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iguel\Google Drive\primary\elastic_thermobarometry\pt_calculation_scripts\mixing_model_active\solid_inclusion_calculator_matlab\"/>
    </mc:Choice>
  </mc:AlternateContent>
  <xr:revisionPtr revIDLastSave="0" documentId="13_ncr:1_{3ACCD438-0D32-4A47-A138-F8569D5B2324}" xr6:coauthVersionLast="45" xr6:coauthVersionMax="45" xr10:uidLastSave="{00000000-0000-0000-0000-000000000000}"/>
  <bookViews>
    <workbookView xWindow="19090" yWindow="750" windowWidth="19420" windowHeight="10420" xr2:uid="{4747756F-85A4-4F15-8A8A-D44870E0E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9" i="1" l="1"/>
  <c r="AL60" i="1"/>
  <c r="AL82" i="1"/>
  <c r="AL3" i="1"/>
  <c r="AL6" i="1"/>
  <c r="AL7" i="1"/>
  <c r="AL9" i="1"/>
  <c r="AL14" i="1"/>
  <c r="AL15" i="1"/>
  <c r="AL16" i="1"/>
  <c r="AL19" i="1"/>
  <c r="AH20" i="1"/>
  <c r="AL20" i="1" s="1"/>
  <c r="AL22" i="1"/>
  <c r="AL23" i="1"/>
  <c r="AL24" i="1"/>
  <c r="AL25" i="1"/>
  <c r="AL30" i="1"/>
  <c r="AL31" i="1"/>
  <c r="AH39" i="1"/>
  <c r="AL39" i="1" s="1"/>
  <c r="AH40" i="1"/>
  <c r="AL40" i="1" s="1"/>
  <c r="AL44" i="1"/>
  <c r="AL46" i="1"/>
  <c r="AL47" i="1"/>
  <c r="AH48" i="1"/>
  <c r="AL48" i="1"/>
  <c r="AL52" i="1"/>
  <c r="AL54" i="1"/>
  <c r="AL55" i="1"/>
  <c r="AH57" i="1"/>
  <c r="AL57" i="1"/>
  <c r="AL67" i="1"/>
  <c r="AH70" i="1"/>
  <c r="AL70" i="1"/>
  <c r="AH73" i="1"/>
  <c r="AL73" i="1" s="1"/>
  <c r="AH75" i="1"/>
  <c r="AL75" i="1" s="1"/>
  <c r="AH85" i="1"/>
  <c r="AL85" i="1" s="1"/>
  <c r="AL87" i="1"/>
  <c r="AL89" i="1"/>
  <c r="AH90" i="1"/>
  <c r="AL90" i="1" s="1"/>
  <c r="AH92" i="1"/>
  <c r="AJ92" i="1"/>
  <c r="AL93" i="1"/>
  <c r="AH99" i="1"/>
  <c r="AL99" i="1"/>
  <c r="AL100" i="1"/>
  <c r="AL101" i="1"/>
  <c r="AL113" i="1"/>
  <c r="AL118" i="1"/>
  <c r="AL119" i="1"/>
  <c r="AL120" i="1"/>
  <c r="AL126" i="1"/>
  <c r="AL133" i="1"/>
  <c r="AL141" i="1"/>
  <c r="AL142" i="1"/>
  <c r="AL144" i="1"/>
  <c r="AH150" i="1"/>
  <c r="AL150" i="1" s="1"/>
  <c r="AL151" i="1"/>
  <c r="AL158" i="1"/>
  <c r="AL163" i="1"/>
  <c r="AH173" i="1"/>
  <c r="AL173" i="1"/>
  <c r="AL174" i="1"/>
  <c r="AL179" i="1"/>
  <c r="AL182" i="1"/>
  <c r="AL184" i="1"/>
  <c r="AL187" i="1"/>
  <c r="AH195" i="1"/>
  <c r="AL195" i="1"/>
  <c r="AH198" i="1"/>
  <c r="AL198" i="1" s="1"/>
  <c r="AL201" i="1"/>
  <c r="AL206" i="1"/>
  <c r="AL92" i="1"/>
</calcChain>
</file>

<file path=xl/sharedStrings.xml><?xml version="1.0" encoding="utf-8"?>
<sst xmlns="http://schemas.openxmlformats.org/spreadsheetml/2006/main" count="932" uniqueCount="476">
  <si>
    <t>Component</t>
  </si>
  <si>
    <t>Component_5</t>
  </si>
  <si>
    <t>Component_4</t>
  </si>
  <si>
    <t>Component_3</t>
  </si>
  <si>
    <t>Component_2</t>
  </si>
  <si>
    <t>Option</t>
  </si>
  <si>
    <t>Mao et al, 2007</t>
  </si>
  <si>
    <t>Zoisite</t>
  </si>
  <si>
    <t>zo</t>
  </si>
  <si>
    <t>calculated</t>
  </si>
  <si>
    <t>Bass, 1995</t>
  </si>
  <si>
    <t>Zircon</t>
  </si>
  <si>
    <t>zrc</t>
  </si>
  <si>
    <t>Wollastonite</t>
  </si>
  <si>
    <t>wo</t>
  </si>
  <si>
    <t>Walstromite</t>
  </si>
  <si>
    <t>wal</t>
  </si>
  <si>
    <t>Wairakite</t>
  </si>
  <si>
    <t>wrk</t>
  </si>
  <si>
    <t>Wadeite</t>
  </si>
  <si>
    <t>wa</t>
  </si>
  <si>
    <t>Vesuvianite</t>
  </si>
  <si>
    <t>vsv</t>
  </si>
  <si>
    <t>Ulvospinel</t>
  </si>
  <si>
    <t>usp</t>
  </si>
  <si>
    <t>Tschermak-talc</t>
  </si>
  <si>
    <t>tats</t>
  </si>
  <si>
    <t>Hacker and Abers, 2004</t>
  </si>
  <si>
    <t>Tschermakite</t>
  </si>
  <si>
    <t>ts</t>
  </si>
  <si>
    <t>Troilite</t>
  </si>
  <si>
    <t>tro</t>
  </si>
  <si>
    <t>Tridymite</t>
  </si>
  <si>
    <t>trd</t>
  </si>
  <si>
    <t>Tremolite</t>
  </si>
  <si>
    <t>tr</t>
  </si>
  <si>
    <t>Tilleyite</t>
  </si>
  <si>
    <t>ty</t>
  </si>
  <si>
    <t>Tephroite</t>
  </si>
  <si>
    <t>teph</t>
  </si>
  <si>
    <t>Tenorite</t>
  </si>
  <si>
    <t>ten</t>
  </si>
  <si>
    <t>Talc</t>
  </si>
  <si>
    <t>ta</t>
  </si>
  <si>
    <t>Sylvite</t>
  </si>
  <si>
    <t>syv</t>
  </si>
  <si>
    <t>Sulphur</t>
  </si>
  <si>
    <t>S</t>
  </si>
  <si>
    <t>Sudoite</t>
  </si>
  <si>
    <t>sud</t>
  </si>
  <si>
    <t>Duffy and Anderson 1989</t>
  </si>
  <si>
    <t>Stishovite</t>
  </si>
  <si>
    <t>stv</t>
  </si>
  <si>
    <t>Stilbite</t>
  </si>
  <si>
    <t>stlb</t>
  </si>
  <si>
    <t>Spurrite</t>
  </si>
  <si>
    <t>spu</t>
  </si>
  <si>
    <t>Spinel</t>
  </si>
  <si>
    <t>sp</t>
  </si>
  <si>
    <t>Sphene</t>
  </si>
  <si>
    <t>sph</t>
  </si>
  <si>
    <t>Spessartine</t>
  </si>
  <si>
    <t>spss</t>
  </si>
  <si>
    <t>Garnet_Spessartine</t>
  </si>
  <si>
    <t>Sodalite</t>
  </si>
  <si>
    <t>sdl</t>
  </si>
  <si>
    <t>Si-Mullite</t>
  </si>
  <si>
    <t>smul</t>
  </si>
  <si>
    <t>Sillimanite</t>
  </si>
  <si>
    <t>sill</t>
  </si>
  <si>
    <t>Siderite</t>
  </si>
  <si>
    <t>sid</t>
  </si>
  <si>
    <t>Sapphirine</t>
  </si>
  <si>
    <t>spr5</t>
  </si>
  <si>
    <t>spr4</t>
  </si>
  <si>
    <t>Sanidine</t>
  </si>
  <si>
    <t>san</t>
  </si>
  <si>
    <t>Rutile</t>
  </si>
  <si>
    <t>ru</t>
  </si>
  <si>
    <t>Riebeckite</t>
  </si>
  <si>
    <t>rieb</t>
  </si>
  <si>
    <t>Rhodonite</t>
  </si>
  <si>
    <t>rhod</t>
  </si>
  <si>
    <t>Rhodochrosite</t>
  </si>
  <si>
    <t>rhc</t>
  </si>
  <si>
    <t>Rankinite</t>
  </si>
  <si>
    <t>rnk</t>
  </si>
  <si>
    <t>Quartz</t>
  </si>
  <si>
    <t>q</t>
  </si>
  <si>
    <t>Pyrrhotite</t>
  </si>
  <si>
    <t>trov</t>
  </si>
  <si>
    <t>trot</t>
  </si>
  <si>
    <t>Pyroxmangite</t>
  </si>
  <si>
    <t>pxmn</t>
  </si>
  <si>
    <t>Pyrophyllite</t>
  </si>
  <si>
    <t>prl</t>
  </si>
  <si>
    <t>Pyrophanite</t>
  </si>
  <si>
    <t>pnt</t>
  </si>
  <si>
    <t>Wang and Ji, 2001</t>
  </si>
  <si>
    <t>Pyrope</t>
  </si>
  <si>
    <t>py</t>
  </si>
  <si>
    <t>Garnet_Pyrope</t>
  </si>
  <si>
    <t>Pyrite</t>
  </si>
  <si>
    <t>pyr</t>
  </si>
  <si>
    <t>Pumpellyite-MgAl</t>
  </si>
  <si>
    <t>mpm</t>
  </si>
  <si>
    <t>Pumpellyite-FeAl</t>
  </si>
  <si>
    <t>fpm</t>
  </si>
  <si>
    <t>Pseudowollastonite</t>
  </si>
  <si>
    <t>pswo</t>
  </si>
  <si>
    <t>Protoenstatite</t>
  </si>
  <si>
    <t>pren</t>
  </si>
  <si>
    <t>Prl-talc</t>
  </si>
  <si>
    <t>tap</t>
  </si>
  <si>
    <t>Prehnite</t>
  </si>
  <si>
    <t>pre</t>
  </si>
  <si>
    <t>Piemontite</t>
  </si>
  <si>
    <t>pmt</t>
  </si>
  <si>
    <t>Picrochromite</t>
  </si>
  <si>
    <t>picr</t>
  </si>
  <si>
    <t>Phlogopite</t>
  </si>
  <si>
    <t>phl</t>
  </si>
  <si>
    <t>PhaseA</t>
  </si>
  <si>
    <t>phA</t>
  </si>
  <si>
    <t>Periclase</t>
  </si>
  <si>
    <t>per</t>
  </si>
  <si>
    <t>Pargasite</t>
  </si>
  <si>
    <t>parg</t>
  </si>
  <si>
    <t>Paragonite</t>
  </si>
  <si>
    <t>pa</t>
  </si>
  <si>
    <t>Osumilite</t>
  </si>
  <si>
    <t>osm2</t>
  </si>
  <si>
    <t>osm1</t>
  </si>
  <si>
    <t>Ni-oxide</t>
  </si>
  <si>
    <t>NiO</t>
  </si>
  <si>
    <t>Nickel</t>
  </si>
  <si>
    <t>Nepheline</t>
  </si>
  <si>
    <t>ne</t>
  </si>
  <si>
    <t>Na-phlogopite</t>
  </si>
  <si>
    <t>naph</t>
  </si>
  <si>
    <t>Muscovite</t>
  </si>
  <si>
    <t>mu</t>
  </si>
  <si>
    <t>Monticellite</t>
  </si>
  <si>
    <t>mont</t>
  </si>
  <si>
    <t>Mn-Staurolite</t>
  </si>
  <si>
    <t>mnst</t>
  </si>
  <si>
    <t>Mn-Cordierite</t>
  </si>
  <si>
    <t>mncrd</t>
  </si>
  <si>
    <t>Mn-Chloritoid</t>
  </si>
  <si>
    <t>mnctd</t>
  </si>
  <si>
    <t>Mn-chlorite</t>
  </si>
  <si>
    <t>mnchl</t>
  </si>
  <si>
    <t>Mn-biotite</t>
  </si>
  <si>
    <t>mnbi</t>
  </si>
  <si>
    <t>Minnesotaite</t>
  </si>
  <si>
    <t>minm</t>
  </si>
  <si>
    <t>minn</t>
  </si>
  <si>
    <t>Microcline</t>
  </si>
  <si>
    <t>mic</t>
  </si>
  <si>
    <t>Mg-Wadsleyite</t>
  </si>
  <si>
    <t>mwd</t>
  </si>
  <si>
    <t>Mg-Tschermak pyroxene</t>
  </si>
  <si>
    <t>mgts</t>
  </si>
  <si>
    <t>Mg-Stilpnomelane</t>
  </si>
  <si>
    <t>mstp</t>
  </si>
  <si>
    <t>Mg-Staurolite</t>
  </si>
  <si>
    <t>mst</t>
  </si>
  <si>
    <t>MgSi-corundum</t>
  </si>
  <si>
    <t>mcor</t>
  </si>
  <si>
    <t>Mg-Ringwoodite</t>
  </si>
  <si>
    <t>mrw</t>
  </si>
  <si>
    <t>Mg-Perovskite</t>
  </si>
  <si>
    <t>mpv</t>
  </si>
  <si>
    <t>Mg-Chloritoid</t>
  </si>
  <si>
    <t>mctd</t>
  </si>
  <si>
    <t>Merwinite</t>
  </si>
  <si>
    <t>merw</t>
  </si>
  <si>
    <t>Meionite</t>
  </si>
  <si>
    <t>me</t>
  </si>
  <si>
    <t>Margarite</t>
  </si>
  <si>
    <t>maj</t>
  </si>
  <si>
    <t>Manganosite</t>
  </si>
  <si>
    <t>mang</t>
  </si>
  <si>
    <t>Majorite</t>
  </si>
  <si>
    <t>Magnetite</t>
  </si>
  <si>
    <t>mt</t>
  </si>
  <si>
    <t>Magnesite</t>
  </si>
  <si>
    <t>mag</t>
  </si>
  <si>
    <t>Magnesioferrite</t>
  </si>
  <si>
    <t>mft</t>
  </si>
  <si>
    <t>Magnesioarpholite</t>
  </si>
  <si>
    <t>mcar</t>
  </si>
  <si>
    <t>Low-Troilite</t>
  </si>
  <si>
    <t>lot</t>
  </si>
  <si>
    <t>Lizardite</t>
  </si>
  <si>
    <t>liz</t>
  </si>
  <si>
    <t>Lime</t>
  </si>
  <si>
    <t>lime</t>
  </si>
  <si>
    <t>Leucite</t>
  </si>
  <si>
    <t>lc</t>
  </si>
  <si>
    <t>Lawsonite</t>
  </si>
  <si>
    <t>law</t>
  </si>
  <si>
    <t>Laumontite</t>
  </si>
  <si>
    <t>lmt</t>
  </si>
  <si>
    <t>Larnite</t>
  </si>
  <si>
    <t>lrn</t>
  </si>
  <si>
    <t>Kyanite</t>
  </si>
  <si>
    <t>ky</t>
  </si>
  <si>
    <t>Kosmochlor</t>
  </si>
  <si>
    <t>kos</t>
  </si>
  <si>
    <t>Knorringite</t>
  </si>
  <si>
    <t>knor</t>
  </si>
  <si>
    <t>K-cymrite</t>
  </si>
  <si>
    <t>kcm</t>
  </si>
  <si>
    <t>Kaolinite</t>
  </si>
  <si>
    <t>kao</t>
  </si>
  <si>
    <t>Kalsilite</t>
  </si>
  <si>
    <t>kls</t>
  </si>
  <si>
    <t>Julgoldite</t>
  </si>
  <si>
    <t>jgd</t>
  </si>
  <si>
    <t>Jadeite</t>
  </si>
  <si>
    <t>jd</t>
  </si>
  <si>
    <t>Iron</t>
  </si>
  <si>
    <t>iron</t>
  </si>
  <si>
    <t>Ilmenite</t>
  </si>
  <si>
    <t>ilm</t>
  </si>
  <si>
    <t>Hydroxy-Topaz</t>
  </si>
  <si>
    <t>tpz</t>
  </si>
  <si>
    <t>Topaz</t>
  </si>
  <si>
    <t>Hydrous-Cordierite</t>
  </si>
  <si>
    <t>hcrd</t>
  </si>
  <si>
    <t>Cordierite_OH</t>
  </si>
  <si>
    <t>Hollandite</t>
  </si>
  <si>
    <t>hol</t>
  </si>
  <si>
    <t>Heulandite</t>
  </si>
  <si>
    <t>heu</t>
  </si>
  <si>
    <t>Hercynite</t>
  </si>
  <si>
    <t>herc</t>
  </si>
  <si>
    <t>Hematite</t>
  </si>
  <si>
    <t>hem</t>
  </si>
  <si>
    <t>Hedenbergite</t>
  </si>
  <si>
    <t>hed</t>
  </si>
  <si>
    <t>Halite</t>
  </si>
  <si>
    <t>hlt</t>
  </si>
  <si>
    <t>Grunerite</t>
  </si>
  <si>
    <t>grun</t>
  </si>
  <si>
    <t>Grossular</t>
  </si>
  <si>
    <t>gr</t>
  </si>
  <si>
    <t>Garnet_Grossular</t>
  </si>
  <si>
    <t>Greenalite</t>
  </si>
  <si>
    <t>glt</t>
  </si>
  <si>
    <t>Graphite</t>
  </si>
  <si>
    <t>gph</t>
  </si>
  <si>
    <t>Goethite</t>
  </si>
  <si>
    <t>gth</t>
  </si>
  <si>
    <t>Glaucophane</t>
  </si>
  <si>
    <t>gl</t>
  </si>
  <si>
    <t>Geikielite</t>
  </si>
  <si>
    <t>geik</t>
  </si>
  <si>
    <t>Gehlenite</t>
  </si>
  <si>
    <t>geh</t>
  </si>
  <si>
    <t>Forsterite</t>
  </si>
  <si>
    <t>fo</t>
  </si>
  <si>
    <t>Fe-Wadsleyite</t>
  </si>
  <si>
    <t>fwd</t>
  </si>
  <si>
    <t>Fe-talc</t>
  </si>
  <si>
    <t>fta</t>
  </si>
  <si>
    <t>Fe-Staurolite</t>
  </si>
  <si>
    <t>fst</t>
  </si>
  <si>
    <t>Fe-Sapphirine</t>
  </si>
  <si>
    <t>fspr</t>
  </si>
  <si>
    <t>Ferrosudoite</t>
  </si>
  <si>
    <t>fsud</t>
  </si>
  <si>
    <t>Ferrostilpnomelane</t>
  </si>
  <si>
    <t>fstp</t>
  </si>
  <si>
    <t>Ferrosilite</t>
  </si>
  <si>
    <t>fs</t>
  </si>
  <si>
    <t>Ferropericlase</t>
  </si>
  <si>
    <t>fper</t>
  </si>
  <si>
    <t>Ferroglaucophane</t>
  </si>
  <si>
    <t>fgl</t>
  </si>
  <si>
    <t>Ferroceladonite</t>
  </si>
  <si>
    <t>fcel</t>
  </si>
  <si>
    <t>Ferrocarpholite</t>
  </si>
  <si>
    <t>fcar</t>
  </si>
  <si>
    <t>Ferroactinolite</t>
  </si>
  <si>
    <t>fact</t>
  </si>
  <si>
    <t>Ferri-Prehnite</t>
  </si>
  <si>
    <t>fpre</t>
  </si>
  <si>
    <t>Fe-Ringwoodite</t>
  </si>
  <si>
    <t>frm</t>
  </si>
  <si>
    <t>Fe-Perovskite</t>
  </si>
  <si>
    <t>fpv</t>
  </si>
  <si>
    <t>Fe-Osumilite</t>
  </si>
  <si>
    <t>fosm</t>
  </si>
  <si>
    <t>Fe-Epidote</t>
  </si>
  <si>
    <t>fep</t>
  </si>
  <si>
    <t>Fe-Cordierite</t>
  </si>
  <si>
    <t>fcrd</t>
  </si>
  <si>
    <t>Fe-Chloritoid</t>
  </si>
  <si>
    <t>fctd</t>
  </si>
  <si>
    <t>Fe-Anthophyllite</t>
  </si>
  <si>
    <t>fanth</t>
  </si>
  <si>
    <t>Fe-Akimotoite</t>
  </si>
  <si>
    <t>fak</t>
  </si>
  <si>
    <t>Fayalite</t>
  </si>
  <si>
    <t>fa</t>
  </si>
  <si>
    <t>Eskolaite</t>
  </si>
  <si>
    <t>esk</t>
  </si>
  <si>
    <t>Epidote</t>
  </si>
  <si>
    <t>ep</t>
  </si>
  <si>
    <t>Enstatite</t>
  </si>
  <si>
    <t>en</t>
  </si>
  <si>
    <t>Eastonite</t>
  </si>
  <si>
    <t>east</t>
  </si>
  <si>
    <t>Dolomite</t>
  </si>
  <si>
    <t>dol</t>
  </si>
  <si>
    <t>Diopside</t>
  </si>
  <si>
    <t>di</t>
  </si>
  <si>
    <t>Diaspore</t>
  </si>
  <si>
    <t>dsp</t>
  </si>
  <si>
    <t>McSkimm and Andreatch, 1972</t>
  </si>
  <si>
    <t>Diamond</t>
  </si>
  <si>
    <t>diam</t>
  </si>
  <si>
    <t>Deerite</t>
  </si>
  <si>
    <t>deer</t>
  </si>
  <si>
    <t>Daphnite</t>
  </si>
  <si>
    <t>daph</t>
  </si>
  <si>
    <t>Cuprite</t>
  </si>
  <si>
    <t>cup</t>
  </si>
  <si>
    <t>Cummingtonite</t>
  </si>
  <si>
    <t>cumm</t>
  </si>
  <si>
    <t>Cristobalite</t>
  </si>
  <si>
    <t>crst</t>
  </si>
  <si>
    <t>Corundum</t>
  </si>
  <si>
    <t>cor</t>
  </si>
  <si>
    <t>Cordierite</t>
  </si>
  <si>
    <t>crd</t>
  </si>
  <si>
    <t>Copper</t>
  </si>
  <si>
    <t>Cu</t>
  </si>
  <si>
    <t>Coesite</t>
  </si>
  <si>
    <t>coe</t>
  </si>
  <si>
    <t>Clinozoisite</t>
  </si>
  <si>
    <t>cz</t>
  </si>
  <si>
    <t>Clinohumite</t>
  </si>
  <si>
    <t>chum</t>
  </si>
  <si>
    <t>Clinoenstatite high-P</t>
  </si>
  <si>
    <t>hen</t>
  </si>
  <si>
    <t>Clinoenstatite</t>
  </si>
  <si>
    <t>cen</t>
  </si>
  <si>
    <t>Clinochlore</t>
  </si>
  <si>
    <t>clin</t>
  </si>
  <si>
    <t>Chrysotile</t>
  </si>
  <si>
    <t>chr</t>
  </si>
  <si>
    <t>Celadonite</t>
  </si>
  <si>
    <t>cel</t>
  </si>
  <si>
    <t>Ca-Tschermak pyroxene</t>
  </si>
  <si>
    <t>cats</t>
  </si>
  <si>
    <t>CaSi-titanite</t>
  </si>
  <si>
    <t>cstn</t>
  </si>
  <si>
    <t>Carnegieite-low</t>
  </si>
  <si>
    <t>cg</t>
  </si>
  <si>
    <t>Carnegieite-high</t>
  </si>
  <si>
    <t>cgh</t>
  </si>
  <si>
    <t>Ca-Perovskite</t>
  </si>
  <si>
    <t>cpv</t>
  </si>
  <si>
    <t>Calcite</t>
  </si>
  <si>
    <t>cc</t>
  </si>
  <si>
    <t>Ca-eskola pyroxene</t>
  </si>
  <si>
    <t>caes</t>
  </si>
  <si>
    <t>Brucite</t>
  </si>
  <si>
    <t>br</t>
  </si>
  <si>
    <t>Bixbyite</t>
  </si>
  <si>
    <t>bix</t>
  </si>
  <si>
    <t>Baddelyite</t>
  </si>
  <si>
    <t>bdy</t>
  </si>
  <si>
    <t>Aragonite</t>
  </si>
  <si>
    <t>arag</t>
  </si>
  <si>
    <t>Ashley et al., 2017</t>
  </si>
  <si>
    <t>Robien and Hemingway, 1995</t>
  </si>
  <si>
    <t>Apatite-Hydroxyl</t>
  </si>
  <si>
    <t>apoh</t>
  </si>
  <si>
    <t>Apatite_OH</t>
  </si>
  <si>
    <t>Daches et al., 2010</t>
  </si>
  <si>
    <t>Apatite-Fluoro</t>
  </si>
  <si>
    <t>apf</t>
  </si>
  <si>
    <t>Apatite_F</t>
  </si>
  <si>
    <t>Apatite-Chloro</t>
  </si>
  <si>
    <t>apcl</t>
  </si>
  <si>
    <t>Apatite_Cl</t>
  </si>
  <si>
    <t>Antigorite</t>
  </si>
  <si>
    <t>atg</t>
  </si>
  <si>
    <t>Anthophyllite</t>
  </si>
  <si>
    <t>anth</t>
  </si>
  <si>
    <t>Anorthite</t>
  </si>
  <si>
    <t>an</t>
  </si>
  <si>
    <t>Annite</t>
  </si>
  <si>
    <t>ann</t>
  </si>
  <si>
    <t>Ankerite</t>
  </si>
  <si>
    <t>ank</t>
  </si>
  <si>
    <t>Anhydrite</t>
  </si>
  <si>
    <t>any</t>
  </si>
  <si>
    <t>Andradite</t>
  </si>
  <si>
    <t>andr</t>
  </si>
  <si>
    <t>Garnet_Andradite</t>
  </si>
  <si>
    <t>Andalusite</t>
  </si>
  <si>
    <t>and</t>
  </si>
  <si>
    <t>Analcite</t>
  </si>
  <si>
    <t>anl</t>
  </si>
  <si>
    <t>Amesite</t>
  </si>
  <si>
    <t>ames</t>
  </si>
  <si>
    <t>Al-Perovskite</t>
  </si>
  <si>
    <t>apv</t>
  </si>
  <si>
    <t>Al-Mullite</t>
  </si>
  <si>
    <t>amul</t>
  </si>
  <si>
    <t>Almandine</t>
  </si>
  <si>
    <t>alm</t>
  </si>
  <si>
    <t>Garnet_Almandine</t>
  </si>
  <si>
    <t>Al-free chlorite</t>
  </si>
  <si>
    <t>afchl</t>
  </si>
  <si>
    <t>Albite-high</t>
  </si>
  <si>
    <t>abh</t>
  </si>
  <si>
    <t>Albite</t>
  </si>
  <si>
    <t>ab</t>
  </si>
  <si>
    <t>Akimotoite</t>
  </si>
  <si>
    <t>mak</t>
  </si>
  <si>
    <t>Akermanite</t>
  </si>
  <si>
    <t>ak</t>
  </si>
  <si>
    <t>Acmite</t>
  </si>
  <si>
    <t>acm</t>
  </si>
  <si>
    <t>kbar</t>
  </si>
  <si>
    <t>kJ/kbar</t>
  </si>
  <si>
    <t>J/K</t>
  </si>
  <si>
    <t>K</t>
  </si>
  <si>
    <t>10^5/K</t>
  </si>
  <si>
    <t>J/mol*K</t>
  </si>
  <si>
    <t>reference</t>
  </si>
  <si>
    <t>poisson_ratio</t>
  </si>
  <si>
    <t>k0</t>
  </si>
  <si>
    <t>shear_modulus</t>
  </si>
  <si>
    <t>sf</t>
  </si>
  <si>
    <t>n</t>
  </si>
  <si>
    <t>wv</t>
  </si>
  <si>
    <t>w</t>
  </si>
  <si>
    <t>delta_v</t>
  </si>
  <si>
    <t>delta_h</t>
  </si>
  <si>
    <t>max_v</t>
  </si>
  <si>
    <t>max_s</t>
  </si>
  <si>
    <t>crit_temp</t>
  </si>
  <si>
    <t>sum_apfu</t>
  </si>
  <si>
    <t>lambda</t>
  </si>
  <si>
    <t>k0_2</t>
  </si>
  <si>
    <t>k0_1</t>
  </si>
  <si>
    <t>alpha0</t>
  </si>
  <si>
    <t>v0</t>
  </si>
  <si>
    <t>s0</t>
  </si>
  <si>
    <t>sdevdeltaf(H)</t>
  </si>
  <si>
    <t>delta_H</t>
  </si>
  <si>
    <t>End-member</t>
  </si>
  <si>
    <t>abbreviations</t>
  </si>
  <si>
    <t>full_name</t>
  </si>
  <si>
    <t>Zha et al., 1996</t>
  </si>
  <si>
    <t>Milani et al., 2017</t>
  </si>
  <si>
    <t>Isaak et al., 1992</t>
  </si>
  <si>
    <t>Speziale et al., 2004</t>
  </si>
  <si>
    <t>Cisneros et al, 2020</t>
  </si>
  <si>
    <t>Zaffiro et al., 2019</t>
  </si>
  <si>
    <t>einstein_T</t>
  </si>
  <si>
    <t>thermal_term</t>
  </si>
  <si>
    <t>EoS_type</t>
  </si>
  <si>
    <t>K_type</t>
  </si>
  <si>
    <t>dK_dT</t>
  </si>
  <si>
    <t>delta_T</t>
  </si>
  <si>
    <t>delta_T_Pr</t>
  </si>
  <si>
    <t>alpha1</t>
  </si>
  <si>
    <t>Angel et al.,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</si>
</sst>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2" fillId="0" borderId="0" xfId="0" applyFont="1"/>
    <xf numFmtId="1" fontId="2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1B19-92B8-4F29-A7CA-CF4298DD1A9F}">
  <dimension ref="A1:BA213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40" max="40" width="10.28515625" bestFit="1" customWidth="1"/>
    <col min="41" max="41" width="10.28515625" customWidth="1"/>
    <col min="42" max="42" width="13.42578125" bestFit="1" customWidth="1"/>
    <col min="43" max="43" width="13.42578125" customWidth="1"/>
    <col min="46" max="46" width="7.140625" bestFit="1" customWidth="1"/>
    <col min="47" max="47" width="7.140625" customWidth="1"/>
    <col min="52" max="52" width="10.7109375" bestFit="1" customWidth="1"/>
  </cols>
  <sheetData>
    <row r="1" spans="1:53" x14ac:dyDescent="0.25">
      <c r="A1" s="6" t="s">
        <v>460</v>
      </c>
      <c r="B1" s="17" t="s">
        <v>459</v>
      </c>
      <c r="C1" s="17" t="s">
        <v>458</v>
      </c>
      <c r="D1" s="17" t="s">
        <v>457</v>
      </c>
      <c r="E1" s="17" t="s">
        <v>456</v>
      </c>
      <c r="F1" s="17" t="s">
        <v>455</v>
      </c>
      <c r="G1" s="17" t="s">
        <v>436</v>
      </c>
      <c r="H1" s="17" t="s">
        <v>454</v>
      </c>
      <c r="I1" s="17" t="s">
        <v>436</v>
      </c>
      <c r="J1" s="17" t="s">
        <v>453</v>
      </c>
      <c r="K1" s="17" t="s">
        <v>436</v>
      </c>
      <c r="L1" s="17" t="s">
        <v>474</v>
      </c>
      <c r="M1" s="17" t="s">
        <v>436</v>
      </c>
      <c r="N1" s="17" t="s">
        <v>438</v>
      </c>
      <c r="O1" s="17" t="s">
        <v>436</v>
      </c>
      <c r="P1" s="17" t="s">
        <v>452</v>
      </c>
      <c r="Q1" s="17" t="s">
        <v>436</v>
      </c>
      <c r="R1" s="17" t="s">
        <v>451</v>
      </c>
      <c r="S1" s="17" t="s">
        <v>436</v>
      </c>
      <c r="T1" s="17" t="s">
        <v>450</v>
      </c>
      <c r="U1" s="18" t="s">
        <v>449</v>
      </c>
      <c r="V1" s="18" t="s">
        <v>448</v>
      </c>
      <c r="W1" s="17" t="s">
        <v>436</v>
      </c>
      <c r="X1" s="18" t="s">
        <v>447</v>
      </c>
      <c r="Y1" s="17" t="s">
        <v>436</v>
      </c>
      <c r="Z1" s="18" t="s">
        <v>446</v>
      </c>
      <c r="AA1" s="17" t="s">
        <v>436</v>
      </c>
      <c r="AB1" s="17" t="s">
        <v>445</v>
      </c>
      <c r="AC1" s="17" t="s">
        <v>444</v>
      </c>
      <c r="AD1" s="6" t="s">
        <v>443</v>
      </c>
      <c r="AE1" s="6" t="s">
        <v>442</v>
      </c>
      <c r="AF1" s="6" t="s">
        <v>441</v>
      </c>
      <c r="AG1" s="6" t="s">
        <v>440</v>
      </c>
      <c r="AH1" s="17" t="s">
        <v>439</v>
      </c>
      <c r="AI1" s="17" t="s">
        <v>436</v>
      </c>
      <c r="AJ1" s="17" t="s">
        <v>438</v>
      </c>
      <c r="AK1" s="17" t="s">
        <v>436</v>
      </c>
      <c r="AL1" s="17" t="s">
        <v>437</v>
      </c>
      <c r="AM1" s="17" t="s">
        <v>436</v>
      </c>
      <c r="AN1" s="6" t="s">
        <v>467</v>
      </c>
      <c r="AO1" s="17" t="s">
        <v>436</v>
      </c>
      <c r="AP1" s="6" t="s">
        <v>468</v>
      </c>
      <c r="AQ1" s="17" t="s">
        <v>436</v>
      </c>
      <c r="AR1" s="6" t="s">
        <v>469</v>
      </c>
      <c r="AS1" s="17" t="s">
        <v>436</v>
      </c>
      <c r="AT1" s="6" t="s">
        <v>470</v>
      </c>
      <c r="AU1" s="17" t="s">
        <v>436</v>
      </c>
      <c r="AV1" s="6" t="s">
        <v>471</v>
      </c>
      <c r="AW1" s="17" t="s">
        <v>436</v>
      </c>
      <c r="AX1" s="6" t="s">
        <v>472</v>
      </c>
      <c r="AY1" s="17" t="s">
        <v>436</v>
      </c>
      <c r="AZ1" s="6" t="s">
        <v>473</v>
      </c>
      <c r="BA1" s="17" t="s">
        <v>436</v>
      </c>
    </row>
    <row r="2" spans="1:53" x14ac:dyDescent="0.25">
      <c r="A2" s="15"/>
      <c r="B2" s="13"/>
      <c r="C2" s="13"/>
      <c r="D2" s="13"/>
      <c r="E2" s="13"/>
      <c r="F2" s="13" t="s">
        <v>435</v>
      </c>
      <c r="G2" s="13"/>
      <c r="H2" s="13" t="s">
        <v>431</v>
      </c>
      <c r="I2" s="13"/>
      <c r="J2" s="13" t="s">
        <v>434</v>
      </c>
      <c r="K2" s="13"/>
      <c r="L2" s="13"/>
      <c r="M2" s="13"/>
      <c r="N2" s="13" t="s">
        <v>430</v>
      </c>
      <c r="O2" s="13"/>
      <c r="P2" s="13"/>
      <c r="Q2" s="13"/>
      <c r="R2" s="13" t="s">
        <v>430</v>
      </c>
      <c r="S2" s="13"/>
      <c r="T2" s="13"/>
      <c r="U2" s="16"/>
      <c r="V2" s="13" t="s">
        <v>433</v>
      </c>
      <c r="W2" s="13"/>
      <c r="X2" s="13" t="s">
        <v>432</v>
      </c>
      <c r="Y2" s="13"/>
      <c r="Z2" s="13" t="s">
        <v>431</v>
      </c>
      <c r="AA2" s="13"/>
      <c r="AB2" s="15"/>
      <c r="AC2" s="15"/>
      <c r="AD2" s="15"/>
      <c r="AE2" s="14"/>
      <c r="AF2" s="14"/>
      <c r="AG2" s="14"/>
      <c r="AH2" s="13" t="s">
        <v>430</v>
      </c>
      <c r="AI2" s="12"/>
      <c r="AJ2" s="13" t="s">
        <v>430</v>
      </c>
      <c r="AK2" s="12"/>
      <c r="AL2" s="13"/>
      <c r="AM2" s="12"/>
      <c r="AN2" s="13" t="s">
        <v>433</v>
      </c>
      <c r="AO2" s="13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25">
      <c r="A3" s="1" t="s">
        <v>428</v>
      </c>
      <c r="B3" s="3" t="s">
        <v>429</v>
      </c>
      <c r="C3" t="s">
        <v>428</v>
      </c>
      <c r="D3">
        <v>-2583.5</v>
      </c>
      <c r="E3">
        <v>2.4300000000000002</v>
      </c>
      <c r="F3">
        <v>170.6</v>
      </c>
      <c r="H3" s="4">
        <v>6.4589999999999996</v>
      </c>
      <c r="J3" s="4">
        <v>2.11</v>
      </c>
      <c r="N3">
        <v>1060</v>
      </c>
      <c r="P3" s="4">
        <v>4.08</v>
      </c>
      <c r="R3">
        <v>-3.8E-3</v>
      </c>
      <c r="U3">
        <v>10</v>
      </c>
      <c r="AH3" s="2">
        <v>587</v>
      </c>
      <c r="AI3" t="s">
        <v>10</v>
      </c>
      <c r="AJ3">
        <v>1120</v>
      </c>
      <c r="AK3" t="s">
        <v>10</v>
      </c>
      <c r="AL3" s="4">
        <f>(2*AH3-3*AJ3)/(-6*AJ3-2*AH3)</f>
        <v>0.27691917912338487</v>
      </c>
      <c r="AM3" t="s">
        <v>9</v>
      </c>
      <c r="AP3">
        <v>1</v>
      </c>
      <c r="AR3">
        <v>1</v>
      </c>
      <c r="AV3">
        <v>0</v>
      </c>
    </row>
    <row r="4" spans="1:53" x14ac:dyDescent="0.25">
      <c r="A4" s="1" t="s">
        <v>426</v>
      </c>
      <c r="B4" s="3" t="s">
        <v>427</v>
      </c>
      <c r="C4" t="s">
        <v>426</v>
      </c>
      <c r="D4">
        <v>-3865.63</v>
      </c>
      <c r="E4">
        <v>0.94</v>
      </c>
      <c r="F4">
        <v>212.5</v>
      </c>
      <c r="H4" s="4">
        <v>9.2539999999999996</v>
      </c>
      <c r="J4" s="4">
        <v>2.57</v>
      </c>
      <c r="N4">
        <v>1420</v>
      </c>
      <c r="P4" s="4">
        <v>4.0599999999999996</v>
      </c>
      <c r="R4">
        <v>-2.8999999999999998E-3</v>
      </c>
      <c r="U4">
        <v>12</v>
      </c>
      <c r="AH4" s="7"/>
      <c r="AI4" s="6"/>
      <c r="AJ4" s="6"/>
      <c r="AK4" s="6"/>
      <c r="AL4" s="6"/>
      <c r="AM4" s="6"/>
      <c r="AP4">
        <v>1</v>
      </c>
      <c r="AR4">
        <v>1</v>
      </c>
      <c r="AV4">
        <v>0</v>
      </c>
    </row>
    <row r="5" spans="1:53" x14ac:dyDescent="0.25">
      <c r="A5" s="11" t="s">
        <v>424</v>
      </c>
      <c r="B5" s="10" t="s">
        <v>425</v>
      </c>
      <c r="C5" s="8" t="s">
        <v>424</v>
      </c>
      <c r="D5" s="8">
        <v>-1490.85</v>
      </c>
      <c r="E5" s="8">
        <v>0.62</v>
      </c>
      <c r="F5" s="8">
        <v>59.3</v>
      </c>
      <c r="G5" s="8"/>
      <c r="H5" s="19">
        <v>2.6349999999999998</v>
      </c>
      <c r="I5" s="8"/>
      <c r="J5" s="19">
        <v>2.12</v>
      </c>
      <c r="K5" s="8"/>
      <c r="L5" s="8"/>
      <c r="M5" s="8"/>
      <c r="N5" s="8">
        <v>2110</v>
      </c>
      <c r="O5" s="8"/>
      <c r="P5" s="19">
        <v>4.55</v>
      </c>
      <c r="Q5" s="8"/>
      <c r="R5" s="8">
        <v>-2.2000000000000001E-3</v>
      </c>
      <c r="S5" s="8"/>
      <c r="T5" s="8"/>
      <c r="U5" s="9">
        <v>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/>
      <c r="AI5" s="6"/>
      <c r="AJ5" s="6"/>
      <c r="AK5" s="6"/>
      <c r="AL5" s="6"/>
      <c r="AM5" s="6"/>
      <c r="AP5">
        <v>1</v>
      </c>
      <c r="AR5">
        <v>1</v>
      </c>
      <c r="AV5">
        <v>0</v>
      </c>
    </row>
    <row r="6" spans="1:53" x14ac:dyDescent="0.25">
      <c r="A6" s="1" t="s">
        <v>422</v>
      </c>
      <c r="B6" s="3" t="s">
        <v>423</v>
      </c>
      <c r="C6" t="s">
        <v>422</v>
      </c>
      <c r="D6">
        <v>-3935.49</v>
      </c>
      <c r="E6">
        <v>1.69</v>
      </c>
      <c r="F6">
        <v>207.4</v>
      </c>
      <c r="H6" s="4">
        <v>10.067</v>
      </c>
      <c r="J6" s="4">
        <v>2.36</v>
      </c>
      <c r="N6">
        <v>541</v>
      </c>
      <c r="P6" s="4">
        <v>5.91</v>
      </c>
      <c r="R6">
        <v>-1.09E-2</v>
      </c>
      <c r="T6">
        <v>2</v>
      </c>
      <c r="U6" s="5">
        <v>13</v>
      </c>
      <c r="AB6">
        <v>14</v>
      </c>
      <c r="AC6">
        <v>4.2000000000000003E-2</v>
      </c>
      <c r="AD6">
        <v>13</v>
      </c>
      <c r="AE6">
        <v>4.2000000000000003E-2</v>
      </c>
      <c r="AF6">
        <v>3</v>
      </c>
      <c r="AG6">
        <v>0.9</v>
      </c>
      <c r="AH6" s="2">
        <v>286</v>
      </c>
      <c r="AI6" t="s">
        <v>10</v>
      </c>
      <c r="AJ6">
        <v>569</v>
      </c>
      <c r="AK6" t="s">
        <v>10</v>
      </c>
      <c r="AL6" s="4">
        <f>(2*AH6-3*AJ6)/(-6*AJ6-2*AH6)</f>
        <v>0.28474661314601102</v>
      </c>
      <c r="AM6" t="s">
        <v>9</v>
      </c>
      <c r="AP6">
        <v>1</v>
      </c>
      <c r="AR6">
        <v>1</v>
      </c>
      <c r="AV6">
        <v>0</v>
      </c>
    </row>
    <row r="7" spans="1:53" x14ac:dyDescent="0.25">
      <c r="A7" s="1" t="s">
        <v>420</v>
      </c>
      <c r="B7" s="3" t="s">
        <v>421</v>
      </c>
      <c r="C7" t="s">
        <v>420</v>
      </c>
      <c r="D7">
        <v>-3921.49</v>
      </c>
      <c r="E7">
        <v>1.68</v>
      </c>
      <c r="F7">
        <v>224.3</v>
      </c>
      <c r="H7" s="4">
        <v>10.105</v>
      </c>
      <c r="J7" s="4">
        <v>2.4</v>
      </c>
      <c r="N7">
        <v>541</v>
      </c>
      <c r="P7" s="4">
        <v>5.91</v>
      </c>
      <c r="R7">
        <v>-1.09E-2</v>
      </c>
      <c r="U7" s="5">
        <v>13</v>
      </c>
      <c r="AH7" s="2">
        <v>286</v>
      </c>
      <c r="AI7" t="s">
        <v>10</v>
      </c>
      <c r="AJ7">
        <v>569</v>
      </c>
      <c r="AK7" t="s">
        <v>10</v>
      </c>
      <c r="AL7" s="4">
        <f>(2*AH7-3*AJ7)/(-6*AJ7-2*AH7)</f>
        <v>0.28474661314601102</v>
      </c>
      <c r="AM7" t="s">
        <v>9</v>
      </c>
      <c r="AP7">
        <v>1</v>
      </c>
      <c r="AR7">
        <v>1</v>
      </c>
      <c r="AV7">
        <v>0</v>
      </c>
    </row>
    <row r="8" spans="1:53" x14ac:dyDescent="0.25">
      <c r="A8" s="1" t="s">
        <v>418</v>
      </c>
      <c r="B8" s="3" t="s">
        <v>419</v>
      </c>
      <c r="C8" t="s">
        <v>418</v>
      </c>
      <c r="D8">
        <v>-8728.65</v>
      </c>
      <c r="E8">
        <v>2.27</v>
      </c>
      <c r="F8">
        <v>439</v>
      </c>
      <c r="H8" s="4">
        <v>21.57</v>
      </c>
      <c r="J8" s="4">
        <v>2.04</v>
      </c>
      <c r="N8">
        <v>870</v>
      </c>
      <c r="P8" s="4">
        <v>4.09</v>
      </c>
      <c r="R8">
        <v>-4.7000000000000002E-3</v>
      </c>
      <c r="U8" s="5">
        <v>36</v>
      </c>
      <c r="AH8" s="7"/>
      <c r="AI8" s="6"/>
      <c r="AJ8" s="6"/>
      <c r="AK8" s="6"/>
      <c r="AL8" s="6"/>
      <c r="AM8" s="6"/>
      <c r="AP8">
        <v>1</v>
      </c>
      <c r="AR8">
        <v>1</v>
      </c>
      <c r="AV8">
        <v>0</v>
      </c>
    </row>
    <row r="9" spans="1:53" x14ac:dyDescent="0.25">
      <c r="A9" s="1" t="s">
        <v>417</v>
      </c>
      <c r="B9" s="3" t="s">
        <v>416</v>
      </c>
      <c r="C9" t="s">
        <v>415</v>
      </c>
      <c r="D9">
        <v>-5260.65</v>
      </c>
      <c r="E9">
        <v>1.31</v>
      </c>
      <c r="F9">
        <v>342</v>
      </c>
      <c r="H9" s="4">
        <v>11.525</v>
      </c>
      <c r="J9" s="4">
        <v>2.12</v>
      </c>
      <c r="N9">
        <v>1900</v>
      </c>
      <c r="P9" s="4">
        <v>6.2</v>
      </c>
      <c r="R9">
        <v>-1.6000000000000001E-3</v>
      </c>
      <c r="U9" s="5">
        <v>20</v>
      </c>
      <c r="AH9" s="2">
        <v>921</v>
      </c>
      <c r="AI9" t="s">
        <v>98</v>
      </c>
      <c r="AJ9">
        <v>1751</v>
      </c>
      <c r="AK9" t="s">
        <v>98</v>
      </c>
      <c r="AL9" s="4">
        <f>(2*AH9-3*AJ9)/(-6*AJ9-2*AH9)</f>
        <v>0.27623906705539358</v>
      </c>
      <c r="AM9" t="s">
        <v>9</v>
      </c>
      <c r="AP9">
        <v>1</v>
      </c>
      <c r="AR9">
        <v>1</v>
      </c>
      <c r="AV9">
        <v>0</v>
      </c>
    </row>
    <row r="10" spans="1:53" x14ac:dyDescent="0.25">
      <c r="A10" s="1" t="s">
        <v>413</v>
      </c>
      <c r="B10" s="3" t="s">
        <v>414</v>
      </c>
      <c r="C10" t="s">
        <v>413</v>
      </c>
      <c r="D10">
        <v>-2485.5100000000002</v>
      </c>
      <c r="E10">
        <v>0.91</v>
      </c>
      <c r="F10">
        <v>113</v>
      </c>
      <c r="H10" s="4">
        <v>5.0830000000000002</v>
      </c>
      <c r="J10" s="4">
        <v>1.36</v>
      </c>
      <c r="N10">
        <v>1740</v>
      </c>
      <c r="P10" s="4">
        <v>4</v>
      </c>
      <c r="R10">
        <v>-2.3E-3</v>
      </c>
      <c r="U10" s="5">
        <v>7.75</v>
      </c>
      <c r="AH10" s="7"/>
      <c r="AI10" s="6"/>
      <c r="AJ10" s="6"/>
      <c r="AK10" s="6"/>
      <c r="AL10" s="6"/>
      <c r="AM10" s="6"/>
      <c r="AP10">
        <v>1</v>
      </c>
      <c r="AR10">
        <v>1</v>
      </c>
      <c r="AV10">
        <v>0</v>
      </c>
    </row>
    <row r="11" spans="1:53" x14ac:dyDescent="0.25">
      <c r="A11" s="1" t="s">
        <v>411</v>
      </c>
      <c r="B11" s="3" t="s">
        <v>412</v>
      </c>
      <c r="C11" t="s">
        <v>411</v>
      </c>
      <c r="D11">
        <v>-1646.76</v>
      </c>
      <c r="E11">
        <v>1.1200000000000001</v>
      </c>
      <c r="F11">
        <v>51.8</v>
      </c>
      <c r="H11" s="4">
        <v>2.54</v>
      </c>
      <c r="J11" s="4">
        <v>1.8</v>
      </c>
      <c r="N11">
        <v>2030</v>
      </c>
      <c r="P11" s="4">
        <v>4</v>
      </c>
      <c r="R11">
        <v>-2E-3</v>
      </c>
      <c r="U11">
        <v>5</v>
      </c>
      <c r="AH11" s="7"/>
      <c r="AI11" s="6"/>
      <c r="AJ11" s="6"/>
      <c r="AK11" s="6"/>
      <c r="AL11" s="6"/>
      <c r="AM11" s="6"/>
      <c r="AP11">
        <v>1</v>
      </c>
      <c r="AR11">
        <v>1</v>
      </c>
      <c r="AV11">
        <v>0</v>
      </c>
    </row>
    <row r="12" spans="1:53" x14ac:dyDescent="0.25">
      <c r="A12" s="1" t="s">
        <v>409</v>
      </c>
      <c r="B12" s="3" t="s">
        <v>410</v>
      </c>
      <c r="C12" t="s">
        <v>409</v>
      </c>
      <c r="D12">
        <v>-9039.7999999999993</v>
      </c>
      <c r="E12">
        <v>1.96</v>
      </c>
      <c r="F12">
        <v>413</v>
      </c>
      <c r="H12" s="4">
        <v>20.71</v>
      </c>
      <c r="J12" s="4">
        <v>2</v>
      </c>
      <c r="N12">
        <v>870</v>
      </c>
      <c r="P12" s="4">
        <v>4.09</v>
      </c>
      <c r="R12">
        <v>-4.7000000000000002E-3</v>
      </c>
      <c r="U12" s="5">
        <v>36</v>
      </c>
      <c r="AH12" s="7"/>
      <c r="AI12" s="6"/>
      <c r="AJ12" s="6"/>
      <c r="AK12" s="6"/>
      <c r="AL12" s="6"/>
      <c r="AM12" s="6"/>
      <c r="AP12">
        <v>1</v>
      </c>
      <c r="AR12">
        <v>1</v>
      </c>
      <c r="AV12">
        <v>0</v>
      </c>
    </row>
    <row r="13" spans="1:53" x14ac:dyDescent="0.25">
      <c r="A13" s="1" t="s">
        <v>407</v>
      </c>
      <c r="B13" s="3" t="s">
        <v>408</v>
      </c>
      <c r="C13" t="s">
        <v>407</v>
      </c>
      <c r="D13">
        <v>-3307.25</v>
      </c>
      <c r="E13">
        <v>1.68</v>
      </c>
      <c r="F13">
        <v>232</v>
      </c>
      <c r="H13" s="4">
        <v>9.74</v>
      </c>
      <c r="J13" s="4">
        <v>2.76</v>
      </c>
      <c r="N13">
        <v>400</v>
      </c>
      <c r="P13" s="4">
        <v>4.18</v>
      </c>
      <c r="R13">
        <v>-1.04E-2</v>
      </c>
      <c r="U13" s="5">
        <v>11</v>
      </c>
      <c r="AH13" s="7"/>
      <c r="AI13" s="6"/>
      <c r="AJ13" s="6"/>
      <c r="AK13" s="6"/>
      <c r="AL13" s="6"/>
      <c r="AM13" s="6"/>
      <c r="AP13">
        <v>1</v>
      </c>
      <c r="AR13">
        <v>1</v>
      </c>
      <c r="AV13">
        <v>0</v>
      </c>
    </row>
    <row r="14" spans="1:53" x14ac:dyDescent="0.25">
      <c r="A14" s="1" t="s">
        <v>405</v>
      </c>
      <c r="B14" s="3" t="s">
        <v>406</v>
      </c>
      <c r="C14" t="s">
        <v>405</v>
      </c>
      <c r="D14">
        <v>-2588.7199999999998</v>
      </c>
      <c r="E14">
        <v>0.68</v>
      </c>
      <c r="F14">
        <v>92.7</v>
      </c>
      <c r="H14" s="4">
        <v>5.1529999999999996</v>
      </c>
      <c r="J14" s="4">
        <v>1.81</v>
      </c>
      <c r="N14">
        <v>1442</v>
      </c>
      <c r="P14" s="4">
        <v>6.89</v>
      </c>
      <c r="R14">
        <v>-4.7999999999999996E-3</v>
      </c>
      <c r="U14" s="5">
        <v>8</v>
      </c>
      <c r="AH14" s="2">
        <v>991</v>
      </c>
      <c r="AI14" t="s">
        <v>10</v>
      </c>
      <c r="AJ14">
        <v>1620</v>
      </c>
      <c r="AK14" t="s">
        <v>10</v>
      </c>
      <c r="AL14" s="4">
        <f>(2*AH14-3*AJ14)/(-6*AJ14-2*AH14)</f>
        <v>0.24594086480943428</v>
      </c>
      <c r="AM14" t="s">
        <v>9</v>
      </c>
      <c r="AP14">
        <v>1</v>
      </c>
      <c r="AR14">
        <v>1</v>
      </c>
      <c r="AV14">
        <v>0</v>
      </c>
    </row>
    <row r="15" spans="1:53" x14ac:dyDescent="0.25">
      <c r="A15" s="1" t="s">
        <v>404</v>
      </c>
      <c r="B15" s="3" t="s">
        <v>403</v>
      </c>
      <c r="C15" t="s">
        <v>402</v>
      </c>
      <c r="D15">
        <v>-5769.08</v>
      </c>
      <c r="E15">
        <v>1.56</v>
      </c>
      <c r="F15">
        <v>316.39999999999998</v>
      </c>
      <c r="H15" s="4">
        <v>13.204000000000001</v>
      </c>
      <c r="J15" s="4">
        <v>2.86</v>
      </c>
      <c r="N15">
        <v>1588</v>
      </c>
      <c r="P15" s="4">
        <v>4.7</v>
      </c>
      <c r="R15">
        <v>-3.5999999999999999E-3</v>
      </c>
      <c r="U15" s="5">
        <v>20</v>
      </c>
      <c r="AH15" s="2">
        <v>860</v>
      </c>
      <c r="AI15" t="s">
        <v>98</v>
      </c>
      <c r="AJ15">
        <v>1625</v>
      </c>
      <c r="AK15" t="s">
        <v>98</v>
      </c>
      <c r="AL15" s="4">
        <f>(2*AH15-3*AJ15)/(-6*AJ15-2*AH15)</f>
        <v>0.27506538796861379</v>
      </c>
      <c r="AM15" t="s">
        <v>9</v>
      </c>
      <c r="AP15">
        <v>1</v>
      </c>
      <c r="AR15">
        <v>1</v>
      </c>
      <c r="AV15">
        <v>0</v>
      </c>
    </row>
    <row r="16" spans="1:53" x14ac:dyDescent="0.25">
      <c r="A16" s="1" t="s">
        <v>400</v>
      </c>
      <c r="B16" s="3" t="s">
        <v>401</v>
      </c>
      <c r="C16" t="s">
        <v>400</v>
      </c>
      <c r="D16">
        <v>-1434.4</v>
      </c>
      <c r="E16">
        <v>3.5</v>
      </c>
      <c r="F16">
        <v>106.9</v>
      </c>
      <c r="H16" s="4">
        <v>4.5940000000000003</v>
      </c>
      <c r="J16" s="4">
        <v>4.18</v>
      </c>
      <c r="N16">
        <v>543.79999999999995</v>
      </c>
      <c r="P16" s="4">
        <v>4.1900000000000004</v>
      </c>
      <c r="R16">
        <v>-7.7000000000000002E-3</v>
      </c>
      <c r="U16" s="5">
        <v>6</v>
      </c>
      <c r="AH16" s="2">
        <v>293</v>
      </c>
      <c r="AI16" t="s">
        <v>10</v>
      </c>
      <c r="AJ16">
        <v>549</v>
      </c>
      <c r="AK16" t="s">
        <v>10</v>
      </c>
      <c r="AL16" s="4">
        <f>(2*AH16-3*AJ16)/(-6*AJ16-2*AH16)</f>
        <v>0.27345360824742271</v>
      </c>
      <c r="AM16" t="s">
        <v>9</v>
      </c>
      <c r="AP16">
        <v>1</v>
      </c>
      <c r="AR16">
        <v>1</v>
      </c>
      <c r="AV16">
        <v>0</v>
      </c>
    </row>
    <row r="17" spans="1:48" x14ac:dyDescent="0.25">
      <c r="A17" s="1" t="s">
        <v>398</v>
      </c>
      <c r="B17" s="3" t="s">
        <v>399</v>
      </c>
      <c r="C17" t="s">
        <v>398</v>
      </c>
      <c r="D17">
        <v>-1970.62</v>
      </c>
      <c r="E17">
        <v>0.77</v>
      </c>
      <c r="F17">
        <v>188.46</v>
      </c>
      <c r="H17" s="4">
        <v>6.6059999999999999</v>
      </c>
      <c r="J17" s="4">
        <v>3.46</v>
      </c>
      <c r="N17">
        <v>914</v>
      </c>
      <c r="P17" s="4">
        <v>3.88</v>
      </c>
      <c r="R17">
        <v>-4.3E-3</v>
      </c>
      <c r="T17">
        <v>2</v>
      </c>
      <c r="U17" s="5">
        <v>10</v>
      </c>
      <c r="AB17">
        <v>11.91</v>
      </c>
      <c r="AC17">
        <v>1.6E-2</v>
      </c>
      <c r="AD17">
        <v>11.9</v>
      </c>
      <c r="AE17">
        <v>1.6E-2</v>
      </c>
      <c r="AF17">
        <v>1</v>
      </c>
      <c r="AG17">
        <v>1</v>
      </c>
      <c r="AH17" s="7"/>
      <c r="AI17" s="6"/>
      <c r="AJ17" s="6"/>
      <c r="AK17" s="6"/>
      <c r="AL17" s="6"/>
      <c r="AM17" s="6"/>
      <c r="AP17">
        <v>1</v>
      </c>
      <c r="AR17">
        <v>1</v>
      </c>
      <c r="AV17">
        <v>0</v>
      </c>
    </row>
    <row r="18" spans="1:48" x14ac:dyDescent="0.25">
      <c r="A18" s="1" t="s">
        <v>396</v>
      </c>
      <c r="B18" s="3" t="s">
        <v>397</v>
      </c>
      <c r="C18" t="s">
        <v>396</v>
      </c>
      <c r="D18">
        <v>-5144.2299999999996</v>
      </c>
      <c r="E18">
        <v>3.19</v>
      </c>
      <c r="F18">
        <v>418</v>
      </c>
      <c r="H18" s="4">
        <v>15.432</v>
      </c>
      <c r="J18" s="4">
        <v>3.8</v>
      </c>
      <c r="N18">
        <v>513</v>
      </c>
      <c r="P18" s="4">
        <v>7.33</v>
      </c>
      <c r="R18">
        <v>-1.43E-2</v>
      </c>
      <c r="U18" s="5">
        <v>22</v>
      </c>
      <c r="AH18" s="7"/>
      <c r="AI18" s="6"/>
      <c r="AJ18" s="6"/>
      <c r="AK18" s="6"/>
      <c r="AL18" s="6"/>
      <c r="AM18" s="6"/>
      <c r="AP18">
        <v>1</v>
      </c>
      <c r="AR18">
        <v>1</v>
      </c>
      <c r="AV18">
        <v>0</v>
      </c>
    </row>
    <row r="19" spans="1:48" x14ac:dyDescent="0.25">
      <c r="A19" s="1" t="s">
        <v>394</v>
      </c>
      <c r="B19" s="3" t="s">
        <v>395</v>
      </c>
      <c r="C19" t="s">
        <v>394</v>
      </c>
      <c r="D19">
        <v>-4232.7</v>
      </c>
      <c r="E19">
        <v>0.79</v>
      </c>
      <c r="F19">
        <v>200.5</v>
      </c>
      <c r="H19" s="4">
        <v>10.079000000000001</v>
      </c>
      <c r="J19" s="4">
        <v>1.41</v>
      </c>
      <c r="N19">
        <v>860</v>
      </c>
      <c r="P19" s="4">
        <v>4.09</v>
      </c>
      <c r="R19">
        <v>-4.7999999999999996E-3</v>
      </c>
      <c r="T19">
        <v>2</v>
      </c>
      <c r="U19" s="5">
        <v>13</v>
      </c>
      <c r="AB19">
        <v>42.01</v>
      </c>
      <c r="AC19">
        <v>0.1</v>
      </c>
      <c r="AD19">
        <v>42</v>
      </c>
      <c r="AE19">
        <v>0.1</v>
      </c>
      <c r="AF19">
        <v>1</v>
      </c>
      <c r="AG19">
        <v>2</v>
      </c>
      <c r="AH19" s="2">
        <v>399</v>
      </c>
      <c r="AI19" t="s">
        <v>10</v>
      </c>
      <c r="AJ19">
        <v>842</v>
      </c>
      <c r="AK19" t="s">
        <v>10</v>
      </c>
      <c r="AL19" s="4">
        <f>(2*AH19-3*AJ19)/(-6*AJ19-2*AH19)</f>
        <v>0.29538461538461541</v>
      </c>
      <c r="AM19" t="s">
        <v>9</v>
      </c>
      <c r="AP19">
        <v>1</v>
      </c>
      <c r="AR19">
        <v>1</v>
      </c>
      <c r="AV19">
        <v>0</v>
      </c>
    </row>
    <row r="20" spans="1:48" x14ac:dyDescent="0.25">
      <c r="A20" s="1" t="s">
        <v>392</v>
      </c>
      <c r="B20" s="3" t="s">
        <v>393</v>
      </c>
      <c r="C20" t="s">
        <v>392</v>
      </c>
      <c r="D20">
        <v>-12066.85</v>
      </c>
      <c r="E20">
        <v>2.48</v>
      </c>
      <c r="F20">
        <v>537</v>
      </c>
      <c r="H20" s="4">
        <v>26.54</v>
      </c>
      <c r="J20" s="4">
        <v>2.52</v>
      </c>
      <c r="N20">
        <v>700</v>
      </c>
      <c r="P20" s="4">
        <v>4.1100000000000003</v>
      </c>
      <c r="R20">
        <v>-5.8999999999999999E-3</v>
      </c>
      <c r="U20" s="5">
        <v>41</v>
      </c>
      <c r="AH20" s="2">
        <f>((54498114558.4725)/10^8)*(N20/(940))</f>
        <v>405.83702330777396</v>
      </c>
      <c r="AI20" t="s">
        <v>27</v>
      </c>
      <c r="AL20" s="4">
        <f>(2*AH20-3*N20)/(-6*N20-2*AH20)</f>
        <v>0.25706499293474128</v>
      </c>
      <c r="AM20" t="s">
        <v>9</v>
      </c>
      <c r="AP20">
        <v>1</v>
      </c>
      <c r="AR20">
        <v>1</v>
      </c>
      <c r="AV20">
        <v>0</v>
      </c>
    </row>
    <row r="21" spans="1:48" x14ac:dyDescent="0.25">
      <c r="A21" s="1" t="s">
        <v>390</v>
      </c>
      <c r="B21" s="3" t="s">
        <v>391</v>
      </c>
      <c r="C21" t="s">
        <v>390</v>
      </c>
      <c r="D21">
        <v>-71416.61</v>
      </c>
      <c r="E21">
        <v>15.14</v>
      </c>
      <c r="F21">
        <v>3600</v>
      </c>
      <c r="H21" s="4">
        <v>175.48</v>
      </c>
      <c r="J21" s="4">
        <v>2.6</v>
      </c>
      <c r="N21">
        <v>496</v>
      </c>
      <c r="P21" s="4">
        <v>6.31</v>
      </c>
      <c r="R21">
        <v>-1.2699999999999999E-2</v>
      </c>
      <c r="U21" s="5">
        <v>291</v>
      </c>
      <c r="AH21" s="2"/>
      <c r="AP21">
        <v>1</v>
      </c>
      <c r="AR21">
        <v>1</v>
      </c>
      <c r="AV21">
        <v>0</v>
      </c>
    </row>
    <row r="22" spans="1:48" x14ac:dyDescent="0.25">
      <c r="A22" s="1" t="s">
        <v>389</v>
      </c>
      <c r="B22" s="3" t="s">
        <v>388</v>
      </c>
      <c r="C22" t="s">
        <v>387</v>
      </c>
      <c r="F22">
        <v>400.6</v>
      </c>
      <c r="G22" t="s">
        <v>383</v>
      </c>
      <c r="H22" s="4">
        <v>32.81</v>
      </c>
      <c r="I22" t="s">
        <v>378</v>
      </c>
      <c r="J22" s="4">
        <v>3</v>
      </c>
      <c r="K22" t="s">
        <v>378</v>
      </c>
      <c r="N22">
        <v>846</v>
      </c>
      <c r="O22" t="s">
        <v>378</v>
      </c>
      <c r="P22" s="4">
        <v>6.6</v>
      </c>
      <c r="Q22" t="s">
        <v>378</v>
      </c>
      <c r="R22">
        <v>-7.801418439716312E-3</v>
      </c>
      <c r="S22" t="s">
        <v>378</v>
      </c>
      <c r="U22" s="5">
        <v>21</v>
      </c>
      <c r="AH22" s="2">
        <v>1018</v>
      </c>
      <c r="AI22" t="s">
        <v>10</v>
      </c>
      <c r="AJ22">
        <v>2123</v>
      </c>
      <c r="AK22" t="s">
        <v>10</v>
      </c>
      <c r="AL22" s="4">
        <f>(2*AH22-3*AJ22)/(-6*AJ22-2*AH22)</f>
        <v>0.29328550155678895</v>
      </c>
      <c r="AM22" t="s">
        <v>9</v>
      </c>
      <c r="AP22">
        <v>1</v>
      </c>
      <c r="AR22">
        <v>1</v>
      </c>
      <c r="AV22">
        <v>0</v>
      </c>
    </row>
    <row r="23" spans="1:48" x14ac:dyDescent="0.25">
      <c r="A23" s="1" t="s">
        <v>386</v>
      </c>
      <c r="B23" s="3" t="s">
        <v>385</v>
      </c>
      <c r="C23" t="s">
        <v>384</v>
      </c>
      <c r="F23">
        <v>383.2</v>
      </c>
      <c r="G23" t="s">
        <v>383</v>
      </c>
      <c r="H23" s="4">
        <v>31.67</v>
      </c>
      <c r="I23" t="s">
        <v>378</v>
      </c>
      <c r="J23" s="4">
        <v>3.29</v>
      </c>
      <c r="K23" t="s">
        <v>378</v>
      </c>
      <c r="N23">
        <v>868</v>
      </c>
      <c r="O23" t="s">
        <v>378</v>
      </c>
      <c r="P23" s="4">
        <v>5.63</v>
      </c>
      <c r="Q23" t="s">
        <v>378</v>
      </c>
      <c r="R23">
        <v>-6.4861751152073734E-3</v>
      </c>
      <c r="S23" t="s">
        <v>378</v>
      </c>
      <c r="U23" s="5">
        <v>21</v>
      </c>
      <c r="AH23" s="2">
        <v>1018</v>
      </c>
      <c r="AI23" t="s">
        <v>10</v>
      </c>
      <c r="AJ23">
        <v>2123</v>
      </c>
      <c r="AK23" t="s">
        <v>10</v>
      </c>
      <c r="AL23" s="4">
        <f>(2*AH23-3*AJ23)/(-6*AJ23-2*AH23)</f>
        <v>0.29328550155678895</v>
      </c>
      <c r="AM23" t="s">
        <v>9</v>
      </c>
      <c r="AP23">
        <v>1</v>
      </c>
      <c r="AR23">
        <v>1</v>
      </c>
      <c r="AV23">
        <v>0</v>
      </c>
    </row>
    <row r="24" spans="1:48" x14ac:dyDescent="0.25">
      <c r="A24" s="1" t="s">
        <v>382</v>
      </c>
      <c r="B24" s="3" t="s">
        <v>381</v>
      </c>
      <c r="C24" t="s">
        <v>380</v>
      </c>
      <c r="F24">
        <v>390.4</v>
      </c>
      <c r="G24" t="s">
        <v>379</v>
      </c>
      <c r="H24" s="4">
        <v>31.88</v>
      </c>
      <c r="I24" t="s">
        <v>378</v>
      </c>
      <c r="J24" s="4">
        <v>3.36</v>
      </c>
      <c r="K24" t="s">
        <v>378</v>
      </c>
      <c r="N24">
        <v>913</v>
      </c>
      <c r="O24" t="s">
        <v>378</v>
      </c>
      <c r="P24" s="4">
        <v>5.55</v>
      </c>
      <c r="Q24" t="s">
        <v>378</v>
      </c>
      <c r="R24">
        <v>-6.078860898138006E-3</v>
      </c>
      <c r="S24" t="s">
        <v>378</v>
      </c>
      <c r="U24" s="5">
        <v>21</v>
      </c>
      <c r="AH24" s="2">
        <v>1018</v>
      </c>
      <c r="AI24" t="s">
        <v>10</v>
      </c>
      <c r="AJ24">
        <v>2123</v>
      </c>
      <c r="AK24" t="s">
        <v>10</v>
      </c>
      <c r="AL24" s="4">
        <f>(2*AH24-3*AJ24)/(-6*AJ24-2*AH24)</f>
        <v>0.29328550155678895</v>
      </c>
      <c r="AM24" t="s">
        <v>9</v>
      </c>
      <c r="AP24">
        <v>1</v>
      </c>
      <c r="AR24">
        <v>1</v>
      </c>
      <c r="AV24">
        <v>0</v>
      </c>
    </row>
    <row r="25" spans="1:48" x14ac:dyDescent="0.25">
      <c r="A25" s="1" t="s">
        <v>376</v>
      </c>
      <c r="B25" s="3" t="s">
        <v>377</v>
      </c>
      <c r="C25" t="s">
        <v>376</v>
      </c>
      <c r="D25">
        <v>-1207.82</v>
      </c>
      <c r="E25">
        <v>0.46</v>
      </c>
      <c r="F25">
        <v>89.8</v>
      </c>
      <c r="H25" s="4">
        <v>3.415</v>
      </c>
      <c r="J25" s="4">
        <v>6.14</v>
      </c>
      <c r="N25">
        <v>614</v>
      </c>
      <c r="P25" s="4">
        <v>5.87</v>
      </c>
      <c r="R25">
        <v>-9.5999999999999992E-3</v>
      </c>
      <c r="T25">
        <v>1</v>
      </c>
      <c r="U25" s="5">
        <v>5</v>
      </c>
      <c r="V25">
        <v>1240</v>
      </c>
      <c r="X25">
        <v>9</v>
      </c>
      <c r="Z25">
        <v>4.4999999999999998E-2</v>
      </c>
      <c r="AH25" s="2">
        <v>385</v>
      </c>
      <c r="AI25" t="s">
        <v>10</v>
      </c>
      <c r="AJ25">
        <v>469</v>
      </c>
      <c r="AK25" t="s">
        <v>10</v>
      </c>
      <c r="AL25" s="4">
        <f>(2*AH25-3*AJ25)/(-6*AJ25-2*AH25)</f>
        <v>0.177734375</v>
      </c>
      <c r="AM25" t="s">
        <v>9</v>
      </c>
      <c r="AP25">
        <v>1</v>
      </c>
      <c r="AR25">
        <v>1</v>
      </c>
      <c r="AV25">
        <v>0</v>
      </c>
    </row>
    <row r="26" spans="1:48" x14ac:dyDescent="0.25">
      <c r="A26" s="1" t="s">
        <v>374</v>
      </c>
      <c r="B26" s="3" t="s">
        <v>375</v>
      </c>
      <c r="C26" t="s">
        <v>374</v>
      </c>
      <c r="D26">
        <v>-1100.3399999999999</v>
      </c>
      <c r="E26">
        <v>1.63</v>
      </c>
      <c r="F26">
        <v>50.4</v>
      </c>
      <c r="H26" s="4">
        <v>2.1150000000000002</v>
      </c>
      <c r="J26" s="4">
        <v>2</v>
      </c>
      <c r="N26">
        <v>953</v>
      </c>
      <c r="P26" s="4">
        <v>3.88</v>
      </c>
      <c r="R26">
        <v>-4.1000000000000003E-3</v>
      </c>
      <c r="U26" s="5">
        <v>3</v>
      </c>
      <c r="AH26" s="2"/>
      <c r="AP26">
        <v>1</v>
      </c>
      <c r="AR26">
        <v>1</v>
      </c>
      <c r="AV26">
        <v>0</v>
      </c>
    </row>
    <row r="27" spans="1:48" x14ac:dyDescent="0.25">
      <c r="A27" s="1" t="s">
        <v>372</v>
      </c>
      <c r="B27" s="3" t="s">
        <v>373</v>
      </c>
      <c r="C27" t="s">
        <v>372</v>
      </c>
      <c r="D27">
        <v>-959</v>
      </c>
      <c r="E27">
        <v>1.0900000000000001</v>
      </c>
      <c r="F27">
        <v>113.7</v>
      </c>
      <c r="H27" s="4">
        <v>3.137</v>
      </c>
      <c r="J27" s="4">
        <v>2.91</v>
      </c>
      <c r="N27">
        <v>2230</v>
      </c>
      <c r="P27" s="4">
        <v>4.04</v>
      </c>
      <c r="R27">
        <v>-1.8E-3</v>
      </c>
      <c r="U27" s="5">
        <v>5</v>
      </c>
      <c r="AH27" s="2"/>
      <c r="AP27">
        <v>1</v>
      </c>
      <c r="AR27">
        <v>1</v>
      </c>
      <c r="AV27">
        <v>0</v>
      </c>
    </row>
    <row r="28" spans="1:48" x14ac:dyDescent="0.25">
      <c r="A28" s="1" t="s">
        <v>370</v>
      </c>
      <c r="B28" s="3" t="s">
        <v>371</v>
      </c>
      <c r="C28" t="s">
        <v>370</v>
      </c>
      <c r="D28">
        <v>-925.65</v>
      </c>
      <c r="E28">
        <v>0.3</v>
      </c>
      <c r="F28">
        <v>63.2</v>
      </c>
      <c r="H28" s="4">
        <v>2.4630000000000001</v>
      </c>
      <c r="J28" s="4">
        <v>6.2</v>
      </c>
      <c r="N28">
        <v>415</v>
      </c>
      <c r="P28" s="4">
        <v>6.45</v>
      </c>
      <c r="R28">
        <v>-1.55E-2</v>
      </c>
      <c r="U28" s="5">
        <v>5</v>
      </c>
      <c r="AH28" s="2"/>
      <c r="AP28">
        <v>1</v>
      </c>
      <c r="AR28">
        <v>1</v>
      </c>
      <c r="AV28">
        <v>0</v>
      </c>
    </row>
    <row r="29" spans="1:48" x14ac:dyDescent="0.25">
      <c r="A29" s="1" t="s">
        <v>368</v>
      </c>
      <c r="B29" s="3" t="s">
        <v>369</v>
      </c>
      <c r="C29" t="s">
        <v>368</v>
      </c>
      <c r="D29">
        <v>-3002.01</v>
      </c>
      <c r="E29">
        <v>1.74</v>
      </c>
      <c r="F29">
        <v>127</v>
      </c>
      <c r="H29" s="4">
        <v>6.05</v>
      </c>
      <c r="J29" s="4">
        <v>2.31</v>
      </c>
      <c r="N29">
        <v>1192</v>
      </c>
      <c r="P29" s="4">
        <v>5.19</v>
      </c>
      <c r="R29">
        <v>-4.4000000000000003E-3</v>
      </c>
      <c r="U29" s="5">
        <v>9.5</v>
      </c>
      <c r="AH29" s="2"/>
      <c r="AP29">
        <v>1</v>
      </c>
      <c r="AR29">
        <v>1</v>
      </c>
      <c r="AV29">
        <v>0</v>
      </c>
    </row>
    <row r="30" spans="1:48" x14ac:dyDescent="0.25">
      <c r="A30" s="1" t="s">
        <v>366</v>
      </c>
      <c r="B30" s="3" t="s">
        <v>367</v>
      </c>
      <c r="C30" t="s">
        <v>366</v>
      </c>
      <c r="D30">
        <v>-1207.8800000000001</v>
      </c>
      <c r="E30">
        <v>0.46</v>
      </c>
      <c r="F30">
        <v>92.5</v>
      </c>
      <c r="H30" s="4">
        <v>3.6890000000000001</v>
      </c>
      <c r="J30" s="4">
        <v>2.52</v>
      </c>
      <c r="N30">
        <v>733</v>
      </c>
      <c r="P30" s="4">
        <v>4.0599999999999996</v>
      </c>
      <c r="R30">
        <v>-5.4999999999999997E-3</v>
      </c>
      <c r="T30">
        <v>1</v>
      </c>
      <c r="U30" s="5">
        <v>5</v>
      </c>
      <c r="V30">
        <v>1240</v>
      </c>
      <c r="X30">
        <v>10</v>
      </c>
      <c r="Z30">
        <v>0.04</v>
      </c>
      <c r="AH30" s="2">
        <v>320</v>
      </c>
      <c r="AI30" t="s">
        <v>10</v>
      </c>
      <c r="AJ30">
        <v>733</v>
      </c>
      <c r="AK30" t="s">
        <v>10</v>
      </c>
      <c r="AL30" s="4">
        <f>(2*AH30-3*AJ30)/(-6*AJ30-2*AH30)</f>
        <v>0.30944819372766968</v>
      </c>
      <c r="AM30" t="s">
        <v>9</v>
      </c>
      <c r="AP30">
        <v>1</v>
      </c>
      <c r="AR30">
        <v>1</v>
      </c>
      <c r="AV30">
        <v>0</v>
      </c>
    </row>
    <row r="31" spans="1:48" x14ac:dyDescent="0.25">
      <c r="A31" s="1" t="s">
        <v>364</v>
      </c>
      <c r="B31" s="3" t="s">
        <v>365</v>
      </c>
      <c r="C31" t="s">
        <v>364</v>
      </c>
      <c r="D31">
        <v>-1541.73</v>
      </c>
      <c r="E31">
        <v>1.8</v>
      </c>
      <c r="F31">
        <v>73.5</v>
      </c>
      <c r="H31" s="4">
        <v>2.7450000000000001</v>
      </c>
      <c r="J31" s="4">
        <v>1.87</v>
      </c>
      <c r="N31">
        <v>2360</v>
      </c>
      <c r="P31" s="4">
        <v>3.9</v>
      </c>
      <c r="R31">
        <v>-1.6000000000000001E-3</v>
      </c>
      <c r="U31">
        <v>5</v>
      </c>
      <c r="AH31" s="2">
        <v>1250</v>
      </c>
      <c r="AI31" t="s">
        <v>50</v>
      </c>
      <c r="AJ31">
        <v>2270</v>
      </c>
      <c r="AK31" t="s">
        <v>50</v>
      </c>
      <c r="AL31" s="4">
        <f>(2*AH31-3*AJ31)/(-6*AJ31-2*AH31)</f>
        <v>0.2673697270471464</v>
      </c>
      <c r="AM31" t="s">
        <v>9</v>
      </c>
      <c r="AP31">
        <v>1</v>
      </c>
      <c r="AR31">
        <v>1</v>
      </c>
      <c r="AV31">
        <v>0</v>
      </c>
    </row>
    <row r="32" spans="1:48" x14ac:dyDescent="0.25">
      <c r="A32" s="1" t="s">
        <v>362</v>
      </c>
      <c r="B32" s="3" t="s">
        <v>363</v>
      </c>
      <c r="C32" t="s">
        <v>362</v>
      </c>
      <c r="D32">
        <v>-2077.9899999999998</v>
      </c>
      <c r="E32">
        <v>1.76</v>
      </c>
      <c r="F32">
        <v>135</v>
      </c>
      <c r="H32" s="4">
        <v>5.67</v>
      </c>
      <c r="J32" s="4">
        <v>4.67</v>
      </c>
      <c r="N32">
        <v>465</v>
      </c>
      <c r="P32" s="4">
        <v>4.16</v>
      </c>
      <c r="R32">
        <v>-8.8999999999999999E-3</v>
      </c>
      <c r="U32" s="5">
        <v>7</v>
      </c>
      <c r="AH32" s="2"/>
      <c r="AP32">
        <v>1</v>
      </c>
      <c r="AR32">
        <v>1</v>
      </c>
      <c r="AV32">
        <v>0</v>
      </c>
    </row>
    <row r="33" spans="1:48" x14ac:dyDescent="0.25">
      <c r="A33" s="1" t="s">
        <v>360</v>
      </c>
      <c r="B33" s="3" t="s">
        <v>361</v>
      </c>
      <c r="C33" t="s">
        <v>360</v>
      </c>
      <c r="D33">
        <v>-2091.6999999999998</v>
      </c>
      <c r="E33">
        <v>1.76</v>
      </c>
      <c r="F33">
        <v>118.7</v>
      </c>
      <c r="H33" s="4">
        <v>5.6029999999999998</v>
      </c>
      <c r="J33" s="4">
        <v>4.5</v>
      </c>
      <c r="N33">
        <v>465</v>
      </c>
      <c r="P33" s="4">
        <v>4.16</v>
      </c>
      <c r="R33">
        <v>-8.8999999999999999E-3</v>
      </c>
      <c r="U33" s="5">
        <v>7</v>
      </c>
      <c r="AH33" s="2"/>
      <c r="AP33">
        <v>1</v>
      </c>
      <c r="AR33">
        <v>1</v>
      </c>
      <c r="AV33">
        <v>0</v>
      </c>
    </row>
    <row r="34" spans="1:48" x14ac:dyDescent="0.25">
      <c r="A34" s="1" t="s">
        <v>358</v>
      </c>
      <c r="B34" s="3" t="s">
        <v>359</v>
      </c>
      <c r="C34" t="s">
        <v>358</v>
      </c>
      <c r="D34">
        <v>-2496.17</v>
      </c>
      <c r="E34">
        <v>2.81</v>
      </c>
      <c r="F34">
        <v>99.5</v>
      </c>
      <c r="H34" s="4">
        <v>4.8179999999999996</v>
      </c>
      <c r="J34" s="4">
        <v>1.58</v>
      </c>
      <c r="N34">
        <v>1782</v>
      </c>
      <c r="P34" s="4">
        <v>4</v>
      </c>
      <c r="R34">
        <v>-2.2000000000000001E-3</v>
      </c>
      <c r="U34" s="5">
        <v>8</v>
      </c>
      <c r="AH34" s="2"/>
      <c r="AP34">
        <v>1</v>
      </c>
      <c r="AR34">
        <v>1</v>
      </c>
      <c r="AV34">
        <v>0</v>
      </c>
    </row>
    <row r="35" spans="1:48" x14ac:dyDescent="0.25">
      <c r="A35" s="1" t="s">
        <v>356</v>
      </c>
      <c r="B35" s="3" t="s">
        <v>357</v>
      </c>
      <c r="C35" t="s">
        <v>356</v>
      </c>
      <c r="D35">
        <v>-3310.14</v>
      </c>
      <c r="E35">
        <v>0.8</v>
      </c>
      <c r="F35">
        <v>135</v>
      </c>
      <c r="H35" s="4">
        <v>6.3559999999999999</v>
      </c>
      <c r="J35" s="4">
        <v>2.08</v>
      </c>
      <c r="N35">
        <v>1192</v>
      </c>
      <c r="P35" s="4">
        <v>5.19</v>
      </c>
      <c r="R35">
        <v>-4.4000000000000003E-3</v>
      </c>
      <c r="T35">
        <v>2</v>
      </c>
      <c r="U35" s="5">
        <v>10</v>
      </c>
      <c r="AB35">
        <v>3.8</v>
      </c>
      <c r="AC35">
        <v>0.01</v>
      </c>
      <c r="AD35">
        <v>3.8</v>
      </c>
      <c r="AE35">
        <v>0.01</v>
      </c>
      <c r="AF35">
        <v>1</v>
      </c>
      <c r="AG35">
        <v>0.25</v>
      </c>
      <c r="AH35" s="2"/>
      <c r="AP35">
        <v>1</v>
      </c>
      <c r="AR35">
        <v>1</v>
      </c>
      <c r="AV35">
        <v>0</v>
      </c>
    </row>
    <row r="36" spans="1:48" x14ac:dyDescent="0.25">
      <c r="A36" s="1" t="s">
        <v>354</v>
      </c>
      <c r="B36" s="3" t="s">
        <v>355</v>
      </c>
      <c r="C36" t="s">
        <v>354</v>
      </c>
      <c r="D36">
        <v>-5834.87</v>
      </c>
      <c r="E36">
        <v>2.83</v>
      </c>
      <c r="F36">
        <v>290</v>
      </c>
      <c r="H36" s="4">
        <v>13.957000000000001</v>
      </c>
      <c r="J36" s="4">
        <v>3.07</v>
      </c>
      <c r="N36">
        <v>700</v>
      </c>
      <c r="P36" s="4">
        <v>4.1100000000000003</v>
      </c>
      <c r="R36">
        <v>-5.8999999999999999E-3</v>
      </c>
      <c r="U36" s="5">
        <v>21</v>
      </c>
      <c r="AH36" s="2"/>
      <c r="AP36">
        <v>1</v>
      </c>
      <c r="AR36">
        <v>1</v>
      </c>
      <c r="AV36">
        <v>0</v>
      </c>
    </row>
    <row r="37" spans="1:48" x14ac:dyDescent="0.25">
      <c r="A37" s="1" t="s">
        <v>352</v>
      </c>
      <c r="B37" s="3" t="s">
        <v>353</v>
      </c>
      <c r="C37" t="s">
        <v>352</v>
      </c>
      <c r="D37">
        <v>-4360.96</v>
      </c>
      <c r="E37">
        <v>0.98</v>
      </c>
      <c r="F37">
        <v>221.3</v>
      </c>
      <c r="H37" s="4">
        <v>10.746</v>
      </c>
      <c r="J37" s="4">
        <v>2.2000000000000002</v>
      </c>
      <c r="N37">
        <v>628</v>
      </c>
      <c r="P37" s="4">
        <v>4</v>
      </c>
      <c r="R37">
        <v>-6.4000000000000003E-3</v>
      </c>
      <c r="U37" s="5">
        <v>18</v>
      </c>
      <c r="AH37" s="2"/>
      <c r="AP37">
        <v>1</v>
      </c>
      <c r="AR37">
        <v>1</v>
      </c>
      <c r="AV37">
        <v>0</v>
      </c>
    </row>
    <row r="38" spans="1:48" x14ac:dyDescent="0.25">
      <c r="A38" s="1" t="s">
        <v>350</v>
      </c>
      <c r="B38" s="3" t="s">
        <v>351</v>
      </c>
      <c r="C38" t="s">
        <v>350</v>
      </c>
      <c r="D38">
        <v>-8909.23</v>
      </c>
      <c r="E38">
        <v>1.55</v>
      </c>
      <c r="F38">
        <v>437</v>
      </c>
      <c r="H38" s="4">
        <v>21.14</v>
      </c>
      <c r="J38" s="4">
        <v>2.04</v>
      </c>
      <c r="N38">
        <v>870</v>
      </c>
      <c r="P38" s="4">
        <v>4.09</v>
      </c>
      <c r="R38">
        <v>-4.7000000000000002E-3</v>
      </c>
      <c r="U38" s="5">
        <v>36</v>
      </c>
      <c r="AH38" s="2"/>
      <c r="AP38">
        <v>1</v>
      </c>
      <c r="AR38">
        <v>1</v>
      </c>
      <c r="AV38">
        <v>0</v>
      </c>
    </row>
    <row r="39" spans="1:48" x14ac:dyDescent="0.25">
      <c r="A39" s="1" t="s">
        <v>348</v>
      </c>
      <c r="B39" s="3" t="s">
        <v>349</v>
      </c>
      <c r="C39" t="s">
        <v>348</v>
      </c>
      <c r="D39">
        <v>-3091.12</v>
      </c>
      <c r="E39">
        <v>0.66</v>
      </c>
      <c r="F39">
        <v>132</v>
      </c>
      <c r="H39" s="4">
        <v>6.2640000000000002</v>
      </c>
      <c r="J39" s="4">
        <v>2.11</v>
      </c>
      <c r="N39">
        <v>1059</v>
      </c>
      <c r="P39" s="4">
        <v>8.65</v>
      </c>
      <c r="R39">
        <v>-8.2000000000000007E-3</v>
      </c>
      <c r="U39" s="5">
        <v>10</v>
      </c>
      <c r="AH39" s="2">
        <f>770</f>
        <v>770</v>
      </c>
      <c r="AI39" t="s">
        <v>50</v>
      </c>
      <c r="AJ39">
        <v>1040</v>
      </c>
      <c r="AK39" t="s">
        <v>50</v>
      </c>
      <c r="AL39" s="4">
        <f>(2*AH39-3*AJ39)/(-6*AJ39-2*AH39)</f>
        <v>0.20308483290488433</v>
      </c>
      <c r="AM39" t="s">
        <v>9</v>
      </c>
      <c r="AP39">
        <v>1</v>
      </c>
      <c r="AR39">
        <v>1</v>
      </c>
      <c r="AV39">
        <v>0</v>
      </c>
    </row>
    <row r="40" spans="1:48" x14ac:dyDescent="0.25">
      <c r="A40" s="1" t="s">
        <v>346</v>
      </c>
      <c r="B40" s="3" t="s">
        <v>347</v>
      </c>
      <c r="C40" t="s">
        <v>346</v>
      </c>
      <c r="D40">
        <v>-3082.74</v>
      </c>
      <c r="E40">
        <v>0.67</v>
      </c>
      <c r="F40">
        <v>131.69999999999999</v>
      </c>
      <c r="H40" s="4">
        <v>6.0990000000000002</v>
      </c>
      <c r="J40" s="4">
        <v>2.2599999999999998</v>
      </c>
      <c r="N40">
        <v>1500</v>
      </c>
      <c r="P40" s="4">
        <v>5.5</v>
      </c>
      <c r="R40">
        <v>-3.5999999999999999E-3</v>
      </c>
      <c r="U40" s="5">
        <v>10</v>
      </c>
      <c r="AH40" s="2">
        <f>770</f>
        <v>770</v>
      </c>
      <c r="AI40" t="s">
        <v>50</v>
      </c>
      <c r="AJ40">
        <v>1040</v>
      </c>
      <c r="AK40" t="s">
        <v>50</v>
      </c>
      <c r="AL40" s="4">
        <f>(2*AH40-3*AJ40)/(-6*AJ40-2*AH40)</f>
        <v>0.20308483290488433</v>
      </c>
      <c r="AM40" t="s">
        <v>9</v>
      </c>
      <c r="AP40">
        <v>1</v>
      </c>
      <c r="AR40">
        <v>1</v>
      </c>
      <c r="AV40">
        <v>0</v>
      </c>
    </row>
    <row r="41" spans="1:48" x14ac:dyDescent="0.25">
      <c r="A41" s="1" t="s">
        <v>344</v>
      </c>
      <c r="B41" s="3" t="s">
        <v>345</v>
      </c>
      <c r="C41" t="s">
        <v>344</v>
      </c>
      <c r="D41">
        <v>-9609.82</v>
      </c>
      <c r="E41">
        <v>2.4900000000000002</v>
      </c>
      <c r="F41">
        <v>443</v>
      </c>
      <c r="H41" s="4">
        <v>19.785</v>
      </c>
      <c r="J41" s="4">
        <v>2.91</v>
      </c>
      <c r="N41">
        <v>1194</v>
      </c>
      <c r="P41" s="4">
        <v>4.79</v>
      </c>
      <c r="R41">
        <v>-4.0000000000000001E-3</v>
      </c>
      <c r="U41" s="5">
        <v>33</v>
      </c>
      <c r="AH41" s="2"/>
      <c r="AP41">
        <v>1</v>
      </c>
      <c r="AR41">
        <v>1</v>
      </c>
      <c r="AV41">
        <v>0</v>
      </c>
    </row>
    <row r="42" spans="1:48" x14ac:dyDescent="0.25">
      <c r="A42" s="1" t="s">
        <v>342</v>
      </c>
      <c r="B42" s="3" t="s">
        <v>343</v>
      </c>
      <c r="C42" t="s">
        <v>342</v>
      </c>
      <c r="D42">
        <v>-6895.42</v>
      </c>
      <c r="E42">
        <v>1.31</v>
      </c>
      <c r="F42">
        <v>301</v>
      </c>
      <c r="H42">
        <v>13.804821570340099</v>
      </c>
      <c r="I42" t="s">
        <v>465</v>
      </c>
      <c r="J42" s="4">
        <v>2.2436099999999999</v>
      </c>
      <c r="K42" t="s">
        <v>465</v>
      </c>
      <c r="N42" s="4">
        <v>1470.0903000000001</v>
      </c>
      <c r="O42" t="s">
        <v>465</v>
      </c>
      <c r="P42" s="4">
        <v>4</v>
      </c>
      <c r="Q42" t="s">
        <v>465</v>
      </c>
      <c r="R42" s="20">
        <v>-2.7209999999999999E-3</v>
      </c>
      <c r="S42" t="s">
        <v>465</v>
      </c>
      <c r="U42">
        <v>22</v>
      </c>
      <c r="AH42" s="2"/>
      <c r="AL42">
        <v>0.26</v>
      </c>
      <c r="AM42" t="s">
        <v>6</v>
      </c>
      <c r="AO42" t="s">
        <v>465</v>
      </c>
      <c r="AP42">
        <v>1</v>
      </c>
      <c r="AQ42" t="s">
        <v>465</v>
      </c>
      <c r="AR42">
        <v>1</v>
      </c>
      <c r="AS42" t="s">
        <v>465</v>
      </c>
      <c r="AV42">
        <v>0</v>
      </c>
    </row>
    <row r="43" spans="1:48" x14ac:dyDescent="0.25">
      <c r="A43" s="1" t="s">
        <v>340</v>
      </c>
      <c r="B43" s="3" t="s">
        <v>341</v>
      </c>
      <c r="C43" t="s">
        <v>340</v>
      </c>
      <c r="D43">
        <v>-907.02</v>
      </c>
      <c r="E43">
        <v>0.27</v>
      </c>
      <c r="F43">
        <v>39.6</v>
      </c>
      <c r="H43" s="4">
        <v>2.0640000000000001</v>
      </c>
      <c r="J43" s="4">
        <v>1.23</v>
      </c>
      <c r="N43">
        <v>979</v>
      </c>
      <c r="P43" s="4">
        <v>4.1900000000000004</v>
      </c>
      <c r="R43">
        <v>-4.3E-3</v>
      </c>
      <c r="U43" s="5">
        <v>3</v>
      </c>
      <c r="AH43" s="2"/>
      <c r="AP43">
        <v>1</v>
      </c>
      <c r="AR43">
        <v>1</v>
      </c>
      <c r="AV43">
        <v>0</v>
      </c>
    </row>
    <row r="44" spans="1:48" x14ac:dyDescent="0.25">
      <c r="A44" s="1" t="s">
        <v>338</v>
      </c>
      <c r="B44" s="3" t="s">
        <v>339</v>
      </c>
      <c r="C44" t="s">
        <v>338</v>
      </c>
      <c r="D44">
        <v>0</v>
      </c>
      <c r="E44">
        <v>0</v>
      </c>
      <c r="F44">
        <v>33.14</v>
      </c>
      <c r="H44" s="4">
        <v>0.71099999999999997</v>
      </c>
      <c r="J44" s="4">
        <v>3.58</v>
      </c>
      <c r="N44">
        <v>1625</v>
      </c>
      <c r="P44" s="4">
        <v>4.24</v>
      </c>
      <c r="R44">
        <v>-2.5999999999999999E-3</v>
      </c>
      <c r="U44" s="5">
        <v>1</v>
      </c>
      <c r="AH44" s="2">
        <v>469</v>
      </c>
      <c r="AI44" t="s">
        <v>10</v>
      </c>
      <c r="AJ44">
        <v>1373</v>
      </c>
      <c r="AK44" t="s">
        <v>10</v>
      </c>
      <c r="AL44" s="4">
        <f>(2*AH44-3*AJ44)/(-6*AJ44-2*AH44)</f>
        <v>0.34666521360069746</v>
      </c>
      <c r="AM44" t="s">
        <v>9</v>
      </c>
      <c r="AP44">
        <v>1</v>
      </c>
      <c r="AR44">
        <v>1</v>
      </c>
      <c r="AV44">
        <v>0</v>
      </c>
    </row>
    <row r="45" spans="1:48" x14ac:dyDescent="0.25">
      <c r="A45" s="1" t="s">
        <v>336</v>
      </c>
      <c r="B45" s="3" t="s">
        <v>337</v>
      </c>
      <c r="C45" t="s">
        <v>336</v>
      </c>
      <c r="D45">
        <v>-9163.48</v>
      </c>
      <c r="E45">
        <v>1.51</v>
      </c>
      <c r="F45">
        <v>404.1</v>
      </c>
      <c r="H45" s="4">
        <v>23.321999999999999</v>
      </c>
      <c r="J45" s="4">
        <v>0.68</v>
      </c>
      <c r="N45">
        <v>1290</v>
      </c>
      <c r="P45" s="4">
        <v>4.0999999999999996</v>
      </c>
      <c r="R45">
        <v>-3.0999999999999999E-3</v>
      </c>
      <c r="T45">
        <v>2</v>
      </c>
      <c r="U45" s="5">
        <v>29</v>
      </c>
      <c r="AB45">
        <v>36.71</v>
      </c>
      <c r="AC45">
        <v>0.1</v>
      </c>
      <c r="AD45">
        <v>36.700000000000003</v>
      </c>
      <c r="AE45">
        <v>0.1</v>
      </c>
      <c r="AF45">
        <v>2</v>
      </c>
      <c r="AG45">
        <v>1.5</v>
      </c>
      <c r="AH45" s="2"/>
      <c r="AP45">
        <v>1</v>
      </c>
      <c r="AR45">
        <v>1</v>
      </c>
      <c r="AV45">
        <v>0</v>
      </c>
    </row>
    <row r="46" spans="1:48" x14ac:dyDescent="0.25">
      <c r="A46" s="1" t="s">
        <v>334</v>
      </c>
      <c r="B46" s="3" t="s">
        <v>335</v>
      </c>
      <c r="C46" t="s">
        <v>334</v>
      </c>
      <c r="D46">
        <v>-1675.33</v>
      </c>
      <c r="E46">
        <v>0.75</v>
      </c>
      <c r="F46">
        <v>50.9</v>
      </c>
      <c r="H46" s="4">
        <v>2.5579999999999998</v>
      </c>
      <c r="J46" s="4">
        <v>1.8</v>
      </c>
      <c r="N46">
        <v>2540</v>
      </c>
      <c r="P46" s="4">
        <v>4.34</v>
      </c>
      <c r="R46">
        <v>-1.6999999999999999E-3</v>
      </c>
      <c r="U46" s="5">
        <v>5</v>
      </c>
      <c r="AH46" s="2">
        <v>1620</v>
      </c>
      <c r="AI46" t="s">
        <v>50</v>
      </c>
      <c r="AJ46">
        <v>2510</v>
      </c>
      <c r="AK46" t="s">
        <v>50</v>
      </c>
      <c r="AL46" s="4">
        <f>(2*AH46-3*AJ46)/(-6*AJ46-2*AH46)</f>
        <v>0.23442622950819672</v>
      </c>
      <c r="AM46" t="s">
        <v>9</v>
      </c>
      <c r="AP46">
        <v>1</v>
      </c>
      <c r="AR46">
        <v>1</v>
      </c>
      <c r="AV46">
        <v>0</v>
      </c>
    </row>
    <row r="47" spans="1:48" x14ac:dyDescent="0.25">
      <c r="A47" s="1" t="s">
        <v>332</v>
      </c>
      <c r="B47" s="3" t="s">
        <v>333</v>
      </c>
      <c r="C47" t="s">
        <v>332</v>
      </c>
      <c r="D47">
        <v>-904.24</v>
      </c>
      <c r="E47">
        <v>0.27</v>
      </c>
      <c r="F47">
        <v>50.86</v>
      </c>
      <c r="H47" s="4">
        <v>2.7450000000000001</v>
      </c>
      <c r="J47" s="4">
        <v>0</v>
      </c>
      <c r="N47">
        <v>160</v>
      </c>
      <c r="P47" s="4">
        <v>4.3499999999999996</v>
      </c>
      <c r="R47">
        <v>-2.7199999999999998E-2</v>
      </c>
      <c r="U47" s="5">
        <v>3</v>
      </c>
      <c r="AH47" s="2">
        <v>391</v>
      </c>
      <c r="AI47" t="s">
        <v>10</v>
      </c>
      <c r="AJ47">
        <v>164</v>
      </c>
      <c r="AK47" t="s">
        <v>10</v>
      </c>
      <c r="AL47" s="4">
        <f>(2*AH47-3*AJ47)/(-6*AJ47-2*AH47)</f>
        <v>-0.16421291053227632</v>
      </c>
      <c r="AM47" t="s">
        <v>9</v>
      </c>
      <c r="AP47">
        <v>1</v>
      </c>
      <c r="AR47">
        <v>1</v>
      </c>
      <c r="AV47">
        <v>0</v>
      </c>
    </row>
    <row r="48" spans="1:48" x14ac:dyDescent="0.25">
      <c r="A48" s="1" t="s">
        <v>330</v>
      </c>
      <c r="B48" s="3" t="s">
        <v>331</v>
      </c>
      <c r="C48" t="s">
        <v>330</v>
      </c>
      <c r="D48">
        <v>-12064.71</v>
      </c>
      <c r="E48">
        <v>2.48</v>
      </c>
      <c r="F48">
        <v>538</v>
      </c>
      <c r="H48" s="4">
        <v>26.33</v>
      </c>
      <c r="J48" s="4">
        <v>2.52</v>
      </c>
      <c r="N48">
        <v>700</v>
      </c>
      <c r="P48" s="4">
        <v>4.1100000000000003</v>
      </c>
      <c r="R48">
        <v>-5.8999999999999999E-3</v>
      </c>
      <c r="U48" s="5">
        <v>41</v>
      </c>
      <c r="AH48" s="2">
        <f>((54498114558.4725)/10^8)*(N48/(940))</f>
        <v>405.83702330777396</v>
      </c>
      <c r="AI48" t="s">
        <v>27</v>
      </c>
      <c r="AL48" s="4">
        <f>(2*AH48-3*N48)/(-6*N48-2*AH48)</f>
        <v>0.25706499293474128</v>
      </c>
      <c r="AM48" t="s">
        <v>9</v>
      </c>
      <c r="AP48">
        <v>1</v>
      </c>
      <c r="AR48">
        <v>1</v>
      </c>
      <c r="AV48">
        <v>0</v>
      </c>
    </row>
    <row r="49" spans="1:48" x14ac:dyDescent="0.25">
      <c r="A49" s="1" t="s">
        <v>328</v>
      </c>
      <c r="B49" s="3" t="s">
        <v>329</v>
      </c>
      <c r="C49" t="s">
        <v>328</v>
      </c>
      <c r="D49">
        <v>-170.6</v>
      </c>
      <c r="E49">
        <v>0.11</v>
      </c>
      <c r="F49">
        <v>92.4</v>
      </c>
      <c r="H49" s="4">
        <v>2.3439999999999999</v>
      </c>
      <c r="J49" s="4">
        <v>3.33</v>
      </c>
      <c r="N49">
        <v>1310</v>
      </c>
      <c r="P49" s="4">
        <v>5.7</v>
      </c>
      <c r="R49">
        <v>-4.3E-3</v>
      </c>
      <c r="U49" s="5">
        <v>3</v>
      </c>
      <c r="AH49" s="2"/>
      <c r="AP49">
        <v>1</v>
      </c>
      <c r="AR49">
        <v>1</v>
      </c>
      <c r="AV49">
        <v>0</v>
      </c>
    </row>
    <row r="50" spans="1:48" x14ac:dyDescent="0.25">
      <c r="A50" s="1" t="s">
        <v>326</v>
      </c>
      <c r="B50" s="3" t="s">
        <v>327</v>
      </c>
      <c r="C50" t="s">
        <v>326</v>
      </c>
      <c r="D50">
        <v>-7116.71</v>
      </c>
      <c r="E50">
        <v>3.2</v>
      </c>
      <c r="F50">
        <v>584</v>
      </c>
      <c r="H50" s="4">
        <v>21.62</v>
      </c>
      <c r="J50" s="4">
        <v>2.27</v>
      </c>
      <c r="N50">
        <v>870</v>
      </c>
      <c r="P50" s="4">
        <v>4.09</v>
      </c>
      <c r="R50">
        <v>-4.7000000000000002E-3</v>
      </c>
      <c r="U50" s="5">
        <v>36</v>
      </c>
      <c r="AH50" s="2"/>
      <c r="AP50">
        <v>1</v>
      </c>
      <c r="AR50">
        <v>1</v>
      </c>
      <c r="AV50">
        <v>0</v>
      </c>
    </row>
    <row r="51" spans="1:48" x14ac:dyDescent="0.25">
      <c r="A51" s="1" t="s">
        <v>324</v>
      </c>
      <c r="B51" s="3" t="s">
        <v>325</v>
      </c>
      <c r="C51" t="s">
        <v>324</v>
      </c>
      <c r="D51">
        <v>-18341.5</v>
      </c>
      <c r="E51">
        <v>6.45</v>
      </c>
      <c r="F51">
        <v>1650</v>
      </c>
      <c r="H51" s="4">
        <v>55.74</v>
      </c>
      <c r="J51" s="4">
        <v>2.75</v>
      </c>
      <c r="N51">
        <v>630</v>
      </c>
      <c r="P51" s="4">
        <v>4.12</v>
      </c>
      <c r="R51">
        <v>-6.4999999999999997E-3</v>
      </c>
      <c r="U51" s="5">
        <v>90</v>
      </c>
      <c r="AH51" s="2"/>
      <c r="AP51">
        <v>1</v>
      </c>
      <c r="AR51">
        <v>1</v>
      </c>
      <c r="AV51">
        <v>0</v>
      </c>
    </row>
    <row r="52" spans="1:48" x14ac:dyDescent="0.25">
      <c r="A52" s="1" t="s">
        <v>322</v>
      </c>
      <c r="B52" s="3" t="s">
        <v>323</v>
      </c>
      <c r="C52" t="s">
        <v>322</v>
      </c>
      <c r="D52">
        <v>2</v>
      </c>
      <c r="E52">
        <v>0.06</v>
      </c>
      <c r="F52">
        <v>2.38</v>
      </c>
      <c r="H52" s="4">
        <v>0.34200000000000003</v>
      </c>
      <c r="J52" s="4">
        <v>0.49</v>
      </c>
      <c r="N52">
        <v>4465</v>
      </c>
      <c r="P52" s="4">
        <v>1.61</v>
      </c>
      <c r="R52">
        <v>-4.0000000000000002E-4</v>
      </c>
      <c r="U52">
        <v>1</v>
      </c>
      <c r="AH52" s="2">
        <v>5380</v>
      </c>
      <c r="AI52" t="s">
        <v>321</v>
      </c>
      <c r="AL52" s="4">
        <f>(2*AH52-3*N52)/(-6*N52-2*AH52)</f>
        <v>7.0173102529960049E-2</v>
      </c>
      <c r="AM52" t="s">
        <v>9</v>
      </c>
      <c r="AP52">
        <v>1</v>
      </c>
      <c r="AR52">
        <v>1</v>
      </c>
      <c r="AV52">
        <v>0</v>
      </c>
    </row>
    <row r="53" spans="1:48" x14ac:dyDescent="0.25">
      <c r="A53" s="1" t="s">
        <v>319</v>
      </c>
      <c r="B53" s="3" t="s">
        <v>320</v>
      </c>
      <c r="C53" t="s">
        <v>319</v>
      </c>
      <c r="D53">
        <v>-999.86</v>
      </c>
      <c r="E53">
        <v>0.38</v>
      </c>
      <c r="F53">
        <v>34.5</v>
      </c>
      <c r="H53" s="4">
        <v>1.786</v>
      </c>
      <c r="J53" s="4">
        <v>3.57</v>
      </c>
      <c r="N53">
        <v>2280</v>
      </c>
      <c r="P53" s="4">
        <v>4.04</v>
      </c>
      <c r="R53">
        <v>-1.8E-3</v>
      </c>
      <c r="U53">
        <v>4</v>
      </c>
      <c r="AH53" s="2"/>
      <c r="AP53">
        <v>1</v>
      </c>
      <c r="AR53">
        <v>1</v>
      </c>
      <c r="AV53">
        <v>0</v>
      </c>
    </row>
    <row r="54" spans="1:48" x14ac:dyDescent="0.25">
      <c r="A54" s="1" t="s">
        <v>317</v>
      </c>
      <c r="B54" s="3" t="s">
        <v>318</v>
      </c>
      <c r="C54" t="s">
        <v>317</v>
      </c>
      <c r="D54">
        <v>-3201.69</v>
      </c>
      <c r="E54">
        <v>0.62</v>
      </c>
      <c r="F54">
        <v>142.9</v>
      </c>
      <c r="H54" s="4">
        <v>6.6189999999999998</v>
      </c>
      <c r="J54" s="4">
        <v>2.73</v>
      </c>
      <c r="N54">
        <v>1192</v>
      </c>
      <c r="P54" s="4">
        <v>5.19</v>
      </c>
      <c r="R54">
        <v>-4.4000000000000003E-3</v>
      </c>
      <c r="U54">
        <v>10</v>
      </c>
      <c r="AH54" s="2">
        <v>670</v>
      </c>
      <c r="AI54" t="s">
        <v>50</v>
      </c>
      <c r="AJ54">
        <v>1130</v>
      </c>
      <c r="AK54" t="s">
        <v>50</v>
      </c>
      <c r="AL54" s="4">
        <f>(2*AH54-3*AJ54)/(-6*AJ54-2*AH54)</f>
        <v>0.25246305418719212</v>
      </c>
      <c r="AM54" t="s">
        <v>9</v>
      </c>
      <c r="AP54">
        <v>1</v>
      </c>
      <c r="AR54">
        <v>1</v>
      </c>
      <c r="AV54">
        <v>0</v>
      </c>
    </row>
    <row r="55" spans="1:48" x14ac:dyDescent="0.25">
      <c r="A55" s="1" t="s">
        <v>315</v>
      </c>
      <c r="B55" s="3" t="s">
        <v>316</v>
      </c>
      <c r="C55" t="s">
        <v>315</v>
      </c>
      <c r="D55">
        <v>-2325.7600000000002</v>
      </c>
      <c r="E55">
        <v>0.57999999999999996</v>
      </c>
      <c r="F55">
        <v>156.1</v>
      </c>
      <c r="H55" s="4">
        <v>6.4290000000000003</v>
      </c>
      <c r="J55" s="4">
        <v>3.28</v>
      </c>
      <c r="N55">
        <v>943</v>
      </c>
      <c r="P55" s="4">
        <v>3.74</v>
      </c>
      <c r="R55">
        <v>-4.0000000000000001E-3</v>
      </c>
      <c r="T55">
        <v>2</v>
      </c>
      <c r="U55">
        <v>10</v>
      </c>
      <c r="AB55">
        <v>11.91</v>
      </c>
      <c r="AC55">
        <v>1.6E-2</v>
      </c>
      <c r="AD55">
        <v>11.9</v>
      </c>
      <c r="AE55">
        <v>1.6E-2</v>
      </c>
      <c r="AF55">
        <v>1</v>
      </c>
      <c r="AG55">
        <v>1</v>
      </c>
      <c r="AH55" s="2">
        <v>457</v>
      </c>
      <c r="AI55" t="s">
        <v>10</v>
      </c>
      <c r="AJ55">
        <v>949</v>
      </c>
      <c r="AK55" t="s">
        <v>10</v>
      </c>
      <c r="AL55" s="4">
        <f>(2*AH55-3*AJ55)/(-6*AJ55-2*AH55)</f>
        <v>0.29252421307506055</v>
      </c>
      <c r="AM55" t="s">
        <v>9</v>
      </c>
      <c r="AP55">
        <v>1</v>
      </c>
      <c r="AR55">
        <v>1</v>
      </c>
      <c r="AV55">
        <v>0</v>
      </c>
    </row>
    <row r="56" spans="1:48" x14ac:dyDescent="0.25">
      <c r="A56" s="1" t="s">
        <v>313</v>
      </c>
      <c r="B56" s="3" t="s">
        <v>314</v>
      </c>
      <c r="C56" t="s">
        <v>313</v>
      </c>
      <c r="D56">
        <v>-6330.48</v>
      </c>
      <c r="E56">
        <v>3.04</v>
      </c>
      <c r="F56">
        <v>318</v>
      </c>
      <c r="H56" s="4">
        <v>14.738</v>
      </c>
      <c r="J56" s="4">
        <v>3.8</v>
      </c>
      <c r="N56">
        <v>530</v>
      </c>
      <c r="P56" s="4">
        <v>7.33</v>
      </c>
      <c r="R56">
        <v>-1.43E-2</v>
      </c>
      <c r="U56">
        <v>22</v>
      </c>
      <c r="AH56" s="2"/>
      <c r="AP56">
        <v>1</v>
      </c>
      <c r="AR56">
        <v>1</v>
      </c>
      <c r="AV56">
        <v>0</v>
      </c>
    </row>
    <row r="57" spans="1:48" x14ac:dyDescent="0.25">
      <c r="A57" s="1" t="s">
        <v>311</v>
      </c>
      <c r="B57" s="3" t="s">
        <v>312</v>
      </c>
      <c r="C57" t="s">
        <v>311</v>
      </c>
      <c r="D57">
        <v>-3090.23</v>
      </c>
      <c r="E57">
        <v>0.66</v>
      </c>
      <c r="F57">
        <v>132.5</v>
      </c>
      <c r="H57" s="4">
        <v>6.2619999999999996</v>
      </c>
      <c r="J57" s="4">
        <v>2.27</v>
      </c>
      <c r="N57">
        <v>1059</v>
      </c>
      <c r="P57" s="4">
        <v>8.65</v>
      </c>
      <c r="R57">
        <v>-8.2000000000000007E-3</v>
      </c>
      <c r="U57">
        <v>10</v>
      </c>
      <c r="AH57" s="2">
        <f>770</f>
        <v>770</v>
      </c>
      <c r="AI57" t="s">
        <v>50</v>
      </c>
      <c r="AJ57">
        <v>1040</v>
      </c>
      <c r="AK57" t="s">
        <v>50</v>
      </c>
      <c r="AL57" s="4">
        <f>(2*AH57-3*AJ57)/(-6*AJ57-2*AH57)</f>
        <v>0.20308483290488433</v>
      </c>
      <c r="AM57" t="s">
        <v>9</v>
      </c>
      <c r="AP57">
        <v>1</v>
      </c>
      <c r="AR57">
        <v>1</v>
      </c>
      <c r="AV57">
        <v>0</v>
      </c>
    </row>
    <row r="58" spans="1:48" x14ac:dyDescent="0.25">
      <c r="A58" s="1" t="s">
        <v>309</v>
      </c>
      <c r="B58" s="3" t="s">
        <v>310</v>
      </c>
      <c r="C58" t="s">
        <v>309</v>
      </c>
      <c r="D58">
        <v>-6473.9</v>
      </c>
      <c r="E58">
        <v>1.17</v>
      </c>
      <c r="F58">
        <v>315</v>
      </c>
      <c r="H58">
        <v>13.806464711484599</v>
      </c>
      <c r="I58" t="s">
        <v>465</v>
      </c>
      <c r="J58">
        <v>2.2538499999999999</v>
      </c>
      <c r="K58" t="s">
        <v>465</v>
      </c>
      <c r="N58">
        <v>1149.2317</v>
      </c>
      <c r="O58" t="s">
        <v>465</v>
      </c>
      <c r="P58">
        <v>6.6865600000000001</v>
      </c>
      <c r="Q58" t="s">
        <v>465</v>
      </c>
      <c r="R58">
        <v>-5.8180000000000003E-3</v>
      </c>
      <c r="S58" t="s">
        <v>465</v>
      </c>
      <c r="U58">
        <v>22</v>
      </c>
      <c r="AH58" s="2"/>
      <c r="AL58">
        <v>0.26</v>
      </c>
      <c r="AM58" t="s">
        <v>6</v>
      </c>
      <c r="AO58" t="s">
        <v>465</v>
      </c>
      <c r="AP58">
        <v>1</v>
      </c>
      <c r="AQ58" t="s">
        <v>465</v>
      </c>
      <c r="AR58">
        <v>1</v>
      </c>
      <c r="AS58" t="s">
        <v>465</v>
      </c>
      <c r="AV58">
        <v>0</v>
      </c>
    </row>
    <row r="59" spans="1:48" x14ac:dyDescent="0.25">
      <c r="A59" s="1" t="s">
        <v>307</v>
      </c>
      <c r="B59" s="3" t="s">
        <v>308</v>
      </c>
      <c r="C59" t="s">
        <v>307</v>
      </c>
      <c r="D59">
        <v>-1137.3499999999999</v>
      </c>
      <c r="E59">
        <v>4.3099999999999996</v>
      </c>
      <c r="F59">
        <v>83</v>
      </c>
      <c r="H59" s="4">
        <v>2.9089999999999998</v>
      </c>
      <c r="J59" s="4">
        <v>1.59</v>
      </c>
      <c r="N59">
        <v>2380</v>
      </c>
      <c r="P59" s="4">
        <v>4</v>
      </c>
      <c r="R59">
        <v>-1.6999999999999999E-3</v>
      </c>
      <c r="U59">
        <v>5</v>
      </c>
      <c r="AH59" s="2"/>
      <c r="AP59">
        <v>1</v>
      </c>
      <c r="AR59">
        <v>1</v>
      </c>
      <c r="AV59">
        <v>0</v>
      </c>
    </row>
    <row r="60" spans="1:48" x14ac:dyDescent="0.25">
      <c r="A60" s="1" t="s">
        <v>305</v>
      </c>
      <c r="B60" s="3" t="s">
        <v>306</v>
      </c>
      <c r="C60" t="s">
        <v>305</v>
      </c>
      <c r="D60">
        <v>-1477.74</v>
      </c>
      <c r="E60">
        <v>0.68</v>
      </c>
      <c r="F60">
        <v>151</v>
      </c>
      <c r="H60" s="4">
        <v>4.6310000000000002</v>
      </c>
      <c r="J60" s="4">
        <v>2.82</v>
      </c>
      <c r="N60">
        <v>1256</v>
      </c>
      <c r="P60" s="4">
        <v>4.68</v>
      </c>
      <c r="R60">
        <v>-3.7000000000000002E-3</v>
      </c>
      <c r="U60">
        <v>7</v>
      </c>
      <c r="AH60" s="2">
        <v>512</v>
      </c>
      <c r="AI60" t="s">
        <v>464</v>
      </c>
      <c r="AJ60">
        <v>1363</v>
      </c>
      <c r="AK60" t="s">
        <v>464</v>
      </c>
      <c r="AL60" s="4">
        <f>(2*AH60-3*AJ60)/(-6*AJ60-2*AH60)</f>
        <v>0.33307976526841993</v>
      </c>
      <c r="AM60" t="s">
        <v>9</v>
      </c>
      <c r="AP60">
        <v>1</v>
      </c>
      <c r="AR60">
        <v>1</v>
      </c>
      <c r="AV60">
        <v>0</v>
      </c>
    </row>
    <row r="61" spans="1:48" x14ac:dyDescent="0.25">
      <c r="A61" s="1" t="s">
        <v>303</v>
      </c>
      <c r="B61" s="3" t="s">
        <v>304</v>
      </c>
      <c r="C61" t="s">
        <v>303</v>
      </c>
      <c r="D61">
        <v>-1142.1400000000001</v>
      </c>
      <c r="E61">
        <v>10.119999999999999</v>
      </c>
      <c r="F61">
        <v>91.5</v>
      </c>
      <c r="H61" s="4">
        <v>2.76</v>
      </c>
      <c r="J61" s="4">
        <v>2.12</v>
      </c>
      <c r="N61">
        <v>2180</v>
      </c>
      <c r="P61" s="4">
        <v>4.55</v>
      </c>
      <c r="R61">
        <v>-2.2000000000000001E-3</v>
      </c>
      <c r="U61">
        <v>5</v>
      </c>
      <c r="AH61" s="2"/>
      <c r="AP61">
        <v>1</v>
      </c>
      <c r="AR61">
        <v>1</v>
      </c>
      <c r="AV61">
        <v>0</v>
      </c>
    </row>
    <row r="62" spans="1:48" x14ac:dyDescent="0.25">
      <c r="A62" s="1" t="s">
        <v>301</v>
      </c>
      <c r="B62" s="3" t="s">
        <v>302</v>
      </c>
      <c r="C62" t="s">
        <v>301</v>
      </c>
      <c r="D62">
        <v>-9624.5300000000007</v>
      </c>
      <c r="E62">
        <v>8.8000000000000007</v>
      </c>
      <c r="F62">
        <v>725</v>
      </c>
      <c r="H62" s="4">
        <v>27.87</v>
      </c>
      <c r="J62" s="4">
        <v>2.74</v>
      </c>
      <c r="N62">
        <v>700</v>
      </c>
      <c r="P62" s="4">
        <v>4.1100000000000003</v>
      </c>
      <c r="R62">
        <v>-5.8999999999999999E-3</v>
      </c>
      <c r="U62" s="5">
        <v>41</v>
      </c>
      <c r="AH62" s="2"/>
      <c r="AP62">
        <v>1</v>
      </c>
      <c r="AR62">
        <v>1</v>
      </c>
      <c r="AV62">
        <v>0</v>
      </c>
    </row>
    <row r="63" spans="1:48" x14ac:dyDescent="0.25">
      <c r="A63" s="1" t="s">
        <v>299</v>
      </c>
      <c r="B63" s="3" t="s">
        <v>300</v>
      </c>
      <c r="C63" t="s">
        <v>299</v>
      </c>
      <c r="D63">
        <v>-3208.31</v>
      </c>
      <c r="E63">
        <v>0.8</v>
      </c>
      <c r="F63">
        <v>167</v>
      </c>
      <c r="H63" s="4">
        <v>6.98</v>
      </c>
      <c r="J63" s="4">
        <v>2.8</v>
      </c>
      <c r="N63">
        <v>1456</v>
      </c>
      <c r="P63" s="4">
        <v>4.0599999999999996</v>
      </c>
      <c r="R63">
        <v>-2.8E-3</v>
      </c>
      <c r="U63" s="5">
        <v>13</v>
      </c>
      <c r="AH63" s="2"/>
      <c r="AP63">
        <v>1</v>
      </c>
      <c r="AR63">
        <v>1</v>
      </c>
      <c r="AV63">
        <v>0</v>
      </c>
    </row>
    <row r="64" spans="1:48" x14ac:dyDescent="0.25">
      <c r="A64" s="1" t="s">
        <v>297</v>
      </c>
      <c r="B64" s="3" t="s">
        <v>298</v>
      </c>
      <c r="C64" t="s">
        <v>297</v>
      </c>
      <c r="D64">
        <v>-8444.02</v>
      </c>
      <c r="E64">
        <v>1.66</v>
      </c>
      <c r="F64">
        <v>461</v>
      </c>
      <c r="H64" s="4">
        <v>23.71</v>
      </c>
      <c r="J64" s="4">
        <v>0.67</v>
      </c>
      <c r="N64">
        <v>1290</v>
      </c>
      <c r="P64" s="4">
        <v>4.0999999999999996</v>
      </c>
      <c r="R64">
        <v>-3.0999999999999999E-3</v>
      </c>
      <c r="T64">
        <v>2</v>
      </c>
      <c r="U64" s="5">
        <v>29</v>
      </c>
      <c r="AB64">
        <v>36.71</v>
      </c>
      <c r="AC64">
        <v>0.1</v>
      </c>
      <c r="AD64">
        <v>36.700000000000003</v>
      </c>
      <c r="AE64">
        <v>0.1</v>
      </c>
      <c r="AF64">
        <v>2</v>
      </c>
      <c r="AG64">
        <v>1.5</v>
      </c>
      <c r="AH64" s="2"/>
      <c r="AP64">
        <v>1</v>
      </c>
      <c r="AR64">
        <v>1</v>
      </c>
      <c r="AV64">
        <v>0</v>
      </c>
    </row>
    <row r="65" spans="1:48" x14ac:dyDescent="0.25">
      <c r="A65" s="1" t="s">
        <v>295</v>
      </c>
      <c r="B65" s="3" t="s">
        <v>296</v>
      </c>
      <c r="C65" t="s">
        <v>295</v>
      </c>
      <c r="D65">
        <v>-6027.57</v>
      </c>
      <c r="E65">
        <v>1.23</v>
      </c>
      <c r="F65">
        <v>329</v>
      </c>
      <c r="H65" s="4">
        <v>14.21</v>
      </c>
      <c r="J65" s="4">
        <v>2.31</v>
      </c>
      <c r="N65">
        <v>1513</v>
      </c>
      <c r="P65" s="4">
        <v>4</v>
      </c>
      <c r="R65">
        <v>-2.5999999999999999E-3</v>
      </c>
      <c r="U65">
        <v>22</v>
      </c>
      <c r="AH65" s="2"/>
      <c r="AL65">
        <v>0.26</v>
      </c>
      <c r="AM65" t="s">
        <v>6</v>
      </c>
      <c r="AP65">
        <v>1</v>
      </c>
      <c r="AR65">
        <v>1</v>
      </c>
      <c r="AV65">
        <v>0</v>
      </c>
    </row>
    <row r="66" spans="1:48" x14ac:dyDescent="0.25">
      <c r="A66" s="1" t="s">
        <v>293</v>
      </c>
      <c r="B66" s="3" t="s">
        <v>294</v>
      </c>
      <c r="C66" t="s">
        <v>293</v>
      </c>
      <c r="D66">
        <v>-14238.91</v>
      </c>
      <c r="E66">
        <v>3.99</v>
      </c>
      <c r="F66">
        <v>762</v>
      </c>
      <c r="H66" s="4">
        <v>38.32</v>
      </c>
      <c r="J66" s="4">
        <v>0.49</v>
      </c>
      <c r="N66">
        <v>800</v>
      </c>
      <c r="P66" s="4">
        <v>4.0999999999999996</v>
      </c>
      <c r="R66">
        <v>-5.1000000000000004E-3</v>
      </c>
      <c r="U66" s="5">
        <v>48</v>
      </c>
      <c r="AH66" s="2"/>
      <c r="AP66">
        <v>1</v>
      </c>
      <c r="AR66">
        <v>1</v>
      </c>
      <c r="AV66">
        <v>0</v>
      </c>
    </row>
    <row r="67" spans="1:48" x14ac:dyDescent="0.25">
      <c r="A67" s="1" t="s">
        <v>291</v>
      </c>
      <c r="B67" s="3" t="s">
        <v>292</v>
      </c>
      <c r="C67" t="s">
        <v>291</v>
      </c>
      <c r="D67">
        <v>-1084.6400000000001</v>
      </c>
      <c r="E67">
        <v>8.14</v>
      </c>
      <c r="F67">
        <v>91</v>
      </c>
      <c r="H67" s="4">
        <v>2.548</v>
      </c>
      <c r="J67" s="4">
        <v>1.87</v>
      </c>
      <c r="N67">
        <v>2810</v>
      </c>
      <c r="P67" s="4">
        <v>4.1399999999999997</v>
      </c>
      <c r="R67">
        <v>-1.6000000000000001E-3</v>
      </c>
      <c r="U67">
        <v>5</v>
      </c>
      <c r="AH67" s="2">
        <v>1530</v>
      </c>
      <c r="AI67" t="s">
        <v>50</v>
      </c>
      <c r="AJ67">
        <v>2660</v>
      </c>
      <c r="AK67" t="s">
        <v>50</v>
      </c>
      <c r="AL67" s="4">
        <f>(2*AH67-3*AJ67)/(-6*AJ67-2*AH67)</f>
        <v>0.25867507886435331</v>
      </c>
      <c r="AM67" t="s">
        <v>9</v>
      </c>
      <c r="AP67">
        <v>1</v>
      </c>
      <c r="AR67">
        <v>1</v>
      </c>
      <c r="AV67">
        <v>0</v>
      </c>
    </row>
    <row r="68" spans="1:48" x14ac:dyDescent="0.25">
      <c r="A68" s="1" t="s">
        <v>289</v>
      </c>
      <c r="B68" s="3" t="s">
        <v>290</v>
      </c>
      <c r="C68" t="s">
        <v>289</v>
      </c>
      <c r="D68">
        <v>-1471.79</v>
      </c>
      <c r="E68">
        <v>0.76</v>
      </c>
      <c r="F68">
        <v>140</v>
      </c>
      <c r="H68" s="4">
        <v>4.2030000000000003</v>
      </c>
      <c r="J68" s="4">
        <v>2.2200000000000002</v>
      </c>
      <c r="N68">
        <v>1977</v>
      </c>
      <c r="P68" s="4">
        <v>4.92</v>
      </c>
      <c r="R68">
        <v>-2.5000000000000001E-3</v>
      </c>
      <c r="U68">
        <v>7</v>
      </c>
      <c r="AH68" s="2"/>
      <c r="AP68">
        <v>1</v>
      </c>
      <c r="AR68">
        <v>1</v>
      </c>
      <c r="AV68">
        <v>0</v>
      </c>
    </row>
    <row r="69" spans="1:48" x14ac:dyDescent="0.25">
      <c r="A69" s="1" t="s">
        <v>287</v>
      </c>
      <c r="B69" s="3" t="s">
        <v>288</v>
      </c>
      <c r="C69" t="s">
        <v>287</v>
      </c>
      <c r="D69">
        <v>-5766.75</v>
      </c>
      <c r="E69">
        <v>1.35</v>
      </c>
      <c r="F69">
        <v>320</v>
      </c>
      <c r="H69" s="4">
        <v>14.8</v>
      </c>
      <c r="J69" s="4">
        <v>1.58</v>
      </c>
      <c r="N69">
        <v>1093</v>
      </c>
      <c r="P69" s="4">
        <v>4.01</v>
      </c>
      <c r="R69">
        <v>-3.7000000000000002E-3</v>
      </c>
      <c r="U69">
        <v>21</v>
      </c>
      <c r="AH69" s="2"/>
      <c r="AP69">
        <v>1</v>
      </c>
      <c r="AR69">
        <v>1</v>
      </c>
      <c r="AV69">
        <v>0</v>
      </c>
    </row>
    <row r="70" spans="1:48" x14ac:dyDescent="0.25">
      <c r="A70" s="1" t="s">
        <v>285</v>
      </c>
      <c r="B70" s="3" t="s">
        <v>286</v>
      </c>
      <c r="C70" t="s">
        <v>285</v>
      </c>
      <c r="D70">
        <v>-10503.82</v>
      </c>
      <c r="E70">
        <v>2.88</v>
      </c>
      <c r="F70">
        <v>710</v>
      </c>
      <c r="H70" s="4">
        <v>28.42</v>
      </c>
      <c r="J70" s="4">
        <v>2.88</v>
      </c>
      <c r="N70">
        <v>760</v>
      </c>
      <c r="P70" s="4">
        <v>4.0999999999999996</v>
      </c>
      <c r="R70">
        <v>-5.4000000000000003E-3</v>
      </c>
      <c r="U70">
        <v>41</v>
      </c>
      <c r="AH70" s="2">
        <f>((54498114558.4725)/10^8)*(N70/(940))</f>
        <v>440.62305387701167</v>
      </c>
      <c r="AI70" t="s">
        <v>27</v>
      </c>
      <c r="AL70" s="4">
        <f>(2*AH70-3*N70)/(-6*N70-2*AH70)</f>
        <v>0.25706499293474133</v>
      </c>
      <c r="AM70" t="s">
        <v>9</v>
      </c>
      <c r="AP70">
        <v>1</v>
      </c>
      <c r="AR70">
        <v>1</v>
      </c>
      <c r="AV70">
        <v>0</v>
      </c>
    </row>
    <row r="71" spans="1:48" x14ac:dyDescent="0.25">
      <c r="A71" s="1" t="s">
        <v>283</v>
      </c>
      <c r="B71" s="3" t="s">
        <v>284</v>
      </c>
      <c r="C71" t="s">
        <v>283</v>
      </c>
      <c r="D71">
        <v>-4411.57</v>
      </c>
      <c r="E71">
        <v>1.01</v>
      </c>
      <c r="F71">
        <v>251.1</v>
      </c>
      <c r="H71" s="4">
        <v>10.695</v>
      </c>
      <c r="J71" s="4">
        <v>2.21</v>
      </c>
      <c r="N71">
        <v>525</v>
      </c>
      <c r="P71" s="4">
        <v>4.1399999999999997</v>
      </c>
      <c r="R71">
        <v>-7.9000000000000008E-3</v>
      </c>
      <c r="U71" s="5">
        <v>19</v>
      </c>
      <c r="AH71" s="2"/>
      <c r="AP71">
        <v>1</v>
      </c>
      <c r="AR71">
        <v>1</v>
      </c>
      <c r="AV71">
        <v>0</v>
      </c>
    </row>
    <row r="72" spans="1:48" x14ac:dyDescent="0.25">
      <c r="A72" s="1" t="s">
        <v>281</v>
      </c>
      <c r="B72" s="3" t="s">
        <v>282</v>
      </c>
      <c r="C72" t="s">
        <v>281</v>
      </c>
      <c r="D72">
        <v>-5468.47</v>
      </c>
      <c r="E72">
        <v>2.86</v>
      </c>
      <c r="F72">
        <v>330</v>
      </c>
      <c r="H72" s="4">
        <v>14.07</v>
      </c>
      <c r="J72" s="4">
        <v>3.18</v>
      </c>
      <c r="N72">
        <v>700</v>
      </c>
      <c r="P72" s="4">
        <v>4.1100000000000003</v>
      </c>
      <c r="R72">
        <v>-5.8999999999999999E-3</v>
      </c>
      <c r="U72" s="5">
        <v>21</v>
      </c>
      <c r="AH72" s="2"/>
      <c r="AP72">
        <v>1</v>
      </c>
      <c r="AR72">
        <v>1</v>
      </c>
      <c r="AV72">
        <v>0</v>
      </c>
    </row>
    <row r="73" spans="1:48" x14ac:dyDescent="0.25">
      <c r="A73" s="1" t="s">
        <v>279</v>
      </c>
      <c r="B73" s="3" t="s">
        <v>280</v>
      </c>
      <c r="C73" t="s">
        <v>279</v>
      </c>
      <c r="D73">
        <v>-10880.25</v>
      </c>
      <c r="E73">
        <v>5.15</v>
      </c>
      <c r="F73">
        <v>624</v>
      </c>
      <c r="H73" s="4">
        <v>26.59</v>
      </c>
      <c r="J73" s="4">
        <v>1.83</v>
      </c>
      <c r="N73">
        <v>890</v>
      </c>
      <c r="P73" s="4">
        <v>4.09</v>
      </c>
      <c r="R73">
        <v>-4.5999999999999999E-3</v>
      </c>
      <c r="U73" s="5">
        <v>41</v>
      </c>
      <c r="AH73" s="2">
        <f>((54498114558.4725)/10^8)*(N73/(940))</f>
        <v>515.99278677702682</v>
      </c>
      <c r="AI73" t="s">
        <v>27</v>
      </c>
      <c r="AL73" s="4">
        <f>(2*AH73-3*N73)/(-6*N73-2*AH73)</f>
        <v>0.25706499293474133</v>
      </c>
      <c r="AM73" t="s">
        <v>9</v>
      </c>
      <c r="AP73">
        <v>1</v>
      </c>
      <c r="AR73">
        <v>1</v>
      </c>
      <c r="AV73">
        <v>0</v>
      </c>
    </row>
    <row r="74" spans="1:48" x14ac:dyDescent="0.25">
      <c r="A74" s="1" t="s">
        <v>277</v>
      </c>
      <c r="B74" s="3" t="s">
        <v>278</v>
      </c>
      <c r="C74" t="s">
        <v>277</v>
      </c>
      <c r="D74">
        <v>-271.97000000000003</v>
      </c>
      <c r="E74">
        <v>2.0499999999999998</v>
      </c>
      <c r="F74">
        <v>60.6</v>
      </c>
      <c r="H74" s="4">
        <v>1.206</v>
      </c>
      <c r="J74" s="4">
        <v>7.43</v>
      </c>
      <c r="N74">
        <v>1520</v>
      </c>
      <c r="P74" s="4">
        <v>4.9000000000000004</v>
      </c>
      <c r="R74">
        <v>-3.2000000000000002E-3</v>
      </c>
      <c r="U74">
        <v>2</v>
      </c>
      <c r="AH74" s="2"/>
      <c r="AP74">
        <v>1</v>
      </c>
      <c r="AR74">
        <v>1</v>
      </c>
      <c r="AV74">
        <v>0</v>
      </c>
    </row>
    <row r="75" spans="1:48" x14ac:dyDescent="0.25">
      <c r="A75" s="1" t="s">
        <v>275</v>
      </c>
      <c r="B75" s="3" t="s">
        <v>276</v>
      </c>
      <c r="C75" t="s">
        <v>275</v>
      </c>
      <c r="D75">
        <v>-2388.7199999999998</v>
      </c>
      <c r="E75">
        <v>0.81</v>
      </c>
      <c r="F75">
        <v>189.9</v>
      </c>
      <c r="H75" s="4">
        <v>6.5919999999999996</v>
      </c>
      <c r="J75" s="4">
        <v>3.26</v>
      </c>
      <c r="N75">
        <v>1010</v>
      </c>
      <c r="P75" s="4">
        <v>4.08</v>
      </c>
      <c r="R75">
        <v>-4.0000000000000001E-3</v>
      </c>
      <c r="U75">
        <v>10</v>
      </c>
      <c r="AH75" s="2">
        <f>770-240</f>
        <v>530</v>
      </c>
      <c r="AI75" t="s">
        <v>50</v>
      </c>
      <c r="AJ75">
        <v>1040</v>
      </c>
      <c r="AK75" t="s">
        <v>50</v>
      </c>
      <c r="AL75" s="4">
        <f>(2*AH75-3*AJ75)/(-6*AJ75-2*AH75)</f>
        <v>0.28219178082191781</v>
      </c>
      <c r="AM75" t="s">
        <v>9</v>
      </c>
      <c r="AP75">
        <v>1</v>
      </c>
      <c r="AR75">
        <v>1</v>
      </c>
      <c r="AV75">
        <v>0</v>
      </c>
    </row>
    <row r="76" spans="1:48" x14ac:dyDescent="0.25">
      <c r="A76" s="1" t="s">
        <v>273</v>
      </c>
      <c r="B76" s="3" t="s">
        <v>274</v>
      </c>
      <c r="C76" t="s">
        <v>273</v>
      </c>
      <c r="D76">
        <v>-12550.45</v>
      </c>
      <c r="E76">
        <v>9.09</v>
      </c>
      <c r="F76">
        <v>930.2</v>
      </c>
      <c r="H76" s="4">
        <v>37.238999999999997</v>
      </c>
      <c r="J76" s="4">
        <v>3.68</v>
      </c>
      <c r="N76">
        <v>513</v>
      </c>
      <c r="P76" s="4">
        <v>7.33</v>
      </c>
      <c r="R76">
        <v>-1.43E-2</v>
      </c>
      <c r="U76" s="5">
        <v>58.5</v>
      </c>
      <c r="AH76" s="2"/>
      <c r="AP76">
        <v>1</v>
      </c>
      <c r="AR76">
        <v>1</v>
      </c>
      <c r="AV76">
        <v>0</v>
      </c>
    </row>
    <row r="77" spans="1:48" x14ac:dyDescent="0.25">
      <c r="A77" s="1" t="s">
        <v>271</v>
      </c>
      <c r="B77" s="3" t="s">
        <v>272</v>
      </c>
      <c r="C77" t="s">
        <v>271</v>
      </c>
      <c r="D77">
        <v>-7900.11</v>
      </c>
      <c r="E77">
        <v>2.08</v>
      </c>
      <c r="F77">
        <v>456</v>
      </c>
      <c r="H77" s="4">
        <v>20.399999999999999</v>
      </c>
      <c r="J77" s="4">
        <v>2.08</v>
      </c>
      <c r="N77">
        <v>870</v>
      </c>
      <c r="P77" s="4">
        <v>4.09</v>
      </c>
      <c r="R77">
        <v>-4.7000000000000002E-3</v>
      </c>
      <c r="U77">
        <v>35</v>
      </c>
      <c r="AH77" s="2"/>
      <c r="AP77">
        <v>1</v>
      </c>
      <c r="AR77">
        <v>1</v>
      </c>
      <c r="AV77">
        <v>0</v>
      </c>
    </row>
    <row r="78" spans="1:48" x14ac:dyDescent="0.25">
      <c r="A78" s="1" t="s">
        <v>269</v>
      </c>
      <c r="B78" s="3" t="s">
        <v>270</v>
      </c>
      <c r="C78" t="s">
        <v>269</v>
      </c>
      <c r="D78">
        <v>-9659.86</v>
      </c>
      <c r="E78">
        <v>5.87</v>
      </c>
      <c r="F78">
        <v>485</v>
      </c>
      <c r="H78" s="4">
        <v>19.922999999999998</v>
      </c>
      <c r="J78" s="4">
        <v>1.96</v>
      </c>
      <c r="N78">
        <v>2500</v>
      </c>
      <c r="P78" s="4">
        <v>4.04</v>
      </c>
      <c r="R78">
        <v>-1.6999999999999999E-3</v>
      </c>
      <c r="U78">
        <v>34</v>
      </c>
      <c r="AH78" s="2"/>
      <c r="AP78">
        <v>1</v>
      </c>
      <c r="AR78">
        <v>1</v>
      </c>
      <c r="AV78">
        <v>0</v>
      </c>
    </row>
    <row r="79" spans="1:48" x14ac:dyDescent="0.25">
      <c r="A79" s="1" t="s">
        <v>267</v>
      </c>
      <c r="B79" s="3" t="s">
        <v>268</v>
      </c>
      <c r="C79" t="s">
        <v>267</v>
      </c>
      <c r="D79">
        <v>-23755.040000000001</v>
      </c>
      <c r="E79">
        <v>6.34</v>
      </c>
      <c r="F79">
        <v>1010</v>
      </c>
      <c r="H79" s="4">
        <v>44.88</v>
      </c>
      <c r="J79" s="4">
        <v>1.83</v>
      </c>
      <c r="N79">
        <v>1800</v>
      </c>
      <c r="P79" s="4">
        <v>4.76</v>
      </c>
      <c r="R79">
        <v>-2.5999999999999999E-3</v>
      </c>
      <c r="U79" s="5">
        <v>81.5</v>
      </c>
      <c r="AH79" s="2"/>
      <c r="AP79">
        <v>1</v>
      </c>
      <c r="AR79">
        <v>1</v>
      </c>
      <c r="AV79">
        <v>0</v>
      </c>
    </row>
    <row r="80" spans="1:48" x14ac:dyDescent="0.25">
      <c r="A80" s="1" t="s">
        <v>265</v>
      </c>
      <c r="B80" s="3" t="s">
        <v>266</v>
      </c>
      <c r="C80" t="s">
        <v>265</v>
      </c>
      <c r="D80">
        <v>-4798.43</v>
      </c>
      <c r="E80">
        <v>4.24</v>
      </c>
      <c r="F80">
        <v>352</v>
      </c>
      <c r="H80" s="4">
        <v>14.225</v>
      </c>
      <c r="J80" s="4">
        <v>1.8</v>
      </c>
      <c r="N80">
        <v>430</v>
      </c>
      <c r="P80" s="4">
        <v>6.17</v>
      </c>
      <c r="R80">
        <v>-1.44E-2</v>
      </c>
      <c r="U80">
        <v>21</v>
      </c>
      <c r="AH80" s="2"/>
      <c r="AP80">
        <v>1</v>
      </c>
      <c r="AR80">
        <v>1</v>
      </c>
      <c r="AV80">
        <v>0</v>
      </c>
    </row>
    <row r="81" spans="1:48" x14ac:dyDescent="0.25">
      <c r="A81" s="1" t="s">
        <v>263</v>
      </c>
      <c r="B81" s="3" t="s">
        <v>264</v>
      </c>
      <c r="C81" t="s">
        <v>263</v>
      </c>
      <c r="D81">
        <v>-1467.92</v>
      </c>
      <c r="E81">
        <v>0.97</v>
      </c>
      <c r="F81">
        <v>146</v>
      </c>
      <c r="H81" s="4">
        <v>4.3209999999999997</v>
      </c>
      <c r="J81" s="4">
        <v>2.73</v>
      </c>
      <c r="N81">
        <v>1690</v>
      </c>
      <c r="P81" s="4">
        <v>4.3499999999999996</v>
      </c>
      <c r="R81">
        <v>-2.5999999999999999E-3</v>
      </c>
      <c r="U81">
        <v>7</v>
      </c>
      <c r="AH81" s="2"/>
      <c r="AP81">
        <v>1</v>
      </c>
      <c r="AR81">
        <v>1</v>
      </c>
      <c r="AV81">
        <v>0</v>
      </c>
    </row>
    <row r="82" spans="1:48" x14ac:dyDescent="0.25">
      <c r="A82" s="1" t="s">
        <v>261</v>
      </c>
      <c r="B82" s="3" t="s">
        <v>262</v>
      </c>
      <c r="C82" t="s">
        <v>261</v>
      </c>
      <c r="D82">
        <v>-2172.5700000000002</v>
      </c>
      <c r="E82">
        <v>0.56999999999999995</v>
      </c>
      <c r="F82">
        <v>95.1</v>
      </c>
      <c r="H82" s="4">
        <v>4.3659999999999997</v>
      </c>
      <c r="J82" s="4">
        <v>2.85</v>
      </c>
      <c r="N82">
        <v>1285</v>
      </c>
      <c r="P82" s="4">
        <v>3.84</v>
      </c>
      <c r="R82">
        <v>-3.0000000000000001E-3</v>
      </c>
      <c r="U82" s="5">
        <v>7</v>
      </c>
      <c r="AH82" s="2">
        <v>816</v>
      </c>
      <c r="AI82" t="s">
        <v>461</v>
      </c>
      <c r="AJ82">
        <v>1288</v>
      </c>
      <c r="AK82" t="s">
        <v>461</v>
      </c>
      <c r="AL82" s="4">
        <f>(2*AH82-3*AJ82)/(-6*AJ82-2*AH82)</f>
        <v>0.23846153846153847</v>
      </c>
      <c r="AM82" t="s">
        <v>9</v>
      </c>
      <c r="AP82">
        <v>1</v>
      </c>
      <c r="AR82">
        <v>1</v>
      </c>
      <c r="AV82">
        <v>0</v>
      </c>
    </row>
    <row r="83" spans="1:48" x14ac:dyDescent="0.25">
      <c r="A83" s="1" t="s">
        <v>259</v>
      </c>
      <c r="B83" s="3" t="s">
        <v>260</v>
      </c>
      <c r="C83" t="s">
        <v>259</v>
      </c>
      <c r="D83">
        <v>-3992.26</v>
      </c>
      <c r="E83">
        <v>1.33</v>
      </c>
      <c r="F83">
        <v>198.5</v>
      </c>
      <c r="H83" s="4">
        <v>9.0239999999999991</v>
      </c>
      <c r="J83" s="4">
        <v>2.23</v>
      </c>
      <c r="N83">
        <v>1080</v>
      </c>
      <c r="P83" s="4">
        <v>4.08</v>
      </c>
      <c r="R83">
        <v>-3.8E-3</v>
      </c>
      <c r="T83">
        <v>2</v>
      </c>
      <c r="U83" s="5">
        <v>12</v>
      </c>
      <c r="AB83">
        <v>7.51</v>
      </c>
      <c r="AC83">
        <v>0.09</v>
      </c>
      <c r="AD83">
        <v>7.5</v>
      </c>
      <c r="AE83">
        <v>0.09</v>
      </c>
      <c r="AF83">
        <v>1</v>
      </c>
      <c r="AG83">
        <v>0.8</v>
      </c>
      <c r="AH83" s="2"/>
      <c r="AP83">
        <v>1</v>
      </c>
      <c r="AR83">
        <v>1</v>
      </c>
      <c r="AV83">
        <v>0</v>
      </c>
    </row>
    <row r="84" spans="1:48" x14ac:dyDescent="0.25">
      <c r="A84" s="1" t="s">
        <v>257</v>
      </c>
      <c r="B84" s="3" t="s">
        <v>258</v>
      </c>
      <c r="C84" t="s">
        <v>257</v>
      </c>
      <c r="D84">
        <v>-1568.97</v>
      </c>
      <c r="E84">
        <v>0.89</v>
      </c>
      <c r="F84">
        <v>73.599999999999994</v>
      </c>
      <c r="H84" s="4">
        <v>3.0859999999999999</v>
      </c>
      <c r="J84" s="4">
        <v>2.15</v>
      </c>
      <c r="N84">
        <v>1700</v>
      </c>
      <c r="P84" s="4">
        <v>8.3000000000000007</v>
      </c>
      <c r="R84">
        <v>-4.8999999999999998E-3</v>
      </c>
      <c r="U84" s="5">
        <v>5</v>
      </c>
      <c r="AH84" s="2"/>
      <c r="AP84">
        <v>1</v>
      </c>
      <c r="AR84">
        <v>1</v>
      </c>
      <c r="AV84">
        <v>0</v>
      </c>
    </row>
    <row r="85" spans="1:48" x14ac:dyDescent="0.25">
      <c r="A85" s="1" t="s">
        <v>255</v>
      </c>
      <c r="B85" s="3" t="s">
        <v>256</v>
      </c>
      <c r="C85" t="s">
        <v>255</v>
      </c>
      <c r="D85">
        <v>-11960.24</v>
      </c>
      <c r="E85">
        <v>3.55</v>
      </c>
      <c r="F85">
        <v>530</v>
      </c>
      <c r="H85" s="4">
        <v>25.98</v>
      </c>
      <c r="J85" s="4">
        <v>1.49</v>
      </c>
      <c r="N85">
        <v>883</v>
      </c>
      <c r="P85" s="4">
        <v>4.09</v>
      </c>
      <c r="R85">
        <v>-4.5999999999999999E-3</v>
      </c>
      <c r="U85" s="5">
        <v>41</v>
      </c>
      <c r="AH85" s="2">
        <f>((54498114558.4725)/10^8)*(N85/(940))</f>
        <v>511.93441654394917</v>
      </c>
      <c r="AI85" t="s">
        <v>27</v>
      </c>
      <c r="AL85" s="4">
        <f>(2*AH85-3*AG85)/(-6*AG85-2*AH85)</f>
        <v>-1</v>
      </c>
      <c r="AM85" t="s">
        <v>9</v>
      </c>
      <c r="AP85">
        <v>1</v>
      </c>
      <c r="AR85">
        <v>1</v>
      </c>
      <c r="AV85">
        <v>0</v>
      </c>
    </row>
    <row r="86" spans="1:48" x14ac:dyDescent="0.25">
      <c r="A86" s="1" t="s">
        <v>253</v>
      </c>
      <c r="B86" s="3" t="s">
        <v>254</v>
      </c>
      <c r="C86" t="s">
        <v>253</v>
      </c>
      <c r="D86">
        <v>-561.79</v>
      </c>
      <c r="E86">
        <v>0.35</v>
      </c>
      <c r="F86">
        <v>60.3</v>
      </c>
      <c r="H86" s="4">
        <v>2.0819999999999999</v>
      </c>
      <c r="J86" s="4">
        <v>4.3499999999999996</v>
      </c>
      <c r="N86">
        <v>2500</v>
      </c>
      <c r="P86" s="4">
        <v>4.03</v>
      </c>
      <c r="R86">
        <v>-1.6000000000000001E-3</v>
      </c>
      <c r="U86" s="5">
        <v>4</v>
      </c>
      <c r="AH86" s="2"/>
      <c r="AP86">
        <v>1</v>
      </c>
      <c r="AR86">
        <v>1</v>
      </c>
      <c r="AV86">
        <v>0</v>
      </c>
    </row>
    <row r="87" spans="1:48" x14ac:dyDescent="0.25">
      <c r="A87" s="1" t="s">
        <v>251</v>
      </c>
      <c r="B87" s="3" t="s">
        <v>252</v>
      </c>
      <c r="C87" t="s">
        <v>251</v>
      </c>
      <c r="D87">
        <v>0</v>
      </c>
      <c r="E87">
        <v>0</v>
      </c>
      <c r="F87">
        <v>5.74</v>
      </c>
      <c r="H87" s="4">
        <v>0.53</v>
      </c>
      <c r="J87" s="4">
        <v>1.67</v>
      </c>
      <c r="N87">
        <v>312</v>
      </c>
      <c r="P87" s="4">
        <v>3.9</v>
      </c>
      <c r="R87">
        <v>-1.2500000000000001E-2</v>
      </c>
      <c r="U87" s="5">
        <v>1</v>
      </c>
      <c r="AH87" s="2">
        <v>1093</v>
      </c>
      <c r="AI87" t="s">
        <v>10</v>
      </c>
      <c r="AJ87">
        <v>1610</v>
      </c>
      <c r="AK87" t="s">
        <v>10</v>
      </c>
      <c r="AL87" s="4">
        <f>(2*AH87-3*AJ87)/(-6*AJ87-2*AH87)</f>
        <v>0.22319770386628399</v>
      </c>
      <c r="AM87" t="s">
        <v>9</v>
      </c>
      <c r="AP87">
        <v>1</v>
      </c>
      <c r="AR87">
        <v>1</v>
      </c>
      <c r="AV87">
        <v>0</v>
      </c>
    </row>
    <row r="88" spans="1:48" x14ac:dyDescent="0.25">
      <c r="A88" s="1" t="s">
        <v>249</v>
      </c>
      <c r="B88" s="3" t="s">
        <v>250</v>
      </c>
      <c r="C88" t="s">
        <v>249</v>
      </c>
      <c r="D88">
        <v>-3297.65</v>
      </c>
      <c r="E88">
        <v>1.69</v>
      </c>
      <c r="F88">
        <v>310</v>
      </c>
      <c r="H88" s="4">
        <v>11.98</v>
      </c>
      <c r="J88" s="4">
        <v>2.2799999999999998</v>
      </c>
      <c r="N88" s="2">
        <v>630</v>
      </c>
      <c r="P88" s="4">
        <v>4</v>
      </c>
      <c r="R88">
        <v>-6.3E-3</v>
      </c>
      <c r="U88" s="5">
        <v>18</v>
      </c>
      <c r="AH88" s="2"/>
      <c r="AP88">
        <v>1</v>
      </c>
      <c r="AR88">
        <v>1</v>
      </c>
      <c r="AV88">
        <v>0</v>
      </c>
    </row>
    <row r="89" spans="1:48" x14ac:dyDescent="0.25">
      <c r="A89" s="1" t="s">
        <v>248</v>
      </c>
      <c r="B89" s="3" t="s">
        <v>247</v>
      </c>
      <c r="C89" t="s">
        <v>246</v>
      </c>
      <c r="D89">
        <v>-6642.95</v>
      </c>
      <c r="E89">
        <v>1.46</v>
      </c>
      <c r="F89">
        <v>255</v>
      </c>
      <c r="H89" s="4">
        <v>12.529479670172101</v>
      </c>
      <c r="I89" t="s">
        <v>462</v>
      </c>
      <c r="J89" s="4">
        <v>2.0873699999999999</v>
      </c>
      <c r="K89" t="s">
        <v>462</v>
      </c>
      <c r="N89" s="2">
        <v>1665.71136</v>
      </c>
      <c r="O89" t="s">
        <v>462</v>
      </c>
      <c r="P89" s="4">
        <v>4.9626650000000003</v>
      </c>
      <c r="Q89" t="s">
        <v>462</v>
      </c>
      <c r="R89">
        <v>-2.9792999999999998E-3</v>
      </c>
      <c r="S89" t="s">
        <v>462</v>
      </c>
      <c r="U89" s="5">
        <v>20</v>
      </c>
      <c r="AH89" s="2">
        <v>1069</v>
      </c>
      <c r="AI89" t="s">
        <v>463</v>
      </c>
      <c r="AJ89">
        <v>1664</v>
      </c>
      <c r="AK89" t="s">
        <v>463</v>
      </c>
      <c r="AL89" s="4">
        <f>(2*AH89-3*AJ89)/(-6*AJ89-2*AH89)</f>
        <v>0.23543969641973272</v>
      </c>
      <c r="AM89" t="s">
        <v>9</v>
      </c>
      <c r="AN89">
        <v>511.538971</v>
      </c>
      <c r="AO89" t="s">
        <v>462</v>
      </c>
      <c r="AP89">
        <v>1</v>
      </c>
      <c r="AR89">
        <v>1</v>
      </c>
      <c r="AV89">
        <v>0</v>
      </c>
    </row>
    <row r="90" spans="1:48" x14ac:dyDescent="0.25">
      <c r="A90" s="1" t="s">
        <v>244</v>
      </c>
      <c r="B90" s="3" t="s">
        <v>245</v>
      </c>
      <c r="C90" t="s">
        <v>244</v>
      </c>
      <c r="D90">
        <v>-9607.15</v>
      </c>
      <c r="E90">
        <v>3.02</v>
      </c>
      <c r="F90">
        <v>735</v>
      </c>
      <c r="H90" s="4">
        <v>27.84</v>
      </c>
      <c r="J90" s="4">
        <v>2.74</v>
      </c>
      <c r="N90" s="2">
        <v>648</v>
      </c>
      <c r="P90" s="4">
        <v>4.12</v>
      </c>
      <c r="R90">
        <v>-6.4000000000000003E-3</v>
      </c>
      <c r="U90" s="5">
        <v>41</v>
      </c>
      <c r="AH90" s="2">
        <f>((54498114558.4725)/10^8)*(N90/(940))</f>
        <v>375.68913014776791</v>
      </c>
      <c r="AI90" t="s">
        <v>27</v>
      </c>
      <c r="AL90" s="4">
        <f>(2*AH90-3*N90)/(-6*N90-2*AH90)</f>
        <v>0.25706499293474128</v>
      </c>
      <c r="AM90" t="s">
        <v>9</v>
      </c>
      <c r="AP90">
        <v>1</v>
      </c>
      <c r="AR90">
        <v>1</v>
      </c>
      <c r="AV90">
        <v>0</v>
      </c>
    </row>
    <row r="91" spans="1:48" x14ac:dyDescent="0.25">
      <c r="A91" s="1" t="s">
        <v>242</v>
      </c>
      <c r="B91" s="3" t="s">
        <v>243</v>
      </c>
      <c r="C91" t="s">
        <v>242</v>
      </c>
      <c r="D91">
        <v>-411.3</v>
      </c>
      <c r="E91">
        <v>0.22</v>
      </c>
      <c r="F91">
        <v>72.099999999999994</v>
      </c>
      <c r="H91" s="4">
        <v>2.702</v>
      </c>
      <c r="J91" s="4">
        <v>11.47</v>
      </c>
      <c r="N91" s="2">
        <v>238</v>
      </c>
      <c r="P91" s="4">
        <v>5</v>
      </c>
      <c r="R91">
        <v>-2.1000000000000001E-2</v>
      </c>
      <c r="U91" s="5">
        <v>2</v>
      </c>
      <c r="AH91" s="2"/>
      <c r="AP91">
        <v>1</v>
      </c>
      <c r="AR91">
        <v>1</v>
      </c>
      <c r="AV91">
        <v>0</v>
      </c>
    </row>
    <row r="92" spans="1:48" x14ac:dyDescent="0.25">
      <c r="A92" s="1" t="s">
        <v>240</v>
      </c>
      <c r="B92" s="3" t="s">
        <v>241</v>
      </c>
      <c r="C92" t="s">
        <v>240</v>
      </c>
      <c r="D92">
        <v>-2841.92</v>
      </c>
      <c r="E92">
        <v>0.94</v>
      </c>
      <c r="F92">
        <v>175</v>
      </c>
      <c r="H92" s="4">
        <v>6.7949999999999999</v>
      </c>
      <c r="J92" s="4">
        <v>2.38</v>
      </c>
      <c r="N92">
        <v>1192</v>
      </c>
      <c r="P92" s="4">
        <v>3.97</v>
      </c>
      <c r="R92">
        <v>-3.3E-3</v>
      </c>
      <c r="U92" s="5">
        <v>10</v>
      </c>
      <c r="AH92" s="2">
        <f>670-60</f>
        <v>610</v>
      </c>
      <c r="AI92" t="s">
        <v>50</v>
      </c>
      <c r="AJ92">
        <f>1130-70</f>
        <v>1060</v>
      </c>
      <c r="AK92" t="s">
        <v>50</v>
      </c>
      <c r="AL92" s="4">
        <f>(2*AH92-3*AJ92)/(-6*AJ92-2*AH92)</f>
        <v>0.25857519788918204</v>
      </c>
      <c r="AM92" t="s">
        <v>9</v>
      </c>
      <c r="AP92">
        <v>1</v>
      </c>
      <c r="AR92">
        <v>1</v>
      </c>
      <c r="AV92">
        <v>0</v>
      </c>
    </row>
    <row r="93" spans="1:48" x14ac:dyDescent="0.25">
      <c r="A93" s="1" t="s">
        <v>238</v>
      </c>
      <c r="B93" s="3" t="s">
        <v>239</v>
      </c>
      <c r="C93" t="s">
        <v>238</v>
      </c>
      <c r="D93">
        <v>-825.65</v>
      </c>
      <c r="E93">
        <v>0.68</v>
      </c>
      <c r="F93">
        <v>87.4</v>
      </c>
      <c r="H93" s="4">
        <v>3.0270000000000001</v>
      </c>
      <c r="J93" s="4">
        <v>2.79</v>
      </c>
      <c r="N93">
        <v>2230</v>
      </c>
      <c r="P93" s="4">
        <v>4.04</v>
      </c>
      <c r="R93">
        <v>-1.8E-3</v>
      </c>
      <c r="T93">
        <v>1</v>
      </c>
      <c r="U93" s="5">
        <v>5</v>
      </c>
      <c r="V93">
        <v>955</v>
      </c>
      <c r="X93">
        <v>15.6</v>
      </c>
      <c r="Z93">
        <v>0</v>
      </c>
      <c r="AH93" s="2">
        <v>910</v>
      </c>
      <c r="AI93" t="s">
        <v>10</v>
      </c>
      <c r="AJ93">
        <v>2066</v>
      </c>
      <c r="AK93" t="s">
        <v>10</v>
      </c>
      <c r="AL93" s="4">
        <f>(2*AH93-3*AJ93)/(-6*AJ93-2*AH93)</f>
        <v>0.30796285875070345</v>
      </c>
      <c r="AM93" t="s">
        <v>9</v>
      </c>
      <c r="AP93">
        <v>1</v>
      </c>
      <c r="AR93">
        <v>1</v>
      </c>
      <c r="AV93">
        <v>0</v>
      </c>
    </row>
    <row r="94" spans="1:48" x14ac:dyDescent="0.25">
      <c r="A94" s="1" t="s">
        <v>236</v>
      </c>
      <c r="B94" s="3" t="s">
        <v>237</v>
      </c>
      <c r="C94" t="s">
        <v>236</v>
      </c>
      <c r="D94">
        <v>-1953.09</v>
      </c>
      <c r="E94">
        <v>0.85</v>
      </c>
      <c r="F94">
        <v>113.9</v>
      </c>
      <c r="H94" s="4">
        <v>4.0750000000000002</v>
      </c>
      <c r="J94" s="4">
        <v>2.06</v>
      </c>
      <c r="N94">
        <v>1922</v>
      </c>
      <c r="P94" s="4">
        <v>4.04</v>
      </c>
      <c r="R94">
        <v>-2.0999999999999999E-3</v>
      </c>
      <c r="T94">
        <v>2</v>
      </c>
      <c r="U94" s="5">
        <v>7</v>
      </c>
      <c r="AB94">
        <v>18.3</v>
      </c>
      <c r="AC94">
        <v>0</v>
      </c>
      <c r="AD94">
        <v>13.6</v>
      </c>
      <c r="AE94">
        <v>0</v>
      </c>
      <c r="AF94">
        <v>2</v>
      </c>
      <c r="AG94">
        <v>1</v>
      </c>
      <c r="AH94" s="2"/>
      <c r="AP94">
        <v>1</v>
      </c>
      <c r="AR94">
        <v>1</v>
      </c>
      <c r="AV94">
        <v>0</v>
      </c>
    </row>
    <row r="95" spans="1:48" x14ac:dyDescent="0.25">
      <c r="A95" s="1" t="s">
        <v>234</v>
      </c>
      <c r="B95" s="3" t="s">
        <v>235</v>
      </c>
      <c r="C95" t="s">
        <v>234</v>
      </c>
      <c r="D95">
        <v>-10545.09</v>
      </c>
      <c r="E95">
        <v>1.8</v>
      </c>
      <c r="F95">
        <v>783</v>
      </c>
      <c r="H95" s="4">
        <v>31.7</v>
      </c>
      <c r="J95" s="4">
        <v>1.57</v>
      </c>
      <c r="N95">
        <v>274</v>
      </c>
      <c r="P95" s="4">
        <v>4</v>
      </c>
      <c r="R95">
        <v>-1.46E-2</v>
      </c>
      <c r="U95" s="5">
        <v>46</v>
      </c>
      <c r="AH95" s="2"/>
      <c r="AP95">
        <v>1</v>
      </c>
      <c r="AR95">
        <v>1</v>
      </c>
      <c r="AV95">
        <v>0</v>
      </c>
    </row>
    <row r="96" spans="1:48" x14ac:dyDescent="0.25">
      <c r="A96" s="1" t="s">
        <v>232</v>
      </c>
      <c r="B96" s="3" t="s">
        <v>233</v>
      </c>
      <c r="C96" t="s">
        <v>232</v>
      </c>
      <c r="D96">
        <v>-3791.94</v>
      </c>
      <c r="E96">
        <v>5.27</v>
      </c>
      <c r="F96">
        <v>166.2</v>
      </c>
      <c r="H96" s="4">
        <v>7.1280000000000001</v>
      </c>
      <c r="J96" s="4">
        <v>2.8</v>
      </c>
      <c r="N96">
        <v>1800</v>
      </c>
      <c r="P96" s="4">
        <v>4</v>
      </c>
      <c r="R96">
        <v>-2.2000000000000001E-3</v>
      </c>
      <c r="U96" s="5">
        <v>13</v>
      </c>
      <c r="AH96" s="2"/>
      <c r="AP96">
        <v>1</v>
      </c>
      <c r="AR96">
        <v>1</v>
      </c>
      <c r="AV96">
        <v>0</v>
      </c>
    </row>
    <row r="97" spans="1:48" x14ac:dyDescent="0.25">
      <c r="A97" s="1" t="s">
        <v>231</v>
      </c>
      <c r="B97" s="3" t="s">
        <v>230</v>
      </c>
      <c r="C97" t="s">
        <v>229</v>
      </c>
      <c r="D97">
        <v>-9449.32</v>
      </c>
      <c r="E97">
        <v>1.52</v>
      </c>
      <c r="F97">
        <v>475.6</v>
      </c>
      <c r="H97" s="4">
        <v>23.321999999999999</v>
      </c>
      <c r="J97" s="4">
        <v>0.67</v>
      </c>
      <c r="N97">
        <v>1290</v>
      </c>
      <c r="P97" s="4">
        <v>4.0999999999999996</v>
      </c>
      <c r="R97">
        <v>-3.0999999999999999E-3</v>
      </c>
      <c r="T97">
        <v>2</v>
      </c>
      <c r="U97" s="5">
        <v>32</v>
      </c>
      <c r="AB97">
        <v>36.71</v>
      </c>
      <c r="AC97">
        <v>0.1</v>
      </c>
      <c r="AD97">
        <v>36.700000000000003</v>
      </c>
      <c r="AE97">
        <v>0.1</v>
      </c>
      <c r="AF97">
        <v>2</v>
      </c>
      <c r="AG97">
        <v>1.5</v>
      </c>
      <c r="AH97" s="2"/>
      <c r="AP97">
        <v>1</v>
      </c>
      <c r="AR97">
        <v>1</v>
      </c>
      <c r="AV97">
        <v>0</v>
      </c>
    </row>
    <row r="98" spans="1:48" x14ac:dyDescent="0.25">
      <c r="A98" s="1" t="s">
        <v>228</v>
      </c>
      <c r="B98" s="3" t="s">
        <v>227</v>
      </c>
      <c r="C98" t="s">
        <v>226</v>
      </c>
      <c r="D98">
        <v>-2900.76</v>
      </c>
      <c r="E98">
        <v>0.96</v>
      </c>
      <c r="F98">
        <v>100.5</v>
      </c>
      <c r="H98" s="4">
        <v>5.3390000000000004</v>
      </c>
      <c r="J98" s="4">
        <v>1.57</v>
      </c>
      <c r="N98">
        <v>1315</v>
      </c>
      <c r="P98" s="4">
        <v>4.0599999999999996</v>
      </c>
      <c r="R98">
        <v>-3.0999999999999999E-3</v>
      </c>
      <c r="U98">
        <v>11</v>
      </c>
      <c r="AH98" s="2"/>
      <c r="AP98">
        <v>1</v>
      </c>
      <c r="AR98">
        <v>1</v>
      </c>
      <c r="AV98">
        <v>0</v>
      </c>
    </row>
    <row r="99" spans="1:48" x14ac:dyDescent="0.25">
      <c r="A99" s="1" t="s">
        <v>224</v>
      </c>
      <c r="B99" s="3" t="s">
        <v>225</v>
      </c>
      <c r="C99" t="s">
        <v>224</v>
      </c>
      <c r="D99">
        <v>-1230.43</v>
      </c>
      <c r="E99">
        <v>0.84</v>
      </c>
      <c r="F99">
        <v>109.5</v>
      </c>
      <c r="H99" s="4">
        <v>3.169</v>
      </c>
      <c r="J99" s="4">
        <v>2.4</v>
      </c>
      <c r="N99">
        <v>1700</v>
      </c>
      <c r="P99" s="4">
        <v>8.3000000000000007</v>
      </c>
      <c r="R99">
        <v>-4.8999999999999998E-3</v>
      </c>
      <c r="T99">
        <v>1</v>
      </c>
      <c r="U99" s="5">
        <v>5</v>
      </c>
      <c r="V99">
        <v>1900</v>
      </c>
      <c r="X99">
        <v>12</v>
      </c>
      <c r="Z99">
        <v>0.02</v>
      </c>
      <c r="AH99" s="2">
        <f>1320-410</f>
        <v>910</v>
      </c>
      <c r="AI99" t="s">
        <v>50</v>
      </c>
      <c r="AJ99">
        <v>2120</v>
      </c>
      <c r="AK99" t="s">
        <v>50</v>
      </c>
      <c r="AL99" s="4">
        <f>(2*AH99-3*AJ99)/(-6*AJ99-2*AH99)</f>
        <v>0.31224209078404402</v>
      </c>
      <c r="AM99" t="s">
        <v>9</v>
      </c>
      <c r="AP99">
        <v>1</v>
      </c>
      <c r="AR99">
        <v>1</v>
      </c>
      <c r="AV99">
        <v>0</v>
      </c>
    </row>
    <row r="100" spans="1:48" x14ac:dyDescent="0.25">
      <c r="A100" s="1" t="s">
        <v>222</v>
      </c>
      <c r="B100" s="3" t="s">
        <v>223</v>
      </c>
      <c r="C100" t="s">
        <v>222</v>
      </c>
      <c r="D100">
        <v>0</v>
      </c>
      <c r="E100">
        <v>0</v>
      </c>
      <c r="F100">
        <v>27.09</v>
      </c>
      <c r="H100" s="4">
        <v>0.70899999999999996</v>
      </c>
      <c r="J100" s="4">
        <v>3.56</v>
      </c>
      <c r="N100">
        <v>1640</v>
      </c>
      <c r="P100" s="4">
        <v>5.16</v>
      </c>
      <c r="R100">
        <v>-3.0999999999999999E-3</v>
      </c>
      <c r="T100">
        <v>1</v>
      </c>
      <c r="U100" s="5">
        <v>1</v>
      </c>
      <c r="V100">
        <v>1042</v>
      </c>
      <c r="X100">
        <v>8.3000000000000007</v>
      </c>
      <c r="Z100">
        <v>0</v>
      </c>
      <c r="AH100" s="2">
        <v>815</v>
      </c>
      <c r="AI100" t="s">
        <v>10</v>
      </c>
      <c r="AJ100">
        <v>1667</v>
      </c>
      <c r="AK100" t="s">
        <v>10</v>
      </c>
      <c r="AL100" s="4">
        <f>(2*AH100-3*AJ100)/(-6*AJ100-2*AH100)</f>
        <v>0.28980398899587345</v>
      </c>
      <c r="AM100" t="s">
        <v>9</v>
      </c>
      <c r="AP100">
        <v>1</v>
      </c>
      <c r="AR100">
        <v>1</v>
      </c>
      <c r="AV100">
        <v>0</v>
      </c>
    </row>
    <row r="101" spans="1:48" x14ac:dyDescent="0.25">
      <c r="A101" s="1" t="s">
        <v>220</v>
      </c>
      <c r="B101" s="3" t="s">
        <v>221</v>
      </c>
      <c r="C101" t="s">
        <v>220</v>
      </c>
      <c r="D101">
        <v>-3025.26</v>
      </c>
      <c r="E101">
        <v>1.67</v>
      </c>
      <c r="F101">
        <v>133.5</v>
      </c>
      <c r="H101" s="4">
        <v>6.04</v>
      </c>
      <c r="J101" s="4">
        <v>2.1</v>
      </c>
      <c r="N101">
        <v>1281</v>
      </c>
      <c r="P101" s="4">
        <v>3.81</v>
      </c>
      <c r="R101">
        <v>-3.0000000000000001E-3</v>
      </c>
      <c r="U101" s="5">
        <v>10</v>
      </c>
      <c r="AH101" s="2">
        <v>840</v>
      </c>
      <c r="AI101" t="s">
        <v>50</v>
      </c>
      <c r="AJ101">
        <v>1430</v>
      </c>
      <c r="AK101" t="s">
        <v>50</v>
      </c>
      <c r="AL101" s="4">
        <f>(2*AH101-3*AJ101)/(-6*AJ101-2*AH101)</f>
        <v>0.25438596491228072</v>
      </c>
      <c r="AM101" t="s">
        <v>9</v>
      </c>
      <c r="AP101">
        <v>1</v>
      </c>
      <c r="AR101">
        <v>1</v>
      </c>
      <c r="AV101">
        <v>0</v>
      </c>
    </row>
    <row r="102" spans="1:48" x14ac:dyDescent="0.25">
      <c r="A102" s="1" t="s">
        <v>218</v>
      </c>
      <c r="B102" s="3" t="s">
        <v>219</v>
      </c>
      <c r="C102" t="s">
        <v>218</v>
      </c>
      <c r="D102">
        <v>-11809.63</v>
      </c>
      <c r="E102">
        <v>8.5</v>
      </c>
      <c r="F102">
        <v>830</v>
      </c>
      <c r="H102" s="4">
        <v>31.08</v>
      </c>
      <c r="J102" s="4">
        <v>2.4900000000000002</v>
      </c>
      <c r="N102">
        <v>1615</v>
      </c>
      <c r="P102" s="4">
        <v>4.05</v>
      </c>
      <c r="R102">
        <v>-2.5000000000000001E-3</v>
      </c>
      <c r="U102" s="5">
        <v>51</v>
      </c>
      <c r="AH102" s="2"/>
      <c r="AP102">
        <v>1</v>
      </c>
      <c r="AR102">
        <v>1</v>
      </c>
      <c r="AV102">
        <v>0</v>
      </c>
    </row>
    <row r="103" spans="1:48" x14ac:dyDescent="0.25">
      <c r="A103" s="1" t="s">
        <v>216</v>
      </c>
      <c r="B103" s="3" t="s">
        <v>217</v>
      </c>
      <c r="C103" t="s">
        <v>216</v>
      </c>
      <c r="D103">
        <v>-2122.89</v>
      </c>
      <c r="E103">
        <v>2.91</v>
      </c>
      <c r="F103">
        <v>136</v>
      </c>
      <c r="H103" s="4">
        <v>6.0519999999999996</v>
      </c>
      <c r="J103" s="4">
        <v>3.16</v>
      </c>
      <c r="N103">
        <v>514</v>
      </c>
      <c r="P103" s="4">
        <v>2</v>
      </c>
      <c r="R103">
        <v>-3.8999999999999998E-3</v>
      </c>
      <c r="U103" s="5">
        <v>7</v>
      </c>
      <c r="AH103" s="2"/>
      <c r="AP103">
        <v>1</v>
      </c>
      <c r="AR103">
        <v>1</v>
      </c>
      <c r="AV103">
        <v>0</v>
      </c>
    </row>
    <row r="104" spans="1:48" x14ac:dyDescent="0.25">
      <c r="A104" s="1" t="s">
        <v>214</v>
      </c>
      <c r="B104" s="3" t="s">
        <v>215</v>
      </c>
      <c r="C104" t="s">
        <v>214</v>
      </c>
      <c r="D104">
        <v>-4122.1000000000004</v>
      </c>
      <c r="E104">
        <v>0.78</v>
      </c>
      <c r="F104">
        <v>203.7</v>
      </c>
      <c r="H104" s="4">
        <v>9.9339999999999993</v>
      </c>
      <c r="J104" s="4">
        <v>2.5099999999999998</v>
      </c>
      <c r="N104">
        <v>645</v>
      </c>
      <c r="P104" s="4">
        <v>4.12</v>
      </c>
      <c r="R104">
        <v>-6.4000000000000003E-3</v>
      </c>
      <c r="U104" s="5">
        <v>17</v>
      </c>
      <c r="AH104" s="2"/>
      <c r="AP104">
        <v>1</v>
      </c>
      <c r="AR104">
        <v>1</v>
      </c>
      <c r="AV104">
        <v>0</v>
      </c>
    </row>
    <row r="105" spans="1:48" x14ac:dyDescent="0.25">
      <c r="A105" s="1" t="s">
        <v>212</v>
      </c>
      <c r="B105" s="3" t="s">
        <v>213</v>
      </c>
      <c r="C105" t="s">
        <v>212</v>
      </c>
      <c r="D105">
        <v>-4232.63</v>
      </c>
      <c r="E105">
        <v>2.81</v>
      </c>
      <c r="F105">
        <v>281.5</v>
      </c>
      <c r="H105" s="4">
        <v>11.438000000000001</v>
      </c>
      <c r="J105" s="4">
        <v>3.21</v>
      </c>
      <c r="N105">
        <v>425</v>
      </c>
      <c r="P105" s="4">
        <v>2</v>
      </c>
      <c r="R105">
        <v>-4.7000000000000002E-3</v>
      </c>
      <c r="U105" s="5">
        <v>16</v>
      </c>
      <c r="AH105" s="2"/>
      <c r="AP105">
        <v>1</v>
      </c>
      <c r="AR105">
        <v>1</v>
      </c>
      <c r="AV105">
        <v>0</v>
      </c>
    </row>
    <row r="106" spans="1:48" x14ac:dyDescent="0.25">
      <c r="A106" s="1" t="s">
        <v>210</v>
      </c>
      <c r="B106" s="3" t="s">
        <v>211</v>
      </c>
      <c r="C106" t="s">
        <v>210</v>
      </c>
      <c r="D106">
        <v>-5687.75</v>
      </c>
      <c r="E106">
        <v>3.88</v>
      </c>
      <c r="F106">
        <v>317</v>
      </c>
      <c r="H106" s="4">
        <v>11.738</v>
      </c>
      <c r="J106" s="4">
        <v>2.37</v>
      </c>
      <c r="N106">
        <v>1743</v>
      </c>
      <c r="P106" s="4">
        <v>4.05</v>
      </c>
      <c r="R106">
        <v>-2.3E-3</v>
      </c>
      <c r="U106" s="5">
        <v>20</v>
      </c>
      <c r="AH106" s="2"/>
      <c r="AP106">
        <v>1</v>
      </c>
      <c r="AR106">
        <v>1</v>
      </c>
      <c r="AV106">
        <v>0</v>
      </c>
    </row>
    <row r="107" spans="1:48" x14ac:dyDescent="0.25">
      <c r="A107" s="1" t="s">
        <v>208</v>
      </c>
      <c r="B107" s="3" t="s">
        <v>209</v>
      </c>
      <c r="C107" t="s">
        <v>208</v>
      </c>
      <c r="D107">
        <v>-2746.8</v>
      </c>
      <c r="E107">
        <v>2.46</v>
      </c>
      <c r="F107">
        <v>149.65</v>
      </c>
      <c r="H107" s="4">
        <v>6.3090000000000002</v>
      </c>
      <c r="J107" s="4">
        <v>1.94</v>
      </c>
      <c r="N107">
        <v>1308</v>
      </c>
      <c r="P107" s="4">
        <v>3</v>
      </c>
      <c r="R107">
        <v>-2.3E-3</v>
      </c>
      <c r="U107" s="5">
        <v>10</v>
      </c>
      <c r="AH107" s="2"/>
      <c r="AP107">
        <v>1</v>
      </c>
      <c r="AR107">
        <v>1</v>
      </c>
      <c r="AV107">
        <v>0</v>
      </c>
    </row>
    <row r="108" spans="1:48" x14ac:dyDescent="0.25">
      <c r="A108" s="1" t="s">
        <v>206</v>
      </c>
      <c r="B108" s="3" t="s">
        <v>207</v>
      </c>
      <c r="C108" t="s">
        <v>206</v>
      </c>
      <c r="D108">
        <v>-2593.02</v>
      </c>
      <c r="E108">
        <v>0.67</v>
      </c>
      <c r="F108">
        <v>83.5</v>
      </c>
      <c r="H108" s="4">
        <v>4.4139999999999997</v>
      </c>
      <c r="J108" s="4">
        <v>1.92</v>
      </c>
      <c r="N108">
        <v>1601</v>
      </c>
      <c r="P108" s="4">
        <v>4.05</v>
      </c>
      <c r="R108">
        <v>-2.5000000000000001E-3</v>
      </c>
      <c r="U108" s="5">
        <v>8</v>
      </c>
      <c r="AH108" s="2"/>
      <c r="AP108">
        <v>1</v>
      </c>
      <c r="AR108">
        <v>1</v>
      </c>
      <c r="AV108">
        <v>0</v>
      </c>
    </row>
    <row r="109" spans="1:48" x14ac:dyDescent="0.25">
      <c r="A109" s="1" t="s">
        <v>204</v>
      </c>
      <c r="B109" s="3" t="s">
        <v>205</v>
      </c>
      <c r="C109" t="s">
        <v>204</v>
      </c>
      <c r="D109">
        <v>-2307.04</v>
      </c>
      <c r="E109">
        <v>0.9</v>
      </c>
      <c r="F109">
        <v>127.6</v>
      </c>
      <c r="H109" s="4">
        <v>5.16</v>
      </c>
      <c r="J109" s="4">
        <v>2.9</v>
      </c>
      <c r="N109">
        <v>985</v>
      </c>
      <c r="P109" s="4">
        <v>4.07</v>
      </c>
      <c r="R109">
        <v>-4.1000000000000003E-3</v>
      </c>
      <c r="T109">
        <v>1</v>
      </c>
      <c r="U109" s="5">
        <v>7</v>
      </c>
      <c r="V109">
        <v>1710</v>
      </c>
      <c r="X109">
        <v>10.029999999999999</v>
      </c>
      <c r="Z109">
        <v>0.05</v>
      </c>
      <c r="AH109" s="2"/>
      <c r="AP109">
        <v>1</v>
      </c>
      <c r="AR109">
        <v>1</v>
      </c>
      <c r="AV109">
        <v>0</v>
      </c>
    </row>
    <row r="110" spans="1:48" x14ac:dyDescent="0.25">
      <c r="A110" s="1" t="s">
        <v>202</v>
      </c>
      <c r="B110" s="3" t="s">
        <v>203</v>
      </c>
      <c r="C110" t="s">
        <v>202</v>
      </c>
      <c r="D110">
        <v>-7262.64</v>
      </c>
      <c r="E110">
        <v>1.1200000000000001</v>
      </c>
      <c r="F110">
        <v>465</v>
      </c>
      <c r="H110" s="4">
        <v>20.37</v>
      </c>
      <c r="J110" s="4">
        <v>1.37</v>
      </c>
      <c r="N110">
        <v>860</v>
      </c>
      <c r="P110" s="4">
        <v>4.09</v>
      </c>
      <c r="R110">
        <v>-4.7999999999999996E-3</v>
      </c>
      <c r="U110" s="5">
        <v>31</v>
      </c>
      <c r="AH110" s="2"/>
      <c r="AP110">
        <v>1</v>
      </c>
      <c r="AR110">
        <v>1</v>
      </c>
      <c r="AV110">
        <v>0</v>
      </c>
    </row>
    <row r="111" spans="1:48" x14ac:dyDescent="0.25">
      <c r="A111" s="1" t="s">
        <v>200</v>
      </c>
      <c r="B111" s="3" t="s">
        <v>201</v>
      </c>
      <c r="C111" t="s">
        <v>200</v>
      </c>
      <c r="D111">
        <v>-4868.6099999999997</v>
      </c>
      <c r="E111">
        <v>0.81</v>
      </c>
      <c r="F111">
        <v>229</v>
      </c>
      <c r="H111" s="4">
        <v>10.132</v>
      </c>
      <c r="J111" s="4">
        <v>2.65</v>
      </c>
      <c r="N111">
        <v>1229</v>
      </c>
      <c r="P111" s="4">
        <v>5.45</v>
      </c>
      <c r="R111">
        <v>-4.4000000000000003E-3</v>
      </c>
      <c r="U111" s="5">
        <v>19</v>
      </c>
      <c r="AH111" s="2"/>
      <c r="AP111">
        <v>1</v>
      </c>
      <c r="AR111">
        <v>1</v>
      </c>
      <c r="AV111">
        <v>0</v>
      </c>
    </row>
    <row r="112" spans="1:48" x14ac:dyDescent="0.25">
      <c r="A112" s="1" t="s">
        <v>198</v>
      </c>
      <c r="B112" s="3" t="s">
        <v>199</v>
      </c>
      <c r="C112" t="s">
        <v>198</v>
      </c>
      <c r="D112">
        <v>-3029.23</v>
      </c>
      <c r="E112">
        <v>2.82</v>
      </c>
      <c r="F112">
        <v>198.5</v>
      </c>
      <c r="H112" s="4">
        <v>8.8260000000000005</v>
      </c>
      <c r="J112" s="4">
        <v>1.85</v>
      </c>
      <c r="N112">
        <v>450</v>
      </c>
      <c r="P112" s="4">
        <v>5.7</v>
      </c>
      <c r="R112">
        <v>-1.2699999999999999E-2</v>
      </c>
      <c r="T112">
        <v>2</v>
      </c>
      <c r="U112" s="5">
        <v>10</v>
      </c>
      <c r="AB112">
        <v>11.61</v>
      </c>
      <c r="AC112">
        <v>0.4</v>
      </c>
      <c r="AD112">
        <v>11.6</v>
      </c>
      <c r="AE112">
        <v>0.4</v>
      </c>
      <c r="AF112">
        <v>2</v>
      </c>
      <c r="AG112">
        <v>0.7</v>
      </c>
      <c r="AH112" s="2"/>
      <c r="AP112">
        <v>1</v>
      </c>
      <c r="AR112">
        <v>1</v>
      </c>
      <c r="AV112">
        <v>0</v>
      </c>
    </row>
    <row r="113" spans="1:48" x14ac:dyDescent="0.25">
      <c r="A113" s="1" t="s">
        <v>196</v>
      </c>
      <c r="B113" s="3" t="s">
        <v>197</v>
      </c>
      <c r="C113" t="s">
        <v>196</v>
      </c>
      <c r="D113">
        <v>-634.61</v>
      </c>
      <c r="E113">
        <v>0.5</v>
      </c>
      <c r="F113">
        <v>38.1</v>
      </c>
      <c r="H113" s="4">
        <v>1.6759999999999999</v>
      </c>
      <c r="J113" s="4">
        <v>3.41</v>
      </c>
      <c r="N113">
        <v>1130</v>
      </c>
      <c r="P113" s="4">
        <v>3.87</v>
      </c>
      <c r="R113">
        <v>-3.3999999999999998E-3</v>
      </c>
      <c r="U113" s="5">
        <v>3</v>
      </c>
      <c r="AH113" s="2">
        <v>812</v>
      </c>
      <c r="AI113" t="s">
        <v>10</v>
      </c>
      <c r="AJ113">
        <v>1147</v>
      </c>
      <c r="AK113" t="s">
        <v>10</v>
      </c>
      <c r="AL113" s="4">
        <f>(2*AH113-3*AJ113)/(-6*AJ113-2*AH113)</f>
        <v>0.21361391958617446</v>
      </c>
      <c r="AM113" t="s">
        <v>9</v>
      </c>
      <c r="AP113">
        <v>1</v>
      </c>
      <c r="AR113">
        <v>1</v>
      </c>
      <c r="AV113">
        <v>0</v>
      </c>
    </row>
    <row r="114" spans="1:48" x14ac:dyDescent="0.25">
      <c r="A114" s="1" t="s">
        <v>194</v>
      </c>
      <c r="B114" s="3" t="s">
        <v>195</v>
      </c>
      <c r="C114" t="s">
        <v>194</v>
      </c>
      <c r="D114">
        <v>-4369.1400000000003</v>
      </c>
      <c r="E114">
        <v>1.08</v>
      </c>
      <c r="F114">
        <v>212</v>
      </c>
      <c r="H114" s="4">
        <v>10.645</v>
      </c>
      <c r="J114" s="4">
        <v>2.2000000000000002</v>
      </c>
      <c r="N114">
        <v>710</v>
      </c>
      <c r="P114" s="4">
        <v>3.2</v>
      </c>
      <c r="R114">
        <v>-4.4999999999999997E-3</v>
      </c>
      <c r="U114" s="5">
        <v>18</v>
      </c>
      <c r="AH114" s="2"/>
      <c r="AP114">
        <v>1</v>
      </c>
      <c r="AR114">
        <v>1</v>
      </c>
      <c r="AV114">
        <v>0</v>
      </c>
    </row>
    <row r="115" spans="1:48" x14ac:dyDescent="0.25">
      <c r="A115" s="1" t="s">
        <v>192</v>
      </c>
      <c r="B115" s="3" t="s">
        <v>193</v>
      </c>
      <c r="C115" t="s">
        <v>192</v>
      </c>
      <c r="D115">
        <v>-97.76</v>
      </c>
      <c r="E115">
        <v>0.48</v>
      </c>
      <c r="F115">
        <v>70.8</v>
      </c>
      <c r="H115" s="4">
        <v>1.819</v>
      </c>
      <c r="J115" s="4">
        <v>5.73</v>
      </c>
      <c r="N115">
        <v>658</v>
      </c>
      <c r="P115" s="4">
        <v>4.17</v>
      </c>
      <c r="R115">
        <v>-6.3E-3</v>
      </c>
      <c r="T115">
        <v>1</v>
      </c>
      <c r="U115" s="5">
        <v>2</v>
      </c>
      <c r="V115">
        <v>598</v>
      </c>
      <c r="X115">
        <v>12</v>
      </c>
      <c r="Z115">
        <v>4.1000000000000002E-2</v>
      </c>
      <c r="AH115" s="2"/>
      <c r="AP115">
        <v>1</v>
      </c>
      <c r="AR115">
        <v>1</v>
      </c>
      <c r="AV115">
        <v>0</v>
      </c>
    </row>
    <row r="116" spans="1:48" x14ac:dyDescent="0.25">
      <c r="A116" s="1" t="s">
        <v>190</v>
      </c>
      <c r="B116" s="3" t="s">
        <v>191</v>
      </c>
      <c r="C116" t="s">
        <v>190</v>
      </c>
      <c r="D116">
        <v>-4771.22</v>
      </c>
      <c r="E116">
        <v>0.79</v>
      </c>
      <c r="F116">
        <v>221.5</v>
      </c>
      <c r="H116" s="4">
        <v>10.59</v>
      </c>
      <c r="J116" s="4">
        <v>2.4300000000000002</v>
      </c>
      <c r="N116">
        <v>525</v>
      </c>
      <c r="P116" s="4">
        <v>4.1399999999999997</v>
      </c>
      <c r="R116">
        <v>-7.9000000000000008E-3</v>
      </c>
      <c r="U116" s="5">
        <v>19</v>
      </c>
      <c r="AH116" s="2"/>
      <c r="AP116">
        <v>1</v>
      </c>
      <c r="AR116">
        <v>1</v>
      </c>
      <c r="AV116">
        <v>0</v>
      </c>
    </row>
    <row r="117" spans="1:48" x14ac:dyDescent="0.25">
      <c r="A117" s="1" t="s">
        <v>188</v>
      </c>
      <c r="B117" s="3" t="s">
        <v>189</v>
      </c>
      <c r="C117" t="s">
        <v>188</v>
      </c>
      <c r="D117">
        <v>-1442.29</v>
      </c>
      <c r="E117">
        <v>2.71</v>
      </c>
      <c r="F117">
        <v>121</v>
      </c>
      <c r="H117" s="4">
        <v>4.4569999999999999</v>
      </c>
      <c r="J117" s="4">
        <v>3.63</v>
      </c>
      <c r="N117">
        <v>1857</v>
      </c>
      <c r="P117" s="4">
        <v>4.05</v>
      </c>
      <c r="R117">
        <v>-2.2000000000000001E-3</v>
      </c>
      <c r="T117">
        <v>1</v>
      </c>
      <c r="U117" s="5">
        <v>7</v>
      </c>
      <c r="V117">
        <v>665</v>
      </c>
      <c r="X117">
        <v>17</v>
      </c>
      <c r="Z117">
        <v>0</v>
      </c>
      <c r="AH117" s="2"/>
      <c r="AP117">
        <v>1</v>
      </c>
      <c r="AR117">
        <v>1</v>
      </c>
      <c r="AV117">
        <v>0</v>
      </c>
    </row>
    <row r="118" spans="1:48" x14ac:dyDescent="0.25">
      <c r="A118" s="1" t="s">
        <v>186</v>
      </c>
      <c r="B118" s="3" t="s">
        <v>187</v>
      </c>
      <c r="C118" t="s">
        <v>186</v>
      </c>
      <c r="D118">
        <v>-1110.93</v>
      </c>
      <c r="E118">
        <v>0.32</v>
      </c>
      <c r="F118">
        <v>65.5</v>
      </c>
      <c r="H118" s="4">
        <v>2.8029999999999999</v>
      </c>
      <c r="J118" s="4">
        <v>3.38</v>
      </c>
      <c r="N118">
        <v>1028</v>
      </c>
      <c r="P118" s="4">
        <v>5.41</v>
      </c>
      <c r="R118">
        <v>-5.3E-3</v>
      </c>
      <c r="U118" s="5">
        <v>5</v>
      </c>
      <c r="AH118" s="2">
        <v>680</v>
      </c>
      <c r="AI118" t="s">
        <v>10</v>
      </c>
      <c r="AJ118">
        <v>1140</v>
      </c>
      <c r="AK118" t="s">
        <v>10</v>
      </c>
      <c r="AL118" s="4">
        <f>(2*AH118-3*AJ118)/(-6*AJ118-2*AH118)</f>
        <v>0.25121951219512195</v>
      </c>
      <c r="AM118" t="s">
        <v>9</v>
      </c>
      <c r="AP118">
        <v>1</v>
      </c>
      <c r="AR118">
        <v>1</v>
      </c>
      <c r="AV118">
        <v>0</v>
      </c>
    </row>
    <row r="119" spans="1:48" x14ac:dyDescent="0.25">
      <c r="A119" s="1" t="s">
        <v>184</v>
      </c>
      <c r="B119" s="3" t="s">
        <v>185</v>
      </c>
      <c r="C119" t="s">
        <v>184</v>
      </c>
      <c r="D119">
        <v>-1114.51</v>
      </c>
      <c r="E119">
        <v>0.95</v>
      </c>
      <c r="F119">
        <v>146.9</v>
      </c>
      <c r="H119" s="4">
        <v>4.452</v>
      </c>
      <c r="J119" s="4">
        <v>3.71</v>
      </c>
      <c r="N119">
        <v>1857</v>
      </c>
      <c r="P119" s="4">
        <v>4.05</v>
      </c>
      <c r="R119">
        <v>-2.2000000000000001E-3</v>
      </c>
      <c r="T119">
        <v>1</v>
      </c>
      <c r="U119" s="5">
        <v>7</v>
      </c>
      <c r="V119">
        <v>848</v>
      </c>
      <c r="X119">
        <v>35</v>
      </c>
      <c r="Z119">
        <v>0</v>
      </c>
      <c r="AH119" s="2">
        <v>914</v>
      </c>
      <c r="AI119" t="s">
        <v>10</v>
      </c>
      <c r="AJ119">
        <v>1610</v>
      </c>
      <c r="AK119" t="s">
        <v>10</v>
      </c>
      <c r="AL119" s="4">
        <f>(2*AH119-3*AJ119)/(-6*AJ119-2*AH119)</f>
        <v>0.26131615598885793</v>
      </c>
      <c r="AM119" t="s">
        <v>9</v>
      </c>
      <c r="AP119">
        <v>1</v>
      </c>
      <c r="AR119">
        <v>1</v>
      </c>
      <c r="AV119">
        <v>0</v>
      </c>
    </row>
    <row r="120" spans="1:48" x14ac:dyDescent="0.25">
      <c r="A120" s="1" t="s">
        <v>183</v>
      </c>
      <c r="B120" s="3" t="s">
        <v>180</v>
      </c>
      <c r="C120" t="s">
        <v>183</v>
      </c>
      <c r="D120">
        <v>-6050.33</v>
      </c>
      <c r="E120">
        <v>9.6199999999999992</v>
      </c>
      <c r="F120">
        <v>255.2</v>
      </c>
      <c r="H120" s="4">
        <v>11.457000000000001</v>
      </c>
      <c r="J120" s="4">
        <v>1.83</v>
      </c>
      <c r="N120">
        <v>1600</v>
      </c>
      <c r="P120" s="4">
        <v>4.5599999999999996</v>
      </c>
      <c r="R120">
        <v>-2.8E-3</v>
      </c>
      <c r="U120" s="5">
        <v>20</v>
      </c>
      <c r="AH120" s="2">
        <v>900</v>
      </c>
      <c r="AI120" t="s">
        <v>50</v>
      </c>
      <c r="AJ120">
        <v>1750</v>
      </c>
      <c r="AK120" t="s">
        <v>50</v>
      </c>
      <c r="AL120" s="4">
        <f>(2*AH120-3*AJ120)/(-6*AJ120-2*AH120)</f>
        <v>0.28048780487804881</v>
      </c>
      <c r="AM120" t="s">
        <v>9</v>
      </c>
      <c r="AP120">
        <v>1</v>
      </c>
      <c r="AR120">
        <v>1</v>
      </c>
      <c r="AV120">
        <v>0</v>
      </c>
    </row>
    <row r="121" spans="1:48" x14ac:dyDescent="0.25">
      <c r="A121" s="1" t="s">
        <v>181</v>
      </c>
      <c r="B121" s="3" t="s">
        <v>182</v>
      </c>
      <c r="C121" t="s">
        <v>181</v>
      </c>
      <c r="D121">
        <v>-385.55</v>
      </c>
      <c r="E121">
        <v>0.41</v>
      </c>
      <c r="F121">
        <v>59.7</v>
      </c>
      <c r="H121" s="4">
        <v>1.3220000000000001</v>
      </c>
      <c r="J121" s="4">
        <v>3.69</v>
      </c>
      <c r="N121">
        <v>1645</v>
      </c>
      <c r="P121" s="4">
        <v>4.46</v>
      </c>
      <c r="R121">
        <v>-2.7000000000000001E-3</v>
      </c>
      <c r="U121" s="5">
        <v>2</v>
      </c>
      <c r="AH121" s="2"/>
      <c r="AP121">
        <v>1</v>
      </c>
      <c r="AR121">
        <v>1</v>
      </c>
      <c r="AV121">
        <v>0</v>
      </c>
    </row>
    <row r="122" spans="1:48" x14ac:dyDescent="0.25">
      <c r="A122" s="1" t="s">
        <v>179</v>
      </c>
      <c r="B122" s="3" t="s">
        <v>180</v>
      </c>
      <c r="C122" t="s">
        <v>179</v>
      </c>
      <c r="D122">
        <v>-6242.11</v>
      </c>
      <c r="E122">
        <v>1.4</v>
      </c>
      <c r="F122">
        <v>265</v>
      </c>
      <c r="H122" s="4">
        <v>12.964</v>
      </c>
      <c r="J122" s="4">
        <v>2.33</v>
      </c>
      <c r="N122">
        <v>1000</v>
      </c>
      <c r="P122" s="4">
        <v>4.08</v>
      </c>
      <c r="R122">
        <v>-4.1000000000000003E-3</v>
      </c>
      <c r="U122" s="5">
        <v>21</v>
      </c>
      <c r="AH122" s="2"/>
      <c r="AP122">
        <v>1</v>
      </c>
      <c r="AR122">
        <v>1</v>
      </c>
      <c r="AV122">
        <v>0</v>
      </c>
    </row>
    <row r="123" spans="1:48" x14ac:dyDescent="0.25">
      <c r="A123" s="1" t="s">
        <v>177</v>
      </c>
      <c r="B123" s="3" t="s">
        <v>178</v>
      </c>
      <c r="C123" t="s">
        <v>177</v>
      </c>
      <c r="D123">
        <v>-13841.95</v>
      </c>
      <c r="E123">
        <v>2.61</v>
      </c>
      <c r="F123">
        <v>752</v>
      </c>
      <c r="H123" s="4">
        <v>33.984999999999999</v>
      </c>
      <c r="J123" s="4">
        <v>1.82</v>
      </c>
      <c r="N123">
        <v>870</v>
      </c>
      <c r="P123" s="4">
        <v>4.09</v>
      </c>
      <c r="R123">
        <v>-4.7000000000000002E-3</v>
      </c>
      <c r="U123" s="5">
        <v>44</v>
      </c>
      <c r="AH123" s="2"/>
      <c r="AP123">
        <v>1</v>
      </c>
      <c r="AR123">
        <v>1</v>
      </c>
      <c r="AV123">
        <v>0</v>
      </c>
    </row>
    <row r="124" spans="1:48" x14ac:dyDescent="0.25">
      <c r="A124" s="1" t="s">
        <v>175</v>
      </c>
      <c r="B124" s="3" t="s">
        <v>176</v>
      </c>
      <c r="C124" t="s">
        <v>175</v>
      </c>
      <c r="D124">
        <v>-4545.87</v>
      </c>
      <c r="E124">
        <v>1.36</v>
      </c>
      <c r="F124">
        <v>253.1</v>
      </c>
      <c r="H124" s="4">
        <v>9.8469999999999995</v>
      </c>
      <c r="J124" s="4">
        <v>3.19</v>
      </c>
      <c r="N124">
        <v>1200</v>
      </c>
      <c r="P124" s="4">
        <v>4.07</v>
      </c>
      <c r="R124">
        <v>-3.3999999999999998E-3</v>
      </c>
      <c r="U124" s="5">
        <v>14</v>
      </c>
      <c r="AH124" s="2"/>
      <c r="AP124">
        <v>1</v>
      </c>
      <c r="AR124">
        <v>1</v>
      </c>
      <c r="AV124">
        <v>0</v>
      </c>
    </row>
    <row r="125" spans="1:48" x14ac:dyDescent="0.25">
      <c r="A125" s="1" t="s">
        <v>173</v>
      </c>
      <c r="B125" s="3" t="s">
        <v>174</v>
      </c>
      <c r="C125" t="s">
        <v>173</v>
      </c>
      <c r="D125">
        <v>-3549.31</v>
      </c>
      <c r="E125">
        <v>0.75</v>
      </c>
      <c r="F125">
        <v>146</v>
      </c>
      <c r="H125" s="4">
        <v>6.875</v>
      </c>
      <c r="J125" s="4">
        <v>2.63</v>
      </c>
      <c r="N125">
        <v>1456</v>
      </c>
      <c r="P125" s="4">
        <v>4.0599999999999996</v>
      </c>
      <c r="R125">
        <v>-2.8E-3</v>
      </c>
      <c r="U125" s="5">
        <v>13</v>
      </c>
      <c r="AH125" s="2"/>
      <c r="AP125">
        <v>1</v>
      </c>
      <c r="AR125">
        <v>1</v>
      </c>
      <c r="AV125">
        <v>0</v>
      </c>
    </row>
    <row r="126" spans="1:48" x14ac:dyDescent="0.25">
      <c r="A126" s="1" t="s">
        <v>171</v>
      </c>
      <c r="B126" s="3" t="s">
        <v>172</v>
      </c>
      <c r="C126" t="s">
        <v>171</v>
      </c>
      <c r="D126">
        <v>-1443.02</v>
      </c>
      <c r="E126">
        <v>0.69</v>
      </c>
      <c r="F126">
        <v>62.6</v>
      </c>
      <c r="H126" s="4">
        <v>2.4449999999999998</v>
      </c>
      <c r="J126" s="4">
        <v>1.87</v>
      </c>
      <c r="N126">
        <v>2510</v>
      </c>
      <c r="P126" s="4">
        <v>4.1399999999999997</v>
      </c>
      <c r="R126">
        <v>-1.6000000000000001E-3</v>
      </c>
      <c r="U126">
        <v>5</v>
      </c>
      <c r="AH126" s="2">
        <v>1530</v>
      </c>
      <c r="AI126" t="s">
        <v>50</v>
      </c>
      <c r="AJ126">
        <v>2660</v>
      </c>
      <c r="AK126" t="s">
        <v>50</v>
      </c>
      <c r="AL126" s="4">
        <f>(2*AH126-3*AJ126)/(-6*AJ126-2*AH126)</f>
        <v>0.25867507886435331</v>
      </c>
      <c r="AM126" t="s">
        <v>9</v>
      </c>
      <c r="AP126">
        <v>1</v>
      </c>
      <c r="AR126">
        <v>1</v>
      </c>
      <c r="AV126">
        <v>0</v>
      </c>
    </row>
    <row r="127" spans="1:48" x14ac:dyDescent="0.25">
      <c r="A127" s="1" t="s">
        <v>169</v>
      </c>
      <c r="B127" s="3" t="s">
        <v>170</v>
      </c>
      <c r="C127" t="s">
        <v>169</v>
      </c>
      <c r="D127">
        <v>-2127.66</v>
      </c>
      <c r="E127">
        <v>0.78</v>
      </c>
      <c r="F127">
        <v>90</v>
      </c>
      <c r="H127" s="4">
        <v>3.9489999999999998</v>
      </c>
      <c r="J127" s="4">
        <v>2.0099999999999998</v>
      </c>
      <c r="N127">
        <v>1781</v>
      </c>
      <c r="P127" s="4">
        <v>4.3499999999999996</v>
      </c>
      <c r="R127">
        <v>-2.3999999999999998E-3</v>
      </c>
      <c r="U127">
        <v>7</v>
      </c>
      <c r="AH127" s="2"/>
      <c r="AP127">
        <v>1</v>
      </c>
      <c r="AR127">
        <v>1</v>
      </c>
      <c r="AV127">
        <v>0</v>
      </c>
    </row>
    <row r="128" spans="1:48" x14ac:dyDescent="0.25">
      <c r="A128" s="1" t="s">
        <v>167</v>
      </c>
      <c r="B128" s="3" t="s">
        <v>168</v>
      </c>
      <c r="C128" t="s">
        <v>167</v>
      </c>
      <c r="D128">
        <v>-1474.43</v>
      </c>
      <c r="E128">
        <v>2.87</v>
      </c>
      <c r="F128">
        <v>59.3</v>
      </c>
      <c r="H128" s="4">
        <v>2.6349999999999998</v>
      </c>
      <c r="J128" s="4">
        <v>2.12</v>
      </c>
      <c r="N128">
        <v>2110</v>
      </c>
      <c r="P128" s="4">
        <v>4.55</v>
      </c>
      <c r="R128">
        <v>-2.2000000000000001E-3</v>
      </c>
      <c r="U128" s="5">
        <v>5</v>
      </c>
      <c r="AH128" s="2"/>
      <c r="AP128">
        <v>1</v>
      </c>
      <c r="AR128">
        <v>1</v>
      </c>
      <c r="AV128">
        <v>0</v>
      </c>
    </row>
    <row r="129" spans="1:48" x14ac:dyDescent="0.25">
      <c r="A129" s="1" t="s">
        <v>165</v>
      </c>
      <c r="B129" s="3" t="s">
        <v>166</v>
      </c>
      <c r="C129" t="s">
        <v>165</v>
      </c>
      <c r="D129">
        <v>-25124.32</v>
      </c>
      <c r="E129">
        <v>6.28</v>
      </c>
      <c r="F129">
        <v>910</v>
      </c>
      <c r="H129" s="4">
        <v>44.26</v>
      </c>
      <c r="J129" s="4">
        <v>1.81</v>
      </c>
      <c r="N129">
        <v>1684</v>
      </c>
      <c r="P129" s="4">
        <v>4.05</v>
      </c>
      <c r="R129">
        <v>-2.3999999999999998E-3</v>
      </c>
      <c r="U129" s="5">
        <v>81.5</v>
      </c>
      <c r="AH129" s="2"/>
      <c r="AP129">
        <v>1</v>
      </c>
      <c r="AR129">
        <v>1</v>
      </c>
      <c r="AV129">
        <v>0</v>
      </c>
    </row>
    <row r="130" spans="1:48" x14ac:dyDescent="0.25">
      <c r="A130" s="1" t="s">
        <v>163</v>
      </c>
      <c r="B130" s="3" t="s">
        <v>164</v>
      </c>
      <c r="C130" t="s">
        <v>163</v>
      </c>
      <c r="D130">
        <v>-14288.03</v>
      </c>
      <c r="E130">
        <v>25.51</v>
      </c>
      <c r="F130">
        <v>847.4</v>
      </c>
      <c r="H130" s="4">
        <v>36.576999999999998</v>
      </c>
      <c r="J130" s="4">
        <v>3.71</v>
      </c>
      <c r="N130">
        <v>513</v>
      </c>
      <c r="P130" s="4">
        <v>7.33</v>
      </c>
      <c r="R130">
        <v>-1.43E-2</v>
      </c>
      <c r="U130" s="5">
        <v>58.5</v>
      </c>
      <c r="AH130" s="2"/>
      <c r="AP130">
        <v>1</v>
      </c>
      <c r="AR130">
        <v>1</v>
      </c>
      <c r="AV130">
        <v>0</v>
      </c>
    </row>
    <row r="131" spans="1:48" x14ac:dyDescent="0.25">
      <c r="A131" s="1" t="s">
        <v>161</v>
      </c>
      <c r="B131" s="3" t="s">
        <v>162</v>
      </c>
      <c r="C131" t="s">
        <v>161</v>
      </c>
      <c r="D131">
        <v>-3196.61</v>
      </c>
      <c r="E131">
        <v>0.73</v>
      </c>
      <c r="F131">
        <v>131</v>
      </c>
      <c r="H131" s="4">
        <v>6.05</v>
      </c>
      <c r="J131" s="4">
        <v>2.17</v>
      </c>
      <c r="N131">
        <v>1028</v>
      </c>
      <c r="P131" s="4">
        <v>8.5500000000000007</v>
      </c>
      <c r="R131">
        <v>-8.3000000000000001E-3</v>
      </c>
      <c r="U131" s="5">
        <v>10</v>
      </c>
      <c r="AH131" s="2"/>
      <c r="AP131">
        <v>1</v>
      </c>
      <c r="AR131">
        <v>1</v>
      </c>
      <c r="AV131">
        <v>0</v>
      </c>
    </row>
    <row r="132" spans="1:48" x14ac:dyDescent="0.25">
      <c r="A132" s="1" t="s">
        <v>159</v>
      </c>
      <c r="B132" s="3" t="s">
        <v>160</v>
      </c>
      <c r="C132" t="s">
        <v>159</v>
      </c>
      <c r="D132">
        <v>-2138.5</v>
      </c>
      <c r="E132">
        <v>0.76</v>
      </c>
      <c r="F132">
        <v>93.9</v>
      </c>
      <c r="H132" s="4">
        <v>4.0510000000000002</v>
      </c>
      <c r="J132" s="4">
        <v>2.37</v>
      </c>
      <c r="N132">
        <v>1726</v>
      </c>
      <c r="P132" s="4">
        <v>3.84</v>
      </c>
      <c r="R132">
        <v>-2.2000000000000001E-3</v>
      </c>
      <c r="U132">
        <v>7</v>
      </c>
      <c r="AH132" s="2"/>
      <c r="AP132">
        <v>1</v>
      </c>
      <c r="AR132">
        <v>1</v>
      </c>
      <c r="AV132">
        <v>0</v>
      </c>
    </row>
    <row r="133" spans="1:48" x14ac:dyDescent="0.25">
      <c r="A133" s="1" t="s">
        <v>157</v>
      </c>
      <c r="B133" s="3" t="s">
        <v>158</v>
      </c>
      <c r="C133" t="s">
        <v>157</v>
      </c>
      <c r="D133">
        <v>-3975.33</v>
      </c>
      <c r="E133">
        <v>2.8</v>
      </c>
      <c r="F133">
        <v>214.3</v>
      </c>
      <c r="H133" s="4">
        <v>10.871</v>
      </c>
      <c r="J133" s="4">
        <v>1.65</v>
      </c>
      <c r="N133">
        <v>583</v>
      </c>
      <c r="P133" s="4">
        <v>4.0199999999999996</v>
      </c>
      <c r="R133">
        <v>-6.8999999999999999E-3</v>
      </c>
      <c r="U133" s="5">
        <v>13</v>
      </c>
      <c r="AH133" s="2">
        <v>281</v>
      </c>
      <c r="AI133" t="s">
        <v>10</v>
      </c>
      <c r="AJ133">
        <v>554</v>
      </c>
      <c r="AK133" t="s">
        <v>10</v>
      </c>
      <c r="AL133" s="4">
        <f>(2*AH133-3*AJ133)/(-6*AJ133-2*AH133)</f>
        <v>0.28306742151312403</v>
      </c>
      <c r="AM133" t="s">
        <v>9</v>
      </c>
      <c r="AP133">
        <v>1</v>
      </c>
      <c r="AR133">
        <v>1</v>
      </c>
      <c r="AV133">
        <v>0</v>
      </c>
    </row>
    <row r="134" spans="1:48" x14ac:dyDescent="0.25">
      <c r="A134" s="1" t="s">
        <v>154</v>
      </c>
      <c r="B134" s="3" t="s">
        <v>156</v>
      </c>
      <c r="C134" t="s">
        <v>154</v>
      </c>
      <c r="D134">
        <v>-4819.29</v>
      </c>
      <c r="E134">
        <v>1.49</v>
      </c>
      <c r="F134">
        <v>355</v>
      </c>
      <c r="H134" s="4">
        <v>14.851000000000001</v>
      </c>
      <c r="J134" s="4">
        <v>1.8</v>
      </c>
      <c r="N134">
        <v>430</v>
      </c>
      <c r="P134" s="4">
        <v>6.17</v>
      </c>
      <c r="R134">
        <v>-1.44E-2</v>
      </c>
      <c r="U134" s="5">
        <v>21</v>
      </c>
      <c r="AH134" s="2"/>
      <c r="AP134">
        <v>1</v>
      </c>
      <c r="AR134">
        <v>1</v>
      </c>
      <c r="AV134">
        <v>0</v>
      </c>
    </row>
    <row r="135" spans="1:48" x14ac:dyDescent="0.25">
      <c r="A135" s="1" t="s">
        <v>154</v>
      </c>
      <c r="B135" s="3" t="s">
        <v>155</v>
      </c>
      <c r="C135" t="s">
        <v>154</v>
      </c>
      <c r="D135">
        <v>-5866.01</v>
      </c>
      <c r="E135">
        <v>10.26</v>
      </c>
      <c r="F135">
        <v>263.89999999999998</v>
      </c>
      <c r="H135" s="4">
        <v>14.291</v>
      </c>
      <c r="J135" s="4">
        <v>1.8</v>
      </c>
      <c r="N135">
        <v>430</v>
      </c>
      <c r="P135" s="4">
        <v>6.17</v>
      </c>
      <c r="R135">
        <v>-1.44E-2</v>
      </c>
      <c r="U135" s="5">
        <v>21</v>
      </c>
      <c r="AH135" s="2"/>
      <c r="AP135">
        <v>1</v>
      </c>
      <c r="AR135">
        <v>1</v>
      </c>
      <c r="AV135">
        <v>0</v>
      </c>
    </row>
    <row r="136" spans="1:48" x14ac:dyDescent="0.25">
      <c r="A136" s="1" t="s">
        <v>152</v>
      </c>
      <c r="B136" s="3" t="s">
        <v>153</v>
      </c>
      <c r="C136" t="s">
        <v>152</v>
      </c>
      <c r="D136">
        <v>-5477.59</v>
      </c>
      <c r="E136">
        <v>4.8499999999999996</v>
      </c>
      <c r="F136">
        <v>433</v>
      </c>
      <c r="H136" s="4">
        <v>15.263999999999999</v>
      </c>
      <c r="J136" s="4">
        <v>3.8</v>
      </c>
      <c r="N136">
        <v>530</v>
      </c>
      <c r="P136" s="4">
        <v>7.33</v>
      </c>
      <c r="R136">
        <v>-1.43E-2</v>
      </c>
      <c r="U136" s="5">
        <v>22</v>
      </c>
      <c r="AH136" s="2"/>
      <c r="AP136">
        <v>1</v>
      </c>
      <c r="AR136">
        <v>1</v>
      </c>
      <c r="AV136">
        <v>0</v>
      </c>
    </row>
    <row r="137" spans="1:48" x14ac:dyDescent="0.25">
      <c r="A137" s="1" t="s">
        <v>150</v>
      </c>
      <c r="B137" s="3" t="s">
        <v>151</v>
      </c>
      <c r="C137" t="s">
        <v>150</v>
      </c>
      <c r="D137">
        <v>-7702.37</v>
      </c>
      <c r="E137">
        <v>8.36</v>
      </c>
      <c r="F137">
        <v>595</v>
      </c>
      <c r="H137" s="4">
        <v>22.59</v>
      </c>
      <c r="J137" s="4">
        <v>2.23</v>
      </c>
      <c r="N137">
        <v>870</v>
      </c>
      <c r="P137" s="4">
        <v>4.09</v>
      </c>
      <c r="R137">
        <v>-4.7000000000000002E-3</v>
      </c>
      <c r="U137" s="5">
        <v>36</v>
      </c>
      <c r="AH137" s="2"/>
      <c r="AP137">
        <v>1</v>
      </c>
      <c r="AR137">
        <v>1</v>
      </c>
      <c r="AV137">
        <v>0</v>
      </c>
    </row>
    <row r="138" spans="1:48" x14ac:dyDescent="0.25">
      <c r="A138" s="1" t="s">
        <v>148</v>
      </c>
      <c r="B138" s="3" t="s">
        <v>149</v>
      </c>
      <c r="C138" t="s">
        <v>148</v>
      </c>
      <c r="D138">
        <v>-3336.2</v>
      </c>
      <c r="E138">
        <v>1.68</v>
      </c>
      <c r="F138">
        <v>166</v>
      </c>
      <c r="H138" s="4">
        <v>7.1749999999999998</v>
      </c>
      <c r="J138" s="4">
        <v>2.6</v>
      </c>
      <c r="N138">
        <v>1456</v>
      </c>
      <c r="P138" s="4">
        <v>4.0599999999999996</v>
      </c>
      <c r="R138">
        <v>-2.8E-3</v>
      </c>
      <c r="U138" s="5">
        <v>13</v>
      </c>
      <c r="AH138" s="2"/>
      <c r="AP138">
        <v>1</v>
      </c>
      <c r="AR138">
        <v>1</v>
      </c>
      <c r="AV138">
        <v>0</v>
      </c>
    </row>
    <row r="139" spans="1:48" x14ac:dyDescent="0.25">
      <c r="A139" s="1" t="s">
        <v>146</v>
      </c>
      <c r="B139" s="3" t="s">
        <v>147</v>
      </c>
      <c r="C139" t="s">
        <v>146</v>
      </c>
      <c r="D139">
        <v>-8693.64</v>
      </c>
      <c r="E139">
        <v>3.6</v>
      </c>
      <c r="F139">
        <v>473</v>
      </c>
      <c r="H139" s="4">
        <v>24.027000000000001</v>
      </c>
      <c r="J139" s="4">
        <v>0.69</v>
      </c>
      <c r="N139">
        <v>1290</v>
      </c>
      <c r="P139" s="4">
        <v>4.0999999999999996</v>
      </c>
      <c r="R139">
        <v>-3.0999999999999999E-3</v>
      </c>
      <c r="T139">
        <v>2</v>
      </c>
      <c r="U139" s="5">
        <v>29</v>
      </c>
      <c r="AB139">
        <v>36.71</v>
      </c>
      <c r="AC139">
        <v>0.1</v>
      </c>
      <c r="AD139">
        <v>36.700000000000003</v>
      </c>
      <c r="AE139">
        <v>0.1</v>
      </c>
      <c r="AF139">
        <v>2</v>
      </c>
      <c r="AG139">
        <v>1.5</v>
      </c>
      <c r="AH139" s="2"/>
      <c r="AP139">
        <v>1</v>
      </c>
      <c r="AR139">
        <v>1</v>
      </c>
      <c r="AV139">
        <v>0</v>
      </c>
    </row>
    <row r="140" spans="1:48" x14ac:dyDescent="0.25">
      <c r="A140" s="1" t="s">
        <v>144</v>
      </c>
      <c r="B140" s="3" t="s">
        <v>145</v>
      </c>
      <c r="C140" t="s">
        <v>144</v>
      </c>
      <c r="D140">
        <v>-24246.42</v>
      </c>
      <c r="E140">
        <v>8.6</v>
      </c>
      <c r="F140">
        <v>1034</v>
      </c>
      <c r="H140" s="4">
        <v>45.46</v>
      </c>
      <c r="J140" s="4">
        <v>2.09</v>
      </c>
      <c r="N140">
        <v>1800</v>
      </c>
      <c r="P140" s="4">
        <v>4.76</v>
      </c>
      <c r="R140">
        <v>-2.5999999999999999E-3</v>
      </c>
      <c r="U140" s="5">
        <v>81.5</v>
      </c>
      <c r="AH140" s="2"/>
      <c r="AP140">
        <v>1</v>
      </c>
      <c r="AR140">
        <v>1</v>
      </c>
      <c r="AV140">
        <v>0</v>
      </c>
    </row>
    <row r="141" spans="1:48" x14ac:dyDescent="0.25">
      <c r="A141" s="1" t="s">
        <v>142</v>
      </c>
      <c r="B141" s="3" t="s">
        <v>143</v>
      </c>
      <c r="C141" t="s">
        <v>142</v>
      </c>
      <c r="D141">
        <v>-2251.31</v>
      </c>
      <c r="E141">
        <v>0.52</v>
      </c>
      <c r="F141">
        <v>109.5</v>
      </c>
      <c r="H141" s="4">
        <v>5.1479999999999997</v>
      </c>
      <c r="J141" s="4">
        <v>2.87</v>
      </c>
      <c r="N141">
        <v>1134</v>
      </c>
      <c r="P141" s="4">
        <v>3.87</v>
      </c>
      <c r="R141">
        <v>-3.3999999999999998E-3</v>
      </c>
      <c r="U141" s="5">
        <v>7</v>
      </c>
      <c r="AH141" s="2">
        <v>552</v>
      </c>
      <c r="AI141" t="s">
        <v>10</v>
      </c>
      <c r="AJ141">
        <v>1060</v>
      </c>
      <c r="AK141" t="s">
        <v>10</v>
      </c>
      <c r="AL141" s="4">
        <f>(2*AH141-3*AJ141)/(-6*AJ141-2*AH141)</f>
        <v>0.27813504823151125</v>
      </c>
      <c r="AM141" t="s">
        <v>9</v>
      </c>
      <c r="AP141">
        <v>1</v>
      </c>
      <c r="AR141">
        <v>1</v>
      </c>
      <c r="AV141">
        <v>0</v>
      </c>
    </row>
    <row r="142" spans="1:48" x14ac:dyDescent="0.25">
      <c r="A142" s="1" t="s">
        <v>140</v>
      </c>
      <c r="B142" s="3" t="s">
        <v>141</v>
      </c>
      <c r="C142" t="s">
        <v>140</v>
      </c>
      <c r="D142">
        <v>-5976.56</v>
      </c>
      <c r="E142">
        <v>2.9</v>
      </c>
      <c r="F142">
        <v>292</v>
      </c>
      <c r="H142" s="4">
        <v>14.083</v>
      </c>
      <c r="J142" s="4">
        <v>3.07</v>
      </c>
      <c r="N142">
        <v>490</v>
      </c>
      <c r="P142" s="4">
        <v>4.1500000000000004</v>
      </c>
      <c r="R142">
        <v>-8.5000000000000006E-3</v>
      </c>
      <c r="U142" s="5">
        <v>21</v>
      </c>
      <c r="AH142" s="2">
        <v>353</v>
      </c>
      <c r="AI142" t="s">
        <v>10</v>
      </c>
      <c r="AJ142">
        <v>582</v>
      </c>
      <c r="AK142" t="s">
        <v>10</v>
      </c>
      <c r="AL142" s="4">
        <f>(2*AH142-3*AJ142)/(-6*AJ142-2*AH142)</f>
        <v>0.24773701762744163</v>
      </c>
      <c r="AM142" t="s">
        <v>9</v>
      </c>
      <c r="AP142">
        <v>1</v>
      </c>
      <c r="AR142">
        <v>1</v>
      </c>
      <c r="AV142">
        <v>0</v>
      </c>
    </row>
    <row r="143" spans="1:48" x14ac:dyDescent="0.25">
      <c r="A143" s="1" t="s">
        <v>138</v>
      </c>
      <c r="B143" s="3" t="s">
        <v>139</v>
      </c>
      <c r="C143" t="s">
        <v>138</v>
      </c>
      <c r="D143">
        <v>-6171.92</v>
      </c>
      <c r="E143">
        <v>1.99</v>
      </c>
      <c r="F143">
        <v>318</v>
      </c>
      <c r="H143" s="4">
        <v>14.45</v>
      </c>
      <c r="J143" s="4">
        <v>3.28</v>
      </c>
      <c r="N143">
        <v>513</v>
      </c>
      <c r="P143" s="4">
        <v>7.33</v>
      </c>
      <c r="R143">
        <v>-1.43E-2</v>
      </c>
      <c r="U143" s="5">
        <v>22</v>
      </c>
      <c r="AH143" s="2"/>
      <c r="AP143">
        <v>1</v>
      </c>
      <c r="AR143">
        <v>1</v>
      </c>
      <c r="AV143">
        <v>0</v>
      </c>
    </row>
    <row r="144" spans="1:48" x14ac:dyDescent="0.25">
      <c r="A144" s="1" t="s">
        <v>136</v>
      </c>
      <c r="B144" s="3" t="s">
        <v>137</v>
      </c>
      <c r="C144" t="s">
        <v>136</v>
      </c>
      <c r="D144">
        <v>-2094.54</v>
      </c>
      <c r="E144">
        <v>1.75</v>
      </c>
      <c r="F144">
        <v>124.4</v>
      </c>
      <c r="H144" s="4">
        <v>5.4189999999999996</v>
      </c>
      <c r="J144" s="4">
        <v>4.63</v>
      </c>
      <c r="N144">
        <v>465</v>
      </c>
      <c r="P144" s="4">
        <v>4.16</v>
      </c>
      <c r="R144">
        <v>-8.8999999999999999E-3</v>
      </c>
      <c r="T144">
        <v>1</v>
      </c>
      <c r="U144" s="5">
        <v>7</v>
      </c>
      <c r="V144">
        <v>467</v>
      </c>
      <c r="X144">
        <v>10</v>
      </c>
      <c r="Z144">
        <v>0.08</v>
      </c>
      <c r="AH144" s="2">
        <v>307</v>
      </c>
      <c r="AI144" t="s">
        <v>10</v>
      </c>
      <c r="AJ144">
        <v>489</v>
      </c>
      <c r="AK144" t="s">
        <v>10</v>
      </c>
      <c r="AL144" s="4">
        <f>(2*AH144-3*AJ144)/(-6*AJ144-2*AH144)</f>
        <v>0.24041713641488163</v>
      </c>
      <c r="AM144" t="s">
        <v>9</v>
      </c>
      <c r="AP144">
        <v>1</v>
      </c>
      <c r="AR144">
        <v>1</v>
      </c>
      <c r="AV144">
        <v>0</v>
      </c>
    </row>
    <row r="145" spans="1:48" x14ac:dyDescent="0.25">
      <c r="A145" s="1" t="s">
        <v>135</v>
      </c>
      <c r="B145" s="3" t="s">
        <v>134</v>
      </c>
      <c r="C145" t="s">
        <v>135</v>
      </c>
      <c r="D145">
        <v>0</v>
      </c>
      <c r="E145">
        <v>0</v>
      </c>
      <c r="F145">
        <v>29.87</v>
      </c>
      <c r="H145" s="4">
        <v>0.65900000000000003</v>
      </c>
      <c r="J145" s="4">
        <v>4.28</v>
      </c>
      <c r="N145">
        <v>1905</v>
      </c>
      <c r="P145" s="4">
        <v>4.25</v>
      </c>
      <c r="R145">
        <v>-2.2000000000000001E-3</v>
      </c>
      <c r="T145">
        <v>1</v>
      </c>
      <c r="U145" s="5">
        <v>1</v>
      </c>
      <c r="V145">
        <v>631</v>
      </c>
      <c r="X145">
        <v>3</v>
      </c>
      <c r="Z145">
        <v>0</v>
      </c>
      <c r="AH145" s="2"/>
      <c r="AP145">
        <v>1</v>
      </c>
      <c r="AR145">
        <v>1</v>
      </c>
      <c r="AV145">
        <v>0</v>
      </c>
    </row>
    <row r="146" spans="1:48" x14ac:dyDescent="0.25">
      <c r="A146" s="1" t="s">
        <v>133</v>
      </c>
      <c r="B146" s="3" t="s">
        <v>134</v>
      </c>
      <c r="C146" t="s">
        <v>133</v>
      </c>
      <c r="D146">
        <v>-239.47</v>
      </c>
      <c r="E146">
        <v>0.36</v>
      </c>
      <c r="F146">
        <v>38</v>
      </c>
      <c r="H146" s="4">
        <v>1.097</v>
      </c>
      <c r="J146" s="4">
        <v>3.3</v>
      </c>
      <c r="N146">
        <v>2000</v>
      </c>
      <c r="P146" s="4">
        <v>3.94</v>
      </c>
      <c r="R146">
        <v>-2E-3</v>
      </c>
      <c r="T146">
        <v>1</v>
      </c>
      <c r="U146" s="5">
        <v>2</v>
      </c>
      <c r="V146">
        <v>520</v>
      </c>
      <c r="X146">
        <v>5.7</v>
      </c>
      <c r="Z146">
        <v>0</v>
      </c>
      <c r="AH146" s="2"/>
      <c r="AP146">
        <v>1</v>
      </c>
      <c r="AR146">
        <v>1</v>
      </c>
      <c r="AV146">
        <v>0</v>
      </c>
    </row>
    <row r="147" spans="1:48" x14ac:dyDescent="0.25">
      <c r="A147" s="1" t="s">
        <v>130</v>
      </c>
      <c r="B147" s="3" t="s">
        <v>132</v>
      </c>
      <c r="C147" t="s">
        <v>130</v>
      </c>
      <c r="D147">
        <v>-14959.21</v>
      </c>
      <c r="E147">
        <v>3.83</v>
      </c>
      <c r="F147">
        <v>701</v>
      </c>
      <c r="H147" s="4">
        <v>37.893000000000001</v>
      </c>
      <c r="J147" s="4">
        <v>0.47</v>
      </c>
      <c r="N147">
        <v>810</v>
      </c>
      <c r="P147" s="4">
        <v>4.0999999999999996</v>
      </c>
      <c r="R147">
        <v>-5.1000000000000004E-3</v>
      </c>
      <c r="U147" s="5">
        <v>48</v>
      </c>
      <c r="AH147" s="2"/>
      <c r="AP147">
        <v>1</v>
      </c>
      <c r="AR147">
        <v>1</v>
      </c>
      <c r="AV147">
        <v>0</v>
      </c>
    </row>
    <row r="148" spans="1:48" x14ac:dyDescent="0.25">
      <c r="A148" s="1" t="s">
        <v>130</v>
      </c>
      <c r="B148" s="3" t="s">
        <v>131</v>
      </c>
      <c r="C148" t="s">
        <v>130</v>
      </c>
      <c r="D148">
        <v>-14799.99</v>
      </c>
      <c r="E148">
        <v>4.05</v>
      </c>
      <c r="F148">
        <v>724</v>
      </c>
      <c r="H148" s="4">
        <v>38.44</v>
      </c>
      <c r="J148" s="4">
        <v>0.47</v>
      </c>
      <c r="N148">
        <v>810</v>
      </c>
      <c r="P148" s="4">
        <v>4.0999999999999996</v>
      </c>
      <c r="R148">
        <v>-5.1000000000000004E-3</v>
      </c>
      <c r="U148" s="5">
        <v>48</v>
      </c>
      <c r="AH148" s="2"/>
      <c r="AP148">
        <v>1</v>
      </c>
      <c r="AR148">
        <v>1</v>
      </c>
      <c r="AV148">
        <v>0</v>
      </c>
    </row>
    <row r="149" spans="1:48" x14ac:dyDescent="0.25">
      <c r="A149" s="1" t="s">
        <v>128</v>
      </c>
      <c r="B149" s="3" t="s">
        <v>129</v>
      </c>
      <c r="C149" t="s">
        <v>128</v>
      </c>
      <c r="D149">
        <v>-5942.91</v>
      </c>
      <c r="E149">
        <v>1.81</v>
      </c>
      <c r="F149">
        <v>277</v>
      </c>
      <c r="H149" s="4">
        <v>13.211</v>
      </c>
      <c r="J149" s="4">
        <v>3.7</v>
      </c>
      <c r="N149">
        <v>515</v>
      </c>
      <c r="P149" s="4">
        <v>6.51</v>
      </c>
      <c r="R149">
        <v>-1.26E-2</v>
      </c>
      <c r="U149" s="5">
        <v>21</v>
      </c>
      <c r="AH149" s="2"/>
      <c r="AP149">
        <v>1</v>
      </c>
      <c r="AR149">
        <v>1</v>
      </c>
      <c r="AV149">
        <v>0</v>
      </c>
    </row>
    <row r="150" spans="1:48" x14ac:dyDescent="0.25">
      <c r="A150" s="1" t="s">
        <v>126</v>
      </c>
      <c r="B150" s="3" t="s">
        <v>127</v>
      </c>
      <c r="C150" t="s">
        <v>126</v>
      </c>
      <c r="D150">
        <v>-12664.49</v>
      </c>
      <c r="E150">
        <v>2.27</v>
      </c>
      <c r="F150">
        <v>635</v>
      </c>
      <c r="H150" s="4">
        <v>27.19</v>
      </c>
      <c r="J150" s="4">
        <v>2.8</v>
      </c>
      <c r="N150">
        <v>912</v>
      </c>
      <c r="P150" s="4">
        <v>4.09</v>
      </c>
      <c r="R150">
        <v>-4.4999999999999997E-3</v>
      </c>
      <c r="U150" s="5">
        <v>42</v>
      </c>
      <c r="AH150" s="2">
        <f>((54498114558.4725)/10^8)*(N150/(940))</f>
        <v>528.74766465241407</v>
      </c>
      <c r="AI150" t="s">
        <v>27</v>
      </c>
      <c r="AL150" s="4">
        <f>(2*AH150-3*N150)/(-6*N150-2*AH150)</f>
        <v>0.25706499293474128</v>
      </c>
      <c r="AM150" t="s">
        <v>9</v>
      </c>
      <c r="AP150">
        <v>1</v>
      </c>
      <c r="AR150">
        <v>1</v>
      </c>
      <c r="AV150">
        <v>0</v>
      </c>
    </row>
    <row r="151" spans="1:48" x14ac:dyDescent="0.25">
      <c r="A151" s="1" t="s">
        <v>124</v>
      </c>
      <c r="B151" s="3" t="s">
        <v>125</v>
      </c>
      <c r="C151" t="s">
        <v>124</v>
      </c>
      <c r="D151">
        <v>-601.54999999999995</v>
      </c>
      <c r="E151">
        <v>0.27</v>
      </c>
      <c r="F151">
        <v>26.5</v>
      </c>
      <c r="H151" s="4">
        <v>1.125</v>
      </c>
      <c r="J151" s="4">
        <v>3.11</v>
      </c>
      <c r="N151">
        <v>1616</v>
      </c>
      <c r="P151" s="4">
        <v>3.95</v>
      </c>
      <c r="R151">
        <v>-2.3999999999999998E-3</v>
      </c>
      <c r="U151" s="5">
        <v>2</v>
      </c>
      <c r="AH151" s="2">
        <v>1303</v>
      </c>
      <c r="AI151" t="s">
        <v>10</v>
      </c>
      <c r="AJ151">
        <v>1600</v>
      </c>
      <c r="AK151" t="s">
        <v>10</v>
      </c>
      <c r="AL151" s="4">
        <f>(2*AH151-3*AJ151)/(-6*AJ151-2*AH151)</f>
        <v>0.1797476650827462</v>
      </c>
      <c r="AM151" t="s">
        <v>9</v>
      </c>
      <c r="AP151">
        <v>1</v>
      </c>
      <c r="AR151">
        <v>1</v>
      </c>
      <c r="AV151">
        <v>0</v>
      </c>
    </row>
    <row r="152" spans="1:48" x14ac:dyDescent="0.25">
      <c r="A152" s="1" t="s">
        <v>122</v>
      </c>
      <c r="B152" s="3" t="s">
        <v>123</v>
      </c>
      <c r="C152" t="s">
        <v>122</v>
      </c>
      <c r="D152">
        <v>-7132.27</v>
      </c>
      <c r="E152">
        <v>1.9</v>
      </c>
      <c r="F152">
        <v>348</v>
      </c>
      <c r="H152" s="4">
        <v>15.442</v>
      </c>
      <c r="J152" s="4">
        <v>3.79</v>
      </c>
      <c r="N152">
        <v>1450</v>
      </c>
      <c r="P152" s="4">
        <v>4.0599999999999996</v>
      </c>
      <c r="R152">
        <v>-2.8E-3</v>
      </c>
      <c r="U152">
        <v>29</v>
      </c>
      <c r="AH152" s="2"/>
      <c r="AP152">
        <v>1</v>
      </c>
      <c r="AR152">
        <v>1</v>
      </c>
      <c r="AV152">
        <v>0</v>
      </c>
    </row>
    <row r="153" spans="1:48" x14ac:dyDescent="0.25">
      <c r="A153" s="1" t="s">
        <v>120</v>
      </c>
      <c r="B153" s="3" t="s">
        <v>121</v>
      </c>
      <c r="C153" t="s">
        <v>120</v>
      </c>
      <c r="D153">
        <v>-6214.95</v>
      </c>
      <c r="E153">
        <v>2.9</v>
      </c>
      <c r="F153">
        <v>326</v>
      </c>
      <c r="H153" s="4">
        <v>14.964</v>
      </c>
      <c r="J153" s="4">
        <v>3.8</v>
      </c>
      <c r="N153">
        <v>513</v>
      </c>
      <c r="P153" s="4">
        <v>7.33</v>
      </c>
      <c r="R153">
        <v>-1.43E-2</v>
      </c>
      <c r="U153">
        <v>22</v>
      </c>
      <c r="AH153" s="2"/>
      <c r="AP153">
        <v>1</v>
      </c>
      <c r="AR153">
        <v>1</v>
      </c>
      <c r="AV153">
        <v>0</v>
      </c>
    </row>
    <row r="154" spans="1:48" x14ac:dyDescent="0.25">
      <c r="A154" s="1" t="s">
        <v>118</v>
      </c>
      <c r="B154" s="3" t="s">
        <v>119</v>
      </c>
      <c r="C154" t="s">
        <v>118</v>
      </c>
      <c r="D154">
        <v>-1762.6</v>
      </c>
      <c r="E154">
        <v>3.28</v>
      </c>
      <c r="F154">
        <v>118.3</v>
      </c>
      <c r="H154" s="4">
        <v>4.3559999999999999</v>
      </c>
      <c r="J154" s="4">
        <v>1.8</v>
      </c>
      <c r="N154">
        <v>1922</v>
      </c>
      <c r="P154" s="4">
        <v>4.04</v>
      </c>
      <c r="R154">
        <v>-2.0999999999999999E-3</v>
      </c>
      <c r="T154">
        <v>2</v>
      </c>
      <c r="U154">
        <v>7</v>
      </c>
      <c r="AB154">
        <v>8</v>
      </c>
      <c r="AC154">
        <v>0</v>
      </c>
      <c r="AD154">
        <v>1.2</v>
      </c>
      <c r="AE154">
        <v>0</v>
      </c>
      <c r="AF154">
        <v>2</v>
      </c>
      <c r="AG154">
        <v>0.5</v>
      </c>
      <c r="AH154" s="2"/>
      <c r="AP154">
        <v>1</v>
      </c>
      <c r="AR154">
        <v>1</v>
      </c>
      <c r="AV154">
        <v>0</v>
      </c>
    </row>
    <row r="155" spans="1:48" x14ac:dyDescent="0.25">
      <c r="A155" s="1" t="s">
        <v>116</v>
      </c>
      <c r="B155" s="3" t="s">
        <v>117</v>
      </c>
      <c r="C155" t="s">
        <v>116</v>
      </c>
      <c r="D155">
        <v>-6543.04</v>
      </c>
      <c r="E155">
        <v>2.7</v>
      </c>
      <c r="F155">
        <v>340</v>
      </c>
      <c r="H155" s="4">
        <v>13.82</v>
      </c>
      <c r="J155" s="4">
        <v>2.38</v>
      </c>
      <c r="N155">
        <v>1197</v>
      </c>
      <c r="P155" s="4">
        <v>4.07</v>
      </c>
      <c r="R155">
        <v>-3.3999999999999998E-3</v>
      </c>
      <c r="U155">
        <v>22</v>
      </c>
      <c r="AH155" s="2"/>
      <c r="AP155">
        <v>1</v>
      </c>
      <c r="AR155">
        <v>1</v>
      </c>
      <c r="AV155">
        <v>0</v>
      </c>
    </row>
    <row r="156" spans="1:48" x14ac:dyDescent="0.25">
      <c r="A156" s="1" t="s">
        <v>114</v>
      </c>
      <c r="B156" s="3" t="s">
        <v>115</v>
      </c>
      <c r="C156" t="s">
        <v>114</v>
      </c>
      <c r="D156">
        <v>-6202.1</v>
      </c>
      <c r="E156">
        <v>1.1100000000000001</v>
      </c>
      <c r="F156">
        <v>292.8</v>
      </c>
      <c r="H156" s="4">
        <v>14.026</v>
      </c>
      <c r="J156" s="4">
        <v>1.58</v>
      </c>
      <c r="N156">
        <v>1093</v>
      </c>
      <c r="P156" s="4">
        <v>4.01</v>
      </c>
      <c r="R156">
        <v>-3.7000000000000002E-3</v>
      </c>
      <c r="U156">
        <v>21</v>
      </c>
      <c r="AH156" s="2"/>
      <c r="AP156">
        <v>1</v>
      </c>
      <c r="AR156">
        <v>1</v>
      </c>
      <c r="AV156">
        <v>0</v>
      </c>
    </row>
    <row r="157" spans="1:48" x14ac:dyDescent="0.25">
      <c r="A157" s="1" t="s">
        <v>112</v>
      </c>
      <c r="B157" s="3" t="s">
        <v>113</v>
      </c>
      <c r="C157" t="s">
        <v>112</v>
      </c>
      <c r="D157">
        <v>-5589.24</v>
      </c>
      <c r="E157">
        <v>1.03</v>
      </c>
      <c r="F157">
        <v>245</v>
      </c>
      <c r="H157" s="4">
        <v>13.45</v>
      </c>
      <c r="J157" s="4">
        <v>4.5</v>
      </c>
      <c r="N157">
        <v>370</v>
      </c>
      <c r="P157" s="4">
        <v>10</v>
      </c>
      <c r="R157">
        <v>-2.7099999999999999E-2</v>
      </c>
      <c r="U157">
        <v>20</v>
      </c>
      <c r="AH157" s="2"/>
      <c r="AP157">
        <v>1</v>
      </c>
      <c r="AR157">
        <v>1</v>
      </c>
      <c r="AV157">
        <v>0</v>
      </c>
    </row>
    <row r="158" spans="1:48" x14ac:dyDescent="0.25">
      <c r="A158" s="1" t="s">
        <v>110</v>
      </c>
      <c r="B158" s="3" t="s">
        <v>111</v>
      </c>
      <c r="C158" t="s">
        <v>110</v>
      </c>
      <c r="D158">
        <v>-3084.57</v>
      </c>
      <c r="E158">
        <v>0.67</v>
      </c>
      <c r="F158">
        <v>137</v>
      </c>
      <c r="H158" s="4">
        <v>6.476</v>
      </c>
      <c r="J158" s="4">
        <v>2.2999999999999998</v>
      </c>
      <c r="N158">
        <v>1059</v>
      </c>
      <c r="P158" s="4">
        <v>8.65</v>
      </c>
      <c r="R158">
        <v>-8.2000000000000007E-3</v>
      </c>
      <c r="U158">
        <v>10</v>
      </c>
      <c r="AH158" s="2">
        <v>630</v>
      </c>
      <c r="AI158" t="s">
        <v>10</v>
      </c>
      <c r="AJ158">
        <v>1120</v>
      </c>
      <c r="AK158" t="s">
        <v>10</v>
      </c>
      <c r="AL158" s="4">
        <f>(2*AH158-3*AJ158)/(-6*AJ158-2*AH158)</f>
        <v>0.26315789473684209</v>
      </c>
      <c r="AM158" t="s">
        <v>9</v>
      </c>
      <c r="AP158">
        <v>1</v>
      </c>
      <c r="AR158">
        <v>1</v>
      </c>
      <c r="AV158">
        <v>0</v>
      </c>
    </row>
    <row r="159" spans="1:48" x14ac:dyDescent="0.25">
      <c r="A159" s="1" t="s">
        <v>108</v>
      </c>
      <c r="B159" s="3" t="s">
        <v>109</v>
      </c>
      <c r="C159" t="s">
        <v>108</v>
      </c>
      <c r="D159">
        <v>-1627.94</v>
      </c>
      <c r="E159">
        <v>0.47</v>
      </c>
      <c r="F159">
        <v>87.8</v>
      </c>
      <c r="H159" s="4">
        <v>4.008</v>
      </c>
      <c r="J159" s="4">
        <v>2.85</v>
      </c>
      <c r="N159">
        <v>1100</v>
      </c>
      <c r="P159" s="4">
        <v>4.08</v>
      </c>
      <c r="R159">
        <v>-3.7000000000000002E-3</v>
      </c>
      <c r="U159">
        <v>5</v>
      </c>
      <c r="AH159" s="2"/>
      <c r="AP159">
        <v>1</v>
      </c>
      <c r="AR159">
        <v>1</v>
      </c>
      <c r="AV159">
        <v>0</v>
      </c>
    </row>
    <row r="160" spans="1:48" x14ac:dyDescent="0.25">
      <c r="A160" s="1" t="s">
        <v>106</v>
      </c>
      <c r="B160" s="3" t="s">
        <v>107</v>
      </c>
      <c r="C160" t="s">
        <v>106</v>
      </c>
      <c r="D160">
        <v>-14033.82</v>
      </c>
      <c r="E160">
        <v>2.63</v>
      </c>
      <c r="F160">
        <v>657</v>
      </c>
      <c r="H160" s="4">
        <v>29.68</v>
      </c>
      <c r="J160" s="4">
        <v>2.4900000000000002</v>
      </c>
      <c r="N160">
        <v>1615</v>
      </c>
      <c r="P160" s="4">
        <v>4.05</v>
      </c>
      <c r="R160">
        <v>-2.5000000000000001E-3</v>
      </c>
      <c r="U160">
        <v>51</v>
      </c>
      <c r="AH160" s="2"/>
      <c r="AP160">
        <v>1</v>
      </c>
      <c r="AR160">
        <v>1</v>
      </c>
      <c r="AV160">
        <v>0</v>
      </c>
    </row>
    <row r="161" spans="1:53" x14ac:dyDescent="0.25">
      <c r="A161" s="1" t="s">
        <v>104</v>
      </c>
      <c r="B161" s="3" t="s">
        <v>105</v>
      </c>
      <c r="C161" t="s">
        <v>104</v>
      </c>
      <c r="D161">
        <v>-14386.75</v>
      </c>
      <c r="E161">
        <v>2.41</v>
      </c>
      <c r="F161">
        <v>629</v>
      </c>
      <c r="H161" s="4">
        <v>29.55</v>
      </c>
      <c r="J161" s="4">
        <v>2.4700000000000002</v>
      </c>
      <c r="N161">
        <v>1615</v>
      </c>
      <c r="P161" s="4">
        <v>4.05</v>
      </c>
      <c r="R161">
        <v>-2.5000000000000001E-3</v>
      </c>
      <c r="U161">
        <v>51</v>
      </c>
      <c r="AH161" s="2"/>
      <c r="AP161">
        <v>1</v>
      </c>
      <c r="AR161">
        <v>1</v>
      </c>
      <c r="AV161">
        <v>0</v>
      </c>
    </row>
    <row r="162" spans="1:53" x14ac:dyDescent="0.25">
      <c r="A162" s="1" t="s">
        <v>102</v>
      </c>
      <c r="B162" s="3" t="s">
        <v>103</v>
      </c>
      <c r="C162" t="s">
        <v>102</v>
      </c>
      <c r="D162">
        <v>-171.64</v>
      </c>
      <c r="E162">
        <v>1.28</v>
      </c>
      <c r="F162">
        <v>52.9</v>
      </c>
      <c r="H162" s="4">
        <v>2.3940000000000001</v>
      </c>
      <c r="J162" s="4">
        <v>3.1</v>
      </c>
      <c r="N162">
        <v>1395</v>
      </c>
      <c r="P162" s="4">
        <v>4.09</v>
      </c>
      <c r="R162">
        <v>-2.8999999999999998E-3</v>
      </c>
      <c r="U162">
        <v>3</v>
      </c>
      <c r="AH162" s="2"/>
      <c r="AP162">
        <v>1</v>
      </c>
      <c r="AR162">
        <v>1</v>
      </c>
      <c r="AV162">
        <v>0</v>
      </c>
    </row>
    <row r="163" spans="1:53" x14ac:dyDescent="0.25">
      <c r="A163" s="1" t="s">
        <v>101</v>
      </c>
      <c r="B163" s="3" t="s">
        <v>100</v>
      </c>
      <c r="C163" t="s">
        <v>99</v>
      </c>
      <c r="D163">
        <v>-6282.13</v>
      </c>
      <c r="E163">
        <v>1.06</v>
      </c>
      <c r="F163">
        <v>269.5</v>
      </c>
      <c r="H163" s="4">
        <v>11.313000000000001</v>
      </c>
      <c r="J163" s="4">
        <v>2.37</v>
      </c>
      <c r="N163">
        <v>1743</v>
      </c>
      <c r="P163" s="4">
        <v>4.9000000000000004</v>
      </c>
      <c r="R163">
        <v>-2.3E-3</v>
      </c>
      <c r="U163" s="5">
        <v>20</v>
      </c>
      <c r="AH163" s="2">
        <v>902</v>
      </c>
      <c r="AI163" t="s">
        <v>98</v>
      </c>
      <c r="AJ163">
        <v>1701</v>
      </c>
      <c r="AK163" t="s">
        <v>98</v>
      </c>
      <c r="AL163" s="4">
        <f>(2*AH163-3*AJ163)/(-6*AJ163-2*AH163)</f>
        <v>0.27468776019983349</v>
      </c>
      <c r="AM163" t="s">
        <v>9</v>
      </c>
      <c r="AP163">
        <v>1</v>
      </c>
      <c r="AR163">
        <v>1</v>
      </c>
      <c r="AV163">
        <v>0</v>
      </c>
    </row>
    <row r="164" spans="1:53" x14ac:dyDescent="0.25">
      <c r="A164" s="1" t="s">
        <v>96</v>
      </c>
      <c r="B164" s="3" t="s">
        <v>97</v>
      </c>
      <c r="C164" t="s">
        <v>96</v>
      </c>
      <c r="D164">
        <v>-1361.99</v>
      </c>
      <c r="E164">
        <v>2.16</v>
      </c>
      <c r="F164">
        <v>105.5</v>
      </c>
      <c r="H164" s="4">
        <v>3.2879999999999998</v>
      </c>
      <c r="J164" s="4">
        <v>2.4</v>
      </c>
      <c r="N164">
        <v>1700</v>
      </c>
      <c r="P164" s="4">
        <v>8.3000000000000007</v>
      </c>
      <c r="R164">
        <v>-4.8999999999999998E-3</v>
      </c>
      <c r="U164" s="5">
        <v>5</v>
      </c>
      <c r="AH164" s="2"/>
      <c r="AP164">
        <v>1</v>
      </c>
      <c r="AR164">
        <v>1</v>
      </c>
      <c r="AV164">
        <v>0</v>
      </c>
    </row>
    <row r="165" spans="1:53" x14ac:dyDescent="0.25">
      <c r="A165" s="1" t="s">
        <v>94</v>
      </c>
      <c r="B165" s="3" t="s">
        <v>95</v>
      </c>
      <c r="C165" t="s">
        <v>94</v>
      </c>
      <c r="D165">
        <v>-5640.68</v>
      </c>
      <c r="E165">
        <v>1.01</v>
      </c>
      <c r="F165">
        <v>239</v>
      </c>
      <c r="H165" s="4">
        <v>12.804</v>
      </c>
      <c r="J165" s="4">
        <v>4.5</v>
      </c>
      <c r="N165">
        <v>370</v>
      </c>
      <c r="P165" s="4">
        <v>10</v>
      </c>
      <c r="R165">
        <v>-2.7099999999999999E-2</v>
      </c>
      <c r="U165" s="5">
        <v>20</v>
      </c>
      <c r="AH165" s="2"/>
      <c r="AP165">
        <v>1</v>
      </c>
      <c r="AR165">
        <v>1</v>
      </c>
      <c r="AV165">
        <v>0</v>
      </c>
    </row>
    <row r="166" spans="1:53" x14ac:dyDescent="0.25">
      <c r="A166" s="1" t="s">
        <v>92</v>
      </c>
      <c r="B166" s="3" t="s">
        <v>93</v>
      </c>
      <c r="C166" t="s">
        <v>92</v>
      </c>
      <c r="D166">
        <v>-1323.14</v>
      </c>
      <c r="E166">
        <v>0.73</v>
      </c>
      <c r="F166">
        <v>99.3</v>
      </c>
      <c r="H166" s="4">
        <v>3.472</v>
      </c>
      <c r="J166" s="4">
        <v>2.8</v>
      </c>
      <c r="N166">
        <v>840</v>
      </c>
      <c r="P166" s="4">
        <v>4</v>
      </c>
      <c r="R166">
        <v>-4.7999999999999996E-3</v>
      </c>
      <c r="U166" s="5">
        <v>5</v>
      </c>
      <c r="AH166" s="2"/>
      <c r="AP166">
        <v>1</v>
      </c>
      <c r="AR166">
        <v>1</v>
      </c>
      <c r="AV166">
        <v>0</v>
      </c>
    </row>
    <row r="167" spans="1:53" x14ac:dyDescent="0.25">
      <c r="A167" s="1" t="s">
        <v>89</v>
      </c>
      <c r="B167" s="3" t="s">
        <v>91</v>
      </c>
      <c r="C167" t="s">
        <v>89</v>
      </c>
      <c r="D167">
        <v>-99.03</v>
      </c>
      <c r="E167">
        <v>1.34</v>
      </c>
      <c r="F167">
        <v>65.5</v>
      </c>
      <c r="H167" s="4">
        <v>1.819</v>
      </c>
      <c r="J167" s="4">
        <v>5.68</v>
      </c>
      <c r="N167">
        <v>658</v>
      </c>
      <c r="P167" s="4">
        <v>4.17</v>
      </c>
      <c r="R167">
        <v>-6.3E-3</v>
      </c>
      <c r="T167">
        <v>1</v>
      </c>
      <c r="U167" s="5">
        <v>2</v>
      </c>
      <c r="V167">
        <v>598</v>
      </c>
      <c r="X167">
        <v>12</v>
      </c>
      <c r="Z167">
        <v>4.1000000000000002E-2</v>
      </c>
      <c r="AH167" s="2"/>
      <c r="AP167">
        <v>1</v>
      </c>
      <c r="AR167">
        <v>1</v>
      </c>
      <c r="AV167">
        <v>0</v>
      </c>
    </row>
    <row r="168" spans="1:53" x14ac:dyDescent="0.25">
      <c r="A168" s="1" t="s">
        <v>89</v>
      </c>
      <c r="B168" s="3" t="s">
        <v>90</v>
      </c>
      <c r="C168" t="s">
        <v>89</v>
      </c>
      <c r="D168">
        <v>-96.02</v>
      </c>
      <c r="E168">
        <v>1.17</v>
      </c>
      <c r="F168">
        <v>57.5</v>
      </c>
      <c r="H168" s="4">
        <v>1.738</v>
      </c>
      <c r="J168" s="4">
        <v>5.94</v>
      </c>
      <c r="N168">
        <v>658</v>
      </c>
      <c r="P168" s="4">
        <v>4.17</v>
      </c>
      <c r="R168">
        <v>-6.3E-3</v>
      </c>
      <c r="T168">
        <v>1</v>
      </c>
      <c r="U168" s="5">
        <v>1.875</v>
      </c>
      <c r="V168">
        <v>595</v>
      </c>
      <c r="X168">
        <v>10</v>
      </c>
      <c r="Z168">
        <v>1.6E-2</v>
      </c>
      <c r="AH168" s="2"/>
      <c r="AP168">
        <v>1</v>
      </c>
      <c r="AR168">
        <v>1</v>
      </c>
      <c r="AV168">
        <v>0</v>
      </c>
    </row>
    <row r="169" spans="1:53" x14ac:dyDescent="0.25">
      <c r="A169" s="1" t="s">
        <v>87</v>
      </c>
      <c r="B169" s="3" t="s">
        <v>88</v>
      </c>
      <c r="C169" t="s">
        <v>87</v>
      </c>
      <c r="D169">
        <v>-910.7</v>
      </c>
      <c r="E169">
        <v>0.27</v>
      </c>
      <c r="F169">
        <v>41.43</v>
      </c>
      <c r="H169">
        <f>2.269*1.0462</f>
        <v>2.3738278000000004</v>
      </c>
      <c r="I169" t="s">
        <v>475</v>
      </c>
      <c r="J169">
        <v>-0.46875600000000001</v>
      </c>
      <c r="K169" t="s">
        <v>475</v>
      </c>
      <c r="L169">
        <v>0</v>
      </c>
      <c r="M169" t="s">
        <v>475</v>
      </c>
      <c r="N169">
        <v>642.79808000000003</v>
      </c>
      <c r="O169" t="s">
        <v>475</v>
      </c>
      <c r="P169">
        <v>5.0714079999999999</v>
      </c>
      <c r="Q169" t="s">
        <v>475</v>
      </c>
      <c r="R169">
        <v>-7.8896000000000001E-3</v>
      </c>
      <c r="S169" t="s">
        <v>475</v>
      </c>
      <c r="T169">
        <v>1</v>
      </c>
      <c r="U169" s="5">
        <v>3</v>
      </c>
      <c r="V169">
        <v>847</v>
      </c>
      <c r="W169" t="s">
        <v>475</v>
      </c>
      <c r="X169">
        <v>4.95</v>
      </c>
      <c r="Y169" t="s">
        <v>475</v>
      </c>
      <c r="Z169">
        <v>0.1188</v>
      </c>
      <c r="AA169" t="s">
        <v>475</v>
      </c>
      <c r="AH169" s="2"/>
      <c r="AL169">
        <v>0.25</v>
      </c>
      <c r="AM169" t="s">
        <v>9</v>
      </c>
      <c r="AP169">
        <v>2</v>
      </c>
      <c r="AQ169" t="s">
        <v>475</v>
      </c>
      <c r="AR169">
        <v>1</v>
      </c>
      <c r="AS169" t="s">
        <v>475</v>
      </c>
      <c r="AT169">
        <v>1</v>
      </c>
      <c r="AU169" t="s">
        <v>475</v>
      </c>
      <c r="AV169">
        <v>0.16</v>
      </c>
      <c r="AW169" t="s">
        <v>475</v>
      </c>
    </row>
    <row r="170" spans="1:53" x14ac:dyDescent="0.25">
      <c r="A170" s="1" t="s">
        <v>85</v>
      </c>
      <c r="B170" s="3" t="s">
        <v>86</v>
      </c>
      <c r="C170" t="s">
        <v>85</v>
      </c>
      <c r="D170">
        <v>-3943.92</v>
      </c>
      <c r="E170">
        <v>1.36</v>
      </c>
      <c r="F170">
        <v>210</v>
      </c>
      <c r="H170" s="4">
        <v>9.6509999999999998</v>
      </c>
      <c r="J170" s="4">
        <v>3.28</v>
      </c>
      <c r="N170">
        <v>950</v>
      </c>
      <c r="P170" s="4">
        <v>4.09</v>
      </c>
      <c r="R170">
        <v>-4.3E-3</v>
      </c>
      <c r="U170" s="5">
        <v>12</v>
      </c>
      <c r="AH170" s="2"/>
      <c r="AP170">
        <v>1</v>
      </c>
      <c r="AR170">
        <v>1</v>
      </c>
      <c r="AV170">
        <v>0</v>
      </c>
    </row>
    <row r="171" spans="1:53" x14ac:dyDescent="0.25">
      <c r="A171" s="1" t="s">
        <v>83</v>
      </c>
      <c r="B171" s="3" t="s">
        <v>84</v>
      </c>
      <c r="C171" t="s">
        <v>83</v>
      </c>
      <c r="D171">
        <v>-892.28</v>
      </c>
      <c r="E171">
        <v>0.41</v>
      </c>
      <c r="F171">
        <v>98</v>
      </c>
      <c r="H171" s="4">
        <v>3.1070000000000002</v>
      </c>
      <c r="J171" s="4">
        <v>2.44</v>
      </c>
      <c r="N171">
        <v>953</v>
      </c>
      <c r="P171" s="4">
        <v>3.88</v>
      </c>
      <c r="R171">
        <v>-4.1000000000000003E-3</v>
      </c>
      <c r="U171" s="5">
        <v>5</v>
      </c>
      <c r="AH171" s="2"/>
      <c r="AP171">
        <v>1</v>
      </c>
      <c r="AR171">
        <v>1</v>
      </c>
      <c r="AV171">
        <v>0</v>
      </c>
    </row>
    <row r="172" spans="1:53" x14ac:dyDescent="0.25">
      <c r="A172" s="1" t="s">
        <v>81</v>
      </c>
      <c r="B172" s="3" t="s">
        <v>82</v>
      </c>
      <c r="C172" t="s">
        <v>81</v>
      </c>
      <c r="D172">
        <v>-1322.35</v>
      </c>
      <c r="E172">
        <v>0.73</v>
      </c>
      <c r="F172">
        <v>100.5</v>
      </c>
      <c r="H172" s="4">
        <v>3.4940000000000002</v>
      </c>
      <c r="J172" s="4">
        <v>2.81</v>
      </c>
      <c r="N172">
        <v>840</v>
      </c>
      <c r="P172" s="4">
        <v>4</v>
      </c>
      <c r="R172">
        <v>-4.7999999999999996E-3</v>
      </c>
      <c r="U172" s="5">
        <v>5</v>
      </c>
      <c r="AH172" s="2"/>
      <c r="AP172">
        <v>1</v>
      </c>
      <c r="AR172">
        <v>1</v>
      </c>
      <c r="AV172">
        <v>0</v>
      </c>
    </row>
    <row r="173" spans="1:53" x14ac:dyDescent="0.25">
      <c r="A173" s="1" t="s">
        <v>79</v>
      </c>
      <c r="B173" s="3" t="s">
        <v>80</v>
      </c>
      <c r="C173" t="s">
        <v>79</v>
      </c>
      <c r="D173">
        <v>-10024.77</v>
      </c>
      <c r="E173">
        <v>5.3</v>
      </c>
      <c r="F173">
        <v>695</v>
      </c>
      <c r="H173" s="4">
        <v>27.49</v>
      </c>
      <c r="J173" s="4">
        <v>1.8</v>
      </c>
      <c r="N173">
        <v>890</v>
      </c>
      <c r="P173" s="4">
        <v>4.09</v>
      </c>
      <c r="R173">
        <v>-4.5999999999999999E-3</v>
      </c>
      <c r="U173" s="5">
        <v>41</v>
      </c>
      <c r="AH173" s="2">
        <f>((54498114558.4725)/10^8)*(N173/(940))</f>
        <v>515.99278677702682</v>
      </c>
      <c r="AI173" t="s">
        <v>27</v>
      </c>
      <c r="AL173" s="4">
        <f>(2*AH173-3*N173)/(-6*N173-2*AH173)</f>
        <v>0.25706499293474133</v>
      </c>
      <c r="AM173" t="s">
        <v>9</v>
      </c>
      <c r="AP173">
        <v>1</v>
      </c>
      <c r="AR173">
        <v>1</v>
      </c>
      <c r="AV173">
        <v>0</v>
      </c>
    </row>
    <row r="174" spans="1:53" x14ac:dyDescent="0.25">
      <c r="A174" s="1" t="s">
        <v>77</v>
      </c>
      <c r="B174" s="3" t="s">
        <v>78</v>
      </c>
      <c r="C174" t="s">
        <v>77</v>
      </c>
      <c r="D174">
        <v>-944.37</v>
      </c>
      <c r="E174">
        <v>0.78</v>
      </c>
      <c r="F174">
        <v>50.5</v>
      </c>
      <c r="H174" s="4">
        <v>1.8819999999999999</v>
      </c>
      <c r="I174" t="s">
        <v>466</v>
      </c>
      <c r="J174" s="4">
        <v>2.2400000000000002</v>
      </c>
      <c r="K174" t="s">
        <v>466</v>
      </c>
      <c r="N174">
        <v>2220</v>
      </c>
      <c r="O174" t="s">
        <v>466</v>
      </c>
      <c r="P174" s="4">
        <v>4.24</v>
      </c>
      <c r="Q174" t="s">
        <v>466</v>
      </c>
      <c r="R174">
        <v>-1.9E-3</v>
      </c>
      <c r="S174" t="s">
        <v>466</v>
      </c>
      <c r="U174">
        <v>3</v>
      </c>
      <c r="AH174" s="2">
        <v>1124</v>
      </c>
      <c r="AI174" t="s">
        <v>10</v>
      </c>
      <c r="AJ174">
        <v>2155</v>
      </c>
      <c r="AK174" t="s">
        <v>10</v>
      </c>
      <c r="AL174" s="4">
        <f>(2*AH174-3*AJ174)/(-6*AJ174-2*AH174)</f>
        <v>0.27783634207405455</v>
      </c>
      <c r="AM174" t="s">
        <v>9</v>
      </c>
      <c r="AN174">
        <v>328.35700000000003</v>
      </c>
      <c r="AO174" t="s">
        <v>466</v>
      </c>
      <c r="AP174">
        <v>3</v>
      </c>
      <c r="AQ174" t="s">
        <v>466</v>
      </c>
      <c r="AR174">
        <v>2</v>
      </c>
      <c r="AS174" t="s">
        <v>466</v>
      </c>
      <c r="AT174">
        <v>2</v>
      </c>
      <c r="AU174" t="s">
        <v>466</v>
      </c>
      <c r="AV174">
        <v>0</v>
      </c>
      <c r="AX174">
        <v>7.6193900000000001</v>
      </c>
      <c r="AY174" t="s">
        <v>466</v>
      </c>
      <c r="AZ174">
        <v>0</v>
      </c>
      <c r="BA174" t="s">
        <v>466</v>
      </c>
    </row>
    <row r="175" spans="1:53" x14ac:dyDescent="0.25">
      <c r="A175" s="1" t="s">
        <v>75</v>
      </c>
      <c r="B175" s="3" t="s">
        <v>76</v>
      </c>
      <c r="C175" t="s">
        <v>75</v>
      </c>
      <c r="D175">
        <v>-3966.68</v>
      </c>
      <c r="E175">
        <v>2.8</v>
      </c>
      <c r="F175">
        <v>214.3</v>
      </c>
      <c r="H175" s="4">
        <v>10.871</v>
      </c>
      <c r="J175" s="4">
        <v>1.65</v>
      </c>
      <c r="N175">
        <v>583</v>
      </c>
      <c r="P175" s="4">
        <v>4.0199999999999996</v>
      </c>
      <c r="R175">
        <v>-6.8999999999999999E-3</v>
      </c>
      <c r="T175">
        <v>2</v>
      </c>
      <c r="U175">
        <v>13</v>
      </c>
      <c r="AB175">
        <v>8.65</v>
      </c>
      <c r="AC175">
        <v>2.4E-2</v>
      </c>
      <c r="AD175">
        <v>8.5</v>
      </c>
      <c r="AE175">
        <v>2.4E-2</v>
      </c>
      <c r="AF175">
        <v>3</v>
      </c>
      <c r="AG175">
        <v>0.8</v>
      </c>
      <c r="AH175" s="2"/>
      <c r="AP175">
        <v>1</v>
      </c>
      <c r="AR175">
        <v>1</v>
      </c>
      <c r="AV175">
        <v>0</v>
      </c>
    </row>
    <row r="176" spans="1:53" x14ac:dyDescent="0.25">
      <c r="A176" s="1" t="s">
        <v>72</v>
      </c>
      <c r="B176" s="3" t="s">
        <v>74</v>
      </c>
      <c r="C176" t="s">
        <v>72</v>
      </c>
      <c r="D176">
        <v>-11022.4</v>
      </c>
      <c r="E176">
        <v>3.1</v>
      </c>
      <c r="F176">
        <v>425.5</v>
      </c>
      <c r="H176" s="4">
        <v>19.899999999999999</v>
      </c>
      <c r="J176" s="4">
        <v>2.0499999999999998</v>
      </c>
      <c r="N176">
        <v>2500</v>
      </c>
      <c r="P176" s="4">
        <v>4.04</v>
      </c>
      <c r="R176">
        <v>-1.6000000000000001E-3</v>
      </c>
      <c r="U176">
        <v>34</v>
      </c>
      <c r="AH176" s="2"/>
      <c r="AP176">
        <v>1</v>
      </c>
      <c r="AR176">
        <v>1</v>
      </c>
      <c r="AV176">
        <v>0</v>
      </c>
    </row>
    <row r="177" spans="1:48" x14ac:dyDescent="0.25">
      <c r="A177" s="1" t="s">
        <v>72</v>
      </c>
      <c r="B177" s="3" t="s">
        <v>73</v>
      </c>
      <c r="C177" t="s">
        <v>72</v>
      </c>
      <c r="D177">
        <v>-11135.69</v>
      </c>
      <c r="E177">
        <v>3.83</v>
      </c>
      <c r="F177">
        <v>419.5</v>
      </c>
      <c r="H177" s="4">
        <v>19.75</v>
      </c>
      <c r="J177" s="4">
        <v>2.06</v>
      </c>
      <c r="N177">
        <v>2500</v>
      </c>
      <c r="P177" s="4">
        <v>4.04</v>
      </c>
      <c r="R177">
        <v>-1.6000000000000001E-3</v>
      </c>
      <c r="U177">
        <v>34</v>
      </c>
      <c r="AH177" s="2"/>
      <c r="AP177">
        <v>1</v>
      </c>
      <c r="AR177">
        <v>1</v>
      </c>
      <c r="AV177">
        <v>0</v>
      </c>
    </row>
    <row r="178" spans="1:48" x14ac:dyDescent="0.25">
      <c r="A178" s="1" t="s">
        <v>70</v>
      </c>
      <c r="B178" s="3" t="s">
        <v>71</v>
      </c>
      <c r="C178" t="s">
        <v>70</v>
      </c>
      <c r="D178">
        <v>-762.22</v>
      </c>
      <c r="E178">
        <v>0.56999999999999995</v>
      </c>
      <c r="F178">
        <v>93.3</v>
      </c>
      <c r="H178" s="4">
        <v>2.9430000000000001</v>
      </c>
      <c r="J178" s="4">
        <v>4.3899999999999997</v>
      </c>
      <c r="N178">
        <v>1200</v>
      </c>
      <c r="P178" s="4">
        <v>4.07</v>
      </c>
      <c r="R178">
        <v>-3.3999999999999998E-3</v>
      </c>
      <c r="U178">
        <v>5</v>
      </c>
      <c r="AH178" s="2"/>
      <c r="AP178">
        <v>1</v>
      </c>
      <c r="AR178">
        <v>1</v>
      </c>
      <c r="AV178">
        <v>0</v>
      </c>
    </row>
    <row r="179" spans="1:48" x14ac:dyDescent="0.25">
      <c r="A179" s="1" t="s">
        <v>68</v>
      </c>
      <c r="B179" s="3" t="s">
        <v>69</v>
      </c>
      <c r="C179" t="s">
        <v>68</v>
      </c>
      <c r="D179">
        <v>-2585.85</v>
      </c>
      <c r="E179">
        <v>0.68</v>
      </c>
      <c r="F179">
        <v>95.4</v>
      </c>
      <c r="H179" s="4">
        <v>4.9859999999999998</v>
      </c>
      <c r="J179" s="4">
        <v>1.1200000000000001</v>
      </c>
      <c r="N179">
        <v>1640</v>
      </c>
      <c r="P179" s="4">
        <v>5.0599999999999996</v>
      </c>
      <c r="R179">
        <v>-3.0999999999999999E-3</v>
      </c>
      <c r="T179">
        <v>2</v>
      </c>
      <c r="U179">
        <v>8</v>
      </c>
      <c r="AB179">
        <v>4.75</v>
      </c>
      <c r="AC179">
        <v>0.01</v>
      </c>
      <c r="AD179">
        <v>4.75</v>
      </c>
      <c r="AE179">
        <v>0.01</v>
      </c>
      <c r="AF179">
        <v>1</v>
      </c>
      <c r="AG179">
        <v>0.25</v>
      </c>
      <c r="AH179" s="2">
        <v>915</v>
      </c>
      <c r="AI179" t="s">
        <v>10</v>
      </c>
      <c r="AJ179">
        <v>1708</v>
      </c>
      <c r="AK179" t="s">
        <v>10</v>
      </c>
      <c r="AL179" s="4">
        <f>(2*AH179-3*AJ179)/(-6*AJ179-2*AH179)</f>
        <v>0.27272727272727271</v>
      </c>
      <c r="AM179" t="s">
        <v>9</v>
      </c>
      <c r="AP179">
        <v>1</v>
      </c>
      <c r="AR179">
        <v>1</v>
      </c>
      <c r="AV179">
        <v>0</v>
      </c>
    </row>
    <row r="180" spans="1:48" x14ac:dyDescent="0.25">
      <c r="A180" s="1" t="s">
        <v>66</v>
      </c>
      <c r="B180" s="3" t="s">
        <v>67</v>
      </c>
      <c r="C180" t="s">
        <v>66</v>
      </c>
      <c r="D180">
        <v>-2569.2800000000002</v>
      </c>
      <c r="E180">
        <v>0.69</v>
      </c>
      <c r="F180">
        <v>101.5</v>
      </c>
      <c r="H180" s="4">
        <v>4.9870000000000001</v>
      </c>
      <c r="J180" s="4">
        <v>1.36</v>
      </c>
      <c r="N180">
        <v>1740</v>
      </c>
      <c r="P180" s="4">
        <v>4</v>
      </c>
      <c r="R180">
        <v>-2.3E-3</v>
      </c>
      <c r="U180" s="5">
        <v>8</v>
      </c>
      <c r="AH180" s="2"/>
      <c r="AP180">
        <v>1</v>
      </c>
      <c r="AR180">
        <v>1</v>
      </c>
      <c r="AV180">
        <v>0</v>
      </c>
    </row>
    <row r="181" spans="1:48" x14ac:dyDescent="0.25">
      <c r="A181" s="1" t="s">
        <v>64</v>
      </c>
      <c r="B181" s="3" t="s">
        <v>65</v>
      </c>
      <c r="C181" t="s">
        <v>64</v>
      </c>
      <c r="D181">
        <v>-13405.41</v>
      </c>
      <c r="E181">
        <v>10.54</v>
      </c>
      <c r="F181">
        <v>910</v>
      </c>
      <c r="H181" s="4">
        <v>42.13</v>
      </c>
      <c r="J181" s="4">
        <v>4.63</v>
      </c>
      <c r="N181">
        <v>465</v>
      </c>
      <c r="P181" s="4">
        <v>4.16</v>
      </c>
      <c r="R181">
        <v>-8.8999999999999999E-3</v>
      </c>
      <c r="U181">
        <v>46</v>
      </c>
      <c r="AH181" s="2"/>
      <c r="AP181">
        <v>1</v>
      </c>
      <c r="AR181">
        <v>1</v>
      </c>
      <c r="AV181">
        <v>0</v>
      </c>
    </row>
    <row r="182" spans="1:48" x14ac:dyDescent="0.25">
      <c r="A182" s="1" t="s">
        <v>63</v>
      </c>
      <c r="B182" s="3" t="s">
        <v>62</v>
      </c>
      <c r="C182" t="s">
        <v>61</v>
      </c>
      <c r="D182">
        <v>-5693.65</v>
      </c>
      <c r="E182">
        <v>3.14</v>
      </c>
      <c r="F182">
        <v>335.3</v>
      </c>
      <c r="H182" s="4">
        <v>11.792</v>
      </c>
      <c r="J182" s="4">
        <v>2.27</v>
      </c>
      <c r="N182">
        <v>1740</v>
      </c>
      <c r="P182" s="4">
        <v>6.68</v>
      </c>
      <c r="R182">
        <v>-3.8E-3</v>
      </c>
      <c r="U182" s="5">
        <v>20</v>
      </c>
      <c r="AH182" s="2">
        <v>963</v>
      </c>
      <c r="AI182" t="s">
        <v>10</v>
      </c>
      <c r="AJ182">
        <v>1788</v>
      </c>
      <c r="AK182" t="s">
        <v>10</v>
      </c>
      <c r="AL182" s="4">
        <f>(2*AH182-3*AJ182)/(-6*AJ182-2*AH182)</f>
        <v>0.27169274537695592</v>
      </c>
      <c r="AM182" t="s">
        <v>9</v>
      </c>
      <c r="AP182">
        <v>1</v>
      </c>
      <c r="AR182">
        <v>1</v>
      </c>
      <c r="AV182">
        <v>0</v>
      </c>
    </row>
    <row r="183" spans="1:48" x14ac:dyDescent="0.25">
      <c r="A183" s="1" t="s">
        <v>59</v>
      </c>
      <c r="B183" s="3" t="s">
        <v>60</v>
      </c>
      <c r="C183" t="s">
        <v>59</v>
      </c>
      <c r="D183">
        <v>-2601.65</v>
      </c>
      <c r="E183">
        <v>0.96</v>
      </c>
      <c r="F183">
        <v>124</v>
      </c>
      <c r="H183" s="4">
        <v>5.5650000000000004</v>
      </c>
      <c r="J183" s="4">
        <v>1.58</v>
      </c>
      <c r="N183">
        <v>1017</v>
      </c>
      <c r="P183" s="4">
        <v>9.85</v>
      </c>
      <c r="R183">
        <v>-9.7000000000000003E-3</v>
      </c>
      <c r="T183">
        <v>1</v>
      </c>
      <c r="U183" s="5">
        <v>8</v>
      </c>
      <c r="V183">
        <v>485</v>
      </c>
      <c r="X183">
        <v>0.4</v>
      </c>
      <c r="Z183">
        <v>5.0000000000000001E-3</v>
      </c>
      <c r="AH183" s="2"/>
      <c r="AP183">
        <v>1</v>
      </c>
      <c r="AR183">
        <v>1</v>
      </c>
      <c r="AV183">
        <v>0</v>
      </c>
    </row>
    <row r="184" spans="1:48" x14ac:dyDescent="0.25">
      <c r="A184" s="1" t="s">
        <v>57</v>
      </c>
      <c r="B184" s="3" t="s">
        <v>58</v>
      </c>
      <c r="C184" t="s">
        <v>57</v>
      </c>
      <c r="D184">
        <v>-2301.2600000000002</v>
      </c>
      <c r="E184">
        <v>0.84</v>
      </c>
      <c r="F184">
        <v>82</v>
      </c>
      <c r="H184" s="4">
        <v>3.9780000000000002</v>
      </c>
      <c r="J184" s="4">
        <v>1.93</v>
      </c>
      <c r="N184">
        <v>1922</v>
      </c>
      <c r="P184" s="4">
        <v>4.04</v>
      </c>
      <c r="R184">
        <v>-2.0999999999999999E-3</v>
      </c>
      <c r="T184">
        <v>2</v>
      </c>
      <c r="U184" s="5">
        <v>7</v>
      </c>
      <c r="AB184">
        <v>8</v>
      </c>
      <c r="AC184">
        <v>0</v>
      </c>
      <c r="AD184">
        <v>1.2</v>
      </c>
      <c r="AE184">
        <v>0</v>
      </c>
      <c r="AF184">
        <v>2</v>
      </c>
      <c r="AG184">
        <v>0.5</v>
      </c>
      <c r="AH184" s="2">
        <v>1083</v>
      </c>
      <c r="AI184" t="s">
        <v>10</v>
      </c>
      <c r="AJ184">
        <v>1967</v>
      </c>
      <c r="AK184" t="s">
        <v>10</v>
      </c>
      <c r="AL184" s="4">
        <f>(2*AH184-3*AJ184)/(-6*AJ184-2*AH184)</f>
        <v>0.26739690721649484</v>
      </c>
      <c r="AM184" t="s">
        <v>9</v>
      </c>
      <c r="AP184">
        <v>1</v>
      </c>
      <c r="AR184">
        <v>1</v>
      </c>
      <c r="AV184">
        <v>0</v>
      </c>
    </row>
    <row r="185" spans="1:48" x14ac:dyDescent="0.25">
      <c r="A185" s="1" t="s">
        <v>55</v>
      </c>
      <c r="B185" s="3" t="s">
        <v>56</v>
      </c>
      <c r="C185" t="s">
        <v>55</v>
      </c>
      <c r="D185">
        <v>-5847.08</v>
      </c>
      <c r="E185">
        <v>2.23</v>
      </c>
      <c r="F185">
        <v>332</v>
      </c>
      <c r="H185" s="4">
        <v>14.696999999999999</v>
      </c>
      <c r="J185" s="4">
        <v>3.4</v>
      </c>
      <c r="N185">
        <v>950</v>
      </c>
      <c r="P185" s="4">
        <v>4.09</v>
      </c>
      <c r="R185">
        <v>-4.3E-3</v>
      </c>
      <c r="U185" s="5">
        <v>19</v>
      </c>
      <c r="AH185" s="2"/>
      <c r="AP185">
        <v>1</v>
      </c>
      <c r="AR185">
        <v>1</v>
      </c>
      <c r="AV185">
        <v>0</v>
      </c>
    </row>
    <row r="186" spans="1:48" x14ac:dyDescent="0.25">
      <c r="A186" s="1" t="s">
        <v>53</v>
      </c>
      <c r="B186" s="3" t="s">
        <v>54</v>
      </c>
      <c r="C186" t="s">
        <v>53</v>
      </c>
      <c r="D186">
        <v>-10896.63</v>
      </c>
      <c r="E186">
        <v>2.23</v>
      </c>
      <c r="F186">
        <v>710</v>
      </c>
      <c r="H186" s="4">
        <v>32.869999999999997</v>
      </c>
      <c r="J186" s="4">
        <v>1.51</v>
      </c>
      <c r="N186">
        <v>860</v>
      </c>
      <c r="P186" s="4">
        <v>4.09</v>
      </c>
      <c r="R186">
        <v>-4.7999999999999996E-3</v>
      </c>
      <c r="U186" s="5">
        <v>49</v>
      </c>
      <c r="AH186" s="2"/>
      <c r="AP186">
        <v>1</v>
      </c>
      <c r="AR186">
        <v>1</v>
      </c>
      <c r="AV186">
        <v>0</v>
      </c>
    </row>
    <row r="187" spans="1:48" x14ac:dyDescent="0.25">
      <c r="A187" s="1" t="s">
        <v>51</v>
      </c>
      <c r="B187" s="3" t="s">
        <v>52</v>
      </c>
      <c r="C187" t="s">
        <v>51</v>
      </c>
      <c r="D187">
        <v>-876.39</v>
      </c>
      <c r="E187">
        <v>0.49</v>
      </c>
      <c r="F187">
        <v>24</v>
      </c>
      <c r="H187" s="4">
        <v>1.401</v>
      </c>
      <c r="J187" s="4">
        <v>1.58</v>
      </c>
      <c r="N187">
        <v>3090</v>
      </c>
      <c r="P187" s="4">
        <v>4.5999999999999996</v>
      </c>
      <c r="R187">
        <v>-1.5E-3</v>
      </c>
      <c r="U187" s="5">
        <v>3</v>
      </c>
      <c r="AH187" s="2">
        <v>2200</v>
      </c>
      <c r="AI187" t="s">
        <v>50</v>
      </c>
      <c r="AJ187">
        <v>3160</v>
      </c>
      <c r="AK187" t="s">
        <v>50</v>
      </c>
      <c r="AL187" s="4">
        <f>(2*AH187-3*AJ187)/(-6*AJ187-2*AH187)</f>
        <v>0.21746575342465754</v>
      </c>
      <c r="AM187" t="s">
        <v>9</v>
      </c>
      <c r="AP187">
        <v>1</v>
      </c>
      <c r="AR187">
        <v>1</v>
      </c>
      <c r="AV187">
        <v>0</v>
      </c>
    </row>
    <row r="188" spans="1:48" x14ac:dyDescent="0.25">
      <c r="A188" s="1" t="s">
        <v>48</v>
      </c>
      <c r="B188" s="3" t="s">
        <v>49</v>
      </c>
      <c r="C188" t="s">
        <v>48</v>
      </c>
      <c r="D188">
        <v>-8626.91</v>
      </c>
      <c r="E188">
        <v>1.65</v>
      </c>
      <c r="F188">
        <v>395</v>
      </c>
      <c r="H188" s="4">
        <v>20.3</v>
      </c>
      <c r="J188" s="4">
        <v>1.99</v>
      </c>
      <c r="N188">
        <v>870</v>
      </c>
      <c r="P188" s="4">
        <v>4.09</v>
      </c>
      <c r="R188">
        <v>-4.7000000000000002E-3</v>
      </c>
      <c r="U188">
        <v>35</v>
      </c>
      <c r="AH188" s="2"/>
      <c r="AP188">
        <v>1</v>
      </c>
      <c r="AR188">
        <v>1</v>
      </c>
      <c r="AV188">
        <v>0</v>
      </c>
    </row>
    <row r="189" spans="1:48" x14ac:dyDescent="0.25">
      <c r="A189" s="1" t="s">
        <v>46</v>
      </c>
      <c r="B189" s="3" t="s">
        <v>47</v>
      </c>
      <c r="C189" t="s">
        <v>46</v>
      </c>
      <c r="D189">
        <v>0</v>
      </c>
      <c r="E189">
        <v>0</v>
      </c>
      <c r="F189">
        <v>32.049999999999997</v>
      </c>
      <c r="H189" s="4">
        <v>1.5509999999999999</v>
      </c>
      <c r="J189" s="4">
        <v>6.4</v>
      </c>
      <c r="N189">
        <v>145</v>
      </c>
      <c r="P189" s="4">
        <v>7</v>
      </c>
      <c r="R189">
        <v>-6.3E-3</v>
      </c>
      <c r="U189">
        <v>1</v>
      </c>
      <c r="AH189" s="2"/>
      <c r="AP189">
        <v>1</v>
      </c>
      <c r="AR189">
        <v>1</v>
      </c>
      <c r="AV189">
        <v>0</v>
      </c>
    </row>
    <row r="190" spans="1:48" x14ac:dyDescent="0.25">
      <c r="A190" s="1" t="s">
        <v>44</v>
      </c>
      <c r="B190" s="3" t="s">
        <v>45</v>
      </c>
      <c r="C190" t="s">
        <v>44</v>
      </c>
      <c r="D190">
        <v>-436.5</v>
      </c>
      <c r="E190">
        <v>0.22</v>
      </c>
      <c r="F190">
        <v>82.6</v>
      </c>
      <c r="H190" s="4">
        <v>3.7519999999999998</v>
      </c>
      <c r="J190" s="4">
        <v>11.09</v>
      </c>
      <c r="N190">
        <v>170</v>
      </c>
      <c r="P190" s="4">
        <v>5</v>
      </c>
      <c r="R190">
        <v>-2.9399999999999999E-2</v>
      </c>
      <c r="U190">
        <v>2</v>
      </c>
      <c r="AH190" s="2"/>
      <c r="AP190">
        <v>1</v>
      </c>
      <c r="AR190">
        <v>1</v>
      </c>
      <c r="AV190">
        <v>0</v>
      </c>
    </row>
    <row r="191" spans="1:48" x14ac:dyDescent="0.25">
      <c r="A191" s="1" t="s">
        <v>42</v>
      </c>
      <c r="B191" s="3" t="s">
        <v>43</v>
      </c>
      <c r="C191" t="s">
        <v>42</v>
      </c>
      <c r="D191">
        <v>-5897.17</v>
      </c>
      <c r="E191">
        <v>1.1599999999999999</v>
      </c>
      <c r="F191">
        <v>259</v>
      </c>
      <c r="H191" s="4">
        <v>13.664999999999999</v>
      </c>
      <c r="J191" s="4">
        <v>1.8</v>
      </c>
      <c r="N191">
        <v>430</v>
      </c>
      <c r="P191" s="4">
        <v>6.17</v>
      </c>
      <c r="R191">
        <v>-1.44E-2</v>
      </c>
      <c r="U191">
        <v>21</v>
      </c>
      <c r="AH191" s="2"/>
      <c r="AP191">
        <v>1</v>
      </c>
      <c r="AR191">
        <v>1</v>
      </c>
      <c r="AV191">
        <v>0</v>
      </c>
    </row>
    <row r="192" spans="1:48" x14ac:dyDescent="0.25">
      <c r="A192" s="1" t="s">
        <v>40</v>
      </c>
      <c r="B192" s="3" t="s">
        <v>41</v>
      </c>
      <c r="C192" t="s">
        <v>40</v>
      </c>
      <c r="D192">
        <v>-156.1</v>
      </c>
      <c r="E192">
        <v>2.1800000000000002</v>
      </c>
      <c r="F192">
        <v>42.6</v>
      </c>
      <c r="H192" s="4">
        <v>1.222</v>
      </c>
      <c r="J192" s="4">
        <v>3.57</v>
      </c>
      <c r="N192">
        <v>2000</v>
      </c>
      <c r="P192" s="4">
        <v>3.94</v>
      </c>
      <c r="R192">
        <v>-2E-3</v>
      </c>
      <c r="U192">
        <v>2</v>
      </c>
      <c r="AH192" s="2"/>
      <c r="AP192">
        <v>1</v>
      </c>
      <c r="AR192">
        <v>1</v>
      </c>
      <c r="AV192">
        <v>0</v>
      </c>
    </row>
    <row r="193" spans="1:48" x14ac:dyDescent="0.25">
      <c r="A193" s="1" t="s">
        <v>38</v>
      </c>
      <c r="B193" s="3" t="s">
        <v>39</v>
      </c>
      <c r="C193" t="s">
        <v>38</v>
      </c>
      <c r="D193">
        <v>-1733.95</v>
      </c>
      <c r="E193">
        <v>1.05</v>
      </c>
      <c r="F193">
        <v>155.9</v>
      </c>
      <c r="H193" s="4">
        <v>4.899</v>
      </c>
      <c r="J193" s="4">
        <v>2.86</v>
      </c>
      <c r="N193">
        <v>1256</v>
      </c>
      <c r="P193" s="4">
        <v>4.68</v>
      </c>
      <c r="R193">
        <v>-3.7000000000000002E-3</v>
      </c>
      <c r="U193">
        <v>7</v>
      </c>
      <c r="AH193" s="2"/>
      <c r="AP193">
        <v>1</v>
      </c>
      <c r="AR193">
        <v>1</v>
      </c>
      <c r="AV193">
        <v>0</v>
      </c>
    </row>
    <row r="194" spans="1:48" x14ac:dyDescent="0.25">
      <c r="A194" s="1" t="s">
        <v>36</v>
      </c>
      <c r="B194" s="3" t="s">
        <v>37</v>
      </c>
      <c r="C194" t="s">
        <v>36</v>
      </c>
      <c r="D194">
        <v>-6368.39</v>
      </c>
      <c r="E194">
        <v>2.21</v>
      </c>
      <c r="F194">
        <v>390</v>
      </c>
      <c r="H194" s="4">
        <v>17.039000000000001</v>
      </c>
      <c r="J194" s="4">
        <v>3.41</v>
      </c>
      <c r="N194">
        <v>950</v>
      </c>
      <c r="P194" s="4">
        <v>4.09</v>
      </c>
      <c r="R194">
        <v>-4.3E-3</v>
      </c>
      <c r="U194">
        <v>22</v>
      </c>
      <c r="AH194" s="2"/>
      <c r="AP194">
        <v>1</v>
      </c>
      <c r="AR194">
        <v>1</v>
      </c>
      <c r="AV194">
        <v>0</v>
      </c>
    </row>
    <row r="195" spans="1:48" x14ac:dyDescent="0.25">
      <c r="A195" s="1" t="s">
        <v>34</v>
      </c>
      <c r="B195" s="3" t="s">
        <v>35</v>
      </c>
      <c r="C195" t="s">
        <v>34</v>
      </c>
      <c r="D195">
        <v>-12304.56</v>
      </c>
      <c r="E195">
        <v>2.17</v>
      </c>
      <c r="F195">
        <v>553</v>
      </c>
      <c r="H195" s="4">
        <v>27.27</v>
      </c>
      <c r="J195" s="4">
        <v>2.61</v>
      </c>
      <c r="N195">
        <v>762</v>
      </c>
      <c r="P195" s="4">
        <v>4.0999999999999996</v>
      </c>
      <c r="R195">
        <v>-5.4000000000000003E-3</v>
      </c>
      <c r="U195">
        <v>41</v>
      </c>
      <c r="AH195" s="2">
        <f>((54498114558.4725)/10^8)*(N195/(940))</f>
        <v>441.78258822931963</v>
      </c>
      <c r="AI195" t="s">
        <v>27</v>
      </c>
      <c r="AL195" s="4">
        <f>(2*AH195-3*N195)/(-6*N195-2*AH195)</f>
        <v>0.25706499293474133</v>
      </c>
      <c r="AM195" t="s">
        <v>9</v>
      </c>
      <c r="AP195">
        <v>1</v>
      </c>
      <c r="AR195">
        <v>1</v>
      </c>
      <c r="AV195">
        <v>0</v>
      </c>
    </row>
    <row r="196" spans="1:48" x14ac:dyDescent="0.25">
      <c r="A196" s="1" t="s">
        <v>32</v>
      </c>
      <c r="B196" s="3" t="s">
        <v>33</v>
      </c>
      <c r="C196" t="s">
        <v>32</v>
      </c>
      <c r="D196">
        <v>-907.08</v>
      </c>
      <c r="E196">
        <v>0.27</v>
      </c>
      <c r="F196">
        <v>44.1</v>
      </c>
      <c r="H196" s="4">
        <v>2.8</v>
      </c>
      <c r="J196" s="4">
        <v>0</v>
      </c>
      <c r="N196">
        <v>150</v>
      </c>
      <c r="P196" s="4">
        <v>4.3600000000000003</v>
      </c>
      <c r="R196">
        <v>-2.9100000000000001E-2</v>
      </c>
      <c r="U196" s="5">
        <v>3</v>
      </c>
      <c r="AH196" s="2"/>
      <c r="AP196">
        <v>1</v>
      </c>
      <c r="AR196">
        <v>1</v>
      </c>
      <c r="AV196">
        <v>0</v>
      </c>
    </row>
    <row r="197" spans="1:48" x14ac:dyDescent="0.25">
      <c r="A197" s="1" t="s">
        <v>30</v>
      </c>
      <c r="B197" s="3" t="s">
        <v>31</v>
      </c>
      <c r="C197" t="s">
        <v>30</v>
      </c>
      <c r="D197">
        <v>-102.16</v>
      </c>
      <c r="E197">
        <v>0.48</v>
      </c>
      <c r="F197">
        <v>60</v>
      </c>
      <c r="H197" s="4">
        <v>1.8180000000000001</v>
      </c>
      <c r="J197" s="4">
        <v>4.93</v>
      </c>
      <c r="N197">
        <v>658</v>
      </c>
      <c r="P197" s="4">
        <v>4.17</v>
      </c>
      <c r="R197">
        <v>-6.3E-3</v>
      </c>
      <c r="T197">
        <v>1</v>
      </c>
      <c r="U197" s="5">
        <v>2</v>
      </c>
      <c r="V197">
        <v>420</v>
      </c>
      <c r="X197">
        <v>10</v>
      </c>
      <c r="Z197">
        <v>0</v>
      </c>
      <c r="AH197" s="2"/>
      <c r="AP197">
        <v>1</v>
      </c>
      <c r="AR197">
        <v>1</v>
      </c>
      <c r="AV197">
        <v>0</v>
      </c>
    </row>
    <row r="198" spans="1:48" x14ac:dyDescent="0.25">
      <c r="A198" s="1" t="s">
        <v>28</v>
      </c>
      <c r="B198" s="3" t="s">
        <v>29</v>
      </c>
      <c r="C198" t="s">
        <v>28</v>
      </c>
      <c r="D198">
        <v>-12555.3</v>
      </c>
      <c r="E198">
        <v>1.77</v>
      </c>
      <c r="F198">
        <v>533</v>
      </c>
      <c r="H198" s="4">
        <v>26.8</v>
      </c>
      <c r="J198" s="4">
        <v>2.66</v>
      </c>
      <c r="N198">
        <v>760</v>
      </c>
      <c r="P198" s="4">
        <v>4.0999999999999996</v>
      </c>
      <c r="R198">
        <v>-5.4000000000000003E-3</v>
      </c>
      <c r="U198" s="5">
        <v>41</v>
      </c>
      <c r="AH198" s="2">
        <f>((54498114558.4725)/10^8)*(N198/(940))</f>
        <v>440.62305387701167</v>
      </c>
      <c r="AI198" t="s">
        <v>27</v>
      </c>
      <c r="AL198" s="4">
        <f>(2*AH198-3*N198)/(-6*N198-2*AH198)</f>
        <v>0.25706499293474133</v>
      </c>
      <c r="AM198" t="s">
        <v>9</v>
      </c>
      <c r="AP198">
        <v>1</v>
      </c>
      <c r="AR198">
        <v>1</v>
      </c>
      <c r="AV198">
        <v>0</v>
      </c>
    </row>
    <row r="199" spans="1:48" x14ac:dyDescent="0.25">
      <c r="A199" s="1" t="s">
        <v>25</v>
      </c>
      <c r="B199" s="3" t="s">
        <v>26</v>
      </c>
      <c r="C199" t="s">
        <v>25</v>
      </c>
      <c r="D199">
        <v>-5992.2</v>
      </c>
      <c r="E199">
        <v>0.98</v>
      </c>
      <c r="F199">
        <v>259</v>
      </c>
      <c r="H199" s="4">
        <v>13.51</v>
      </c>
      <c r="J199" s="4">
        <v>1.8</v>
      </c>
      <c r="N199">
        <v>430</v>
      </c>
      <c r="P199" s="4">
        <v>6.17</v>
      </c>
      <c r="R199">
        <v>-1.44E-2</v>
      </c>
      <c r="U199">
        <v>21</v>
      </c>
      <c r="AH199" s="2"/>
      <c r="AP199">
        <v>1</v>
      </c>
      <c r="AR199">
        <v>1</v>
      </c>
      <c r="AV199">
        <v>0</v>
      </c>
    </row>
    <row r="200" spans="1:48" x14ac:dyDescent="0.25">
      <c r="A200" s="1" t="s">
        <v>23</v>
      </c>
      <c r="B200" s="3" t="s">
        <v>24</v>
      </c>
      <c r="C200" t="s">
        <v>23</v>
      </c>
      <c r="D200">
        <v>-1491.1</v>
      </c>
      <c r="E200">
        <v>1.01</v>
      </c>
      <c r="F200">
        <v>180</v>
      </c>
      <c r="H200" s="4">
        <v>4.6820000000000004</v>
      </c>
      <c r="J200" s="4">
        <v>3.86</v>
      </c>
      <c r="N200">
        <v>1857</v>
      </c>
      <c r="P200" s="4">
        <v>4.05</v>
      </c>
      <c r="R200">
        <v>-2.2000000000000001E-3</v>
      </c>
      <c r="U200">
        <v>7</v>
      </c>
      <c r="AH200" s="2"/>
      <c r="AP200">
        <v>1</v>
      </c>
      <c r="AR200">
        <v>1</v>
      </c>
      <c r="AV200">
        <v>0</v>
      </c>
    </row>
    <row r="201" spans="1:48" x14ac:dyDescent="0.25">
      <c r="A201" s="1" t="s">
        <v>21</v>
      </c>
      <c r="B201" s="3" t="s">
        <v>22</v>
      </c>
      <c r="C201" t="s">
        <v>21</v>
      </c>
      <c r="D201">
        <v>-2345.19</v>
      </c>
      <c r="E201">
        <v>8.9499999999999993</v>
      </c>
      <c r="F201">
        <v>1890</v>
      </c>
      <c r="H201" s="4">
        <v>85.2</v>
      </c>
      <c r="J201" s="4">
        <v>2.75</v>
      </c>
      <c r="N201">
        <v>1255</v>
      </c>
      <c r="P201" s="4">
        <v>4.8</v>
      </c>
      <c r="R201">
        <v>-3.8E-3</v>
      </c>
      <c r="U201">
        <v>137</v>
      </c>
      <c r="AH201" s="2">
        <v>555</v>
      </c>
      <c r="AI201" t="s">
        <v>10</v>
      </c>
      <c r="AJ201">
        <v>826</v>
      </c>
      <c r="AK201" t="s">
        <v>10</v>
      </c>
      <c r="AL201" s="4">
        <f>(2*AH201-3*AJ201)/(-6*AJ201-2*AH201)</f>
        <v>0.22551928783382788</v>
      </c>
      <c r="AM201" t="s">
        <v>9</v>
      </c>
      <c r="AP201">
        <v>1</v>
      </c>
      <c r="AR201">
        <v>1</v>
      </c>
      <c r="AV201">
        <v>0</v>
      </c>
    </row>
    <row r="202" spans="1:48" x14ac:dyDescent="0.25">
      <c r="A202" s="1" t="s">
        <v>19</v>
      </c>
      <c r="B202" s="3" t="s">
        <v>20</v>
      </c>
      <c r="C202" t="s">
        <v>19</v>
      </c>
      <c r="D202">
        <v>-4271.79</v>
      </c>
      <c r="E202">
        <v>6.46</v>
      </c>
      <c r="F202">
        <v>254</v>
      </c>
      <c r="H202" s="4">
        <v>10.843999999999999</v>
      </c>
      <c r="J202" s="4">
        <v>2.66</v>
      </c>
      <c r="N202">
        <v>900</v>
      </c>
      <c r="P202" s="4">
        <v>4</v>
      </c>
      <c r="R202">
        <v>-4.4000000000000003E-3</v>
      </c>
      <c r="U202">
        <v>15</v>
      </c>
      <c r="AH202" s="2"/>
      <c r="AP202">
        <v>1</v>
      </c>
      <c r="AR202">
        <v>1</v>
      </c>
      <c r="AV202">
        <v>0</v>
      </c>
    </row>
    <row r="203" spans="1:48" x14ac:dyDescent="0.25">
      <c r="A203" s="1" t="s">
        <v>17</v>
      </c>
      <c r="B203" s="3" t="s">
        <v>18</v>
      </c>
      <c r="C203" t="s">
        <v>17</v>
      </c>
      <c r="D203">
        <v>-6662.4</v>
      </c>
      <c r="E203">
        <v>1.1100000000000001</v>
      </c>
      <c r="F203">
        <v>380</v>
      </c>
      <c r="H203" s="4">
        <v>19.04</v>
      </c>
      <c r="J203" s="4">
        <v>1.49</v>
      </c>
      <c r="N203">
        <v>860</v>
      </c>
      <c r="P203" s="4">
        <v>4.09</v>
      </c>
      <c r="R203">
        <v>-4.7999999999999996E-3</v>
      </c>
      <c r="U203">
        <v>25</v>
      </c>
      <c r="AH203" s="2"/>
      <c r="AP203">
        <v>1</v>
      </c>
      <c r="AR203">
        <v>1</v>
      </c>
      <c r="AV203">
        <v>0</v>
      </c>
    </row>
    <row r="204" spans="1:48" x14ac:dyDescent="0.25">
      <c r="A204" s="1" t="s">
        <v>15</v>
      </c>
      <c r="B204" s="3" t="s">
        <v>16</v>
      </c>
      <c r="C204" t="s">
        <v>15</v>
      </c>
      <c r="D204">
        <v>-1625.88</v>
      </c>
      <c r="E204">
        <v>0.48</v>
      </c>
      <c r="F204">
        <v>83.5</v>
      </c>
      <c r="H204" s="4">
        <v>3.7629999999999999</v>
      </c>
      <c r="J204" s="4">
        <v>2.54</v>
      </c>
      <c r="N204">
        <v>795</v>
      </c>
      <c r="P204" s="4">
        <v>4.0999999999999996</v>
      </c>
      <c r="R204">
        <v>-5.1999999999999998E-3</v>
      </c>
      <c r="U204">
        <v>5</v>
      </c>
      <c r="AH204" s="2"/>
      <c r="AP204">
        <v>1</v>
      </c>
      <c r="AR204">
        <v>1</v>
      </c>
      <c r="AV204">
        <v>0</v>
      </c>
    </row>
    <row r="205" spans="1:48" x14ac:dyDescent="0.25">
      <c r="A205" s="1" t="s">
        <v>13</v>
      </c>
      <c r="B205" s="3" t="s">
        <v>14</v>
      </c>
      <c r="C205" t="s">
        <v>13</v>
      </c>
      <c r="D205">
        <v>-1633.75</v>
      </c>
      <c r="E205">
        <v>0.47</v>
      </c>
      <c r="F205">
        <v>82.5</v>
      </c>
      <c r="H205" s="4">
        <v>3.9929999999999999</v>
      </c>
      <c r="J205" s="4">
        <v>2.54</v>
      </c>
      <c r="N205">
        <v>795</v>
      </c>
      <c r="P205" s="4">
        <v>4.0999999999999996</v>
      </c>
      <c r="R205">
        <v>-5.1999999999999998E-3</v>
      </c>
      <c r="U205">
        <v>5</v>
      </c>
      <c r="AH205" s="2"/>
      <c r="AP205">
        <v>1</v>
      </c>
      <c r="AR205">
        <v>1</v>
      </c>
      <c r="AV205">
        <v>0</v>
      </c>
    </row>
    <row r="206" spans="1:48" x14ac:dyDescent="0.25">
      <c r="A206" s="1" t="s">
        <v>11</v>
      </c>
      <c r="B206" s="3" t="s">
        <v>12</v>
      </c>
      <c r="C206" t="s">
        <v>11</v>
      </c>
      <c r="D206">
        <v>-2035.05</v>
      </c>
      <c r="E206">
        <v>1.66</v>
      </c>
      <c r="F206">
        <v>83.03</v>
      </c>
      <c r="H206" s="4">
        <v>3.9260000000000002</v>
      </c>
      <c r="J206" s="4">
        <v>1.25</v>
      </c>
      <c r="N206">
        <v>2301</v>
      </c>
      <c r="P206" s="4">
        <v>4.04</v>
      </c>
      <c r="R206">
        <v>-1.8E-3</v>
      </c>
      <c r="U206">
        <v>6</v>
      </c>
      <c r="AH206" s="2">
        <v>666</v>
      </c>
      <c r="AI206" t="s">
        <v>10</v>
      </c>
      <c r="AJ206">
        <v>2239</v>
      </c>
      <c r="AK206" t="s">
        <v>10</v>
      </c>
      <c r="AL206" s="4">
        <f>(2*AH206-3*AJ206)/(-6*AJ206-2*AH206)</f>
        <v>0.36468915075172692</v>
      </c>
      <c r="AM206" t="s">
        <v>9</v>
      </c>
      <c r="AP206">
        <v>1</v>
      </c>
      <c r="AR206">
        <v>1</v>
      </c>
      <c r="AV206">
        <v>0</v>
      </c>
    </row>
    <row r="207" spans="1:48" x14ac:dyDescent="0.25">
      <c r="A207" s="1" t="s">
        <v>7</v>
      </c>
      <c r="B207" s="3" t="s">
        <v>8</v>
      </c>
      <c r="C207" t="s">
        <v>7</v>
      </c>
      <c r="D207">
        <v>-6896.21</v>
      </c>
      <c r="E207">
        <v>1.31</v>
      </c>
      <c r="F207">
        <v>298</v>
      </c>
      <c r="H207" s="4">
        <v>13.574999999999999</v>
      </c>
      <c r="J207" s="4">
        <v>3.12</v>
      </c>
      <c r="N207">
        <v>1044</v>
      </c>
      <c r="P207" s="4">
        <v>4</v>
      </c>
      <c r="R207">
        <v>-3.8E-3</v>
      </c>
      <c r="U207">
        <v>22</v>
      </c>
      <c r="AH207" s="2"/>
      <c r="AL207">
        <v>0.26</v>
      </c>
      <c r="AM207" t="s">
        <v>6</v>
      </c>
      <c r="AP207">
        <v>1</v>
      </c>
      <c r="AR207">
        <v>1</v>
      </c>
      <c r="AV207">
        <v>0</v>
      </c>
    </row>
    <row r="208" spans="1:48" x14ac:dyDescent="0.25">
      <c r="A208" s="1" t="s">
        <v>5</v>
      </c>
    </row>
    <row r="209" spans="1:1" x14ac:dyDescent="0.25">
      <c r="A209" s="1" t="s">
        <v>4</v>
      </c>
    </row>
    <row r="210" spans="1:1" x14ac:dyDescent="0.25">
      <c r="A210" s="1" t="s">
        <v>3</v>
      </c>
    </row>
    <row r="211" spans="1:1" x14ac:dyDescent="0.25">
      <c r="A211" s="1" t="s">
        <v>2</v>
      </c>
    </row>
    <row r="212" spans="1:1" x14ac:dyDescent="0.25">
      <c r="A212" s="1" t="s">
        <v>1</v>
      </c>
    </row>
    <row r="213" spans="1:1" x14ac:dyDescent="0.25">
      <c r="A213" s="1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</dc:creator>
  <cp:lastModifiedBy>Cisneros  Miguel</cp:lastModifiedBy>
  <dcterms:created xsi:type="dcterms:W3CDTF">2018-09-05T19:14:52Z</dcterms:created>
  <dcterms:modified xsi:type="dcterms:W3CDTF">2020-05-19T15:19:54Z</dcterms:modified>
</cp:coreProperties>
</file>