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\600 Universidade\065 PGPI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6" i="1"/>
  <c r="I13" i="1"/>
  <c r="C38" i="1"/>
  <c r="B38" i="1"/>
  <c r="C37" i="1"/>
  <c r="B37" i="1"/>
  <c r="J10" i="1"/>
  <c r="E3" i="1"/>
  <c r="E5" i="1" s="1"/>
  <c r="I10" i="1" s="1"/>
  <c r="B5" i="1"/>
  <c r="D7" i="1" s="1"/>
  <c r="E2" i="1" l="1"/>
  <c r="E6" i="1" s="1"/>
  <c r="I7" i="1"/>
  <c r="G7" i="1"/>
  <c r="E7" i="1"/>
  <c r="C7" i="1"/>
  <c r="B7" i="1"/>
  <c r="H7" i="1"/>
  <c r="F7" i="1"/>
  <c r="B16" i="1" l="1"/>
  <c r="B17" i="1"/>
  <c r="D10" i="1"/>
  <c r="F10" i="1"/>
  <c r="H10" i="1"/>
  <c r="C10" i="1"/>
  <c r="E10" i="1"/>
  <c r="G10" i="1"/>
  <c r="B10" i="1"/>
  <c r="D13" i="1" l="1"/>
  <c r="B35" i="1"/>
  <c r="B26" i="1"/>
  <c r="C16" i="1"/>
  <c r="G13" i="1"/>
  <c r="B36" i="1"/>
  <c r="C36" i="1" s="1"/>
  <c r="H13" i="1"/>
  <c r="B32" i="1"/>
  <c r="B31" i="1"/>
  <c r="B34" i="1"/>
  <c r="B33" i="1"/>
  <c r="B25" i="1"/>
  <c r="B13" i="1"/>
  <c r="B30" i="1"/>
  <c r="C30" i="1" s="1"/>
  <c r="B29" i="1"/>
  <c r="B27" i="1"/>
  <c r="E13" i="1"/>
  <c r="B28" i="1"/>
  <c r="B23" i="1"/>
  <c r="B22" i="1"/>
  <c r="B21" i="1"/>
  <c r="C13" i="1"/>
  <c r="B24" i="1"/>
  <c r="C24" i="1" s="1"/>
  <c r="B20" i="1"/>
  <c r="B18" i="1"/>
  <c r="F13" i="1"/>
  <c r="B19" i="1"/>
  <c r="C21" i="1" l="1"/>
  <c r="C33" i="1"/>
  <c r="C31" i="1"/>
  <c r="C27" i="1"/>
  <c r="C25" i="1"/>
  <c r="C18" i="1"/>
  <c r="B14" i="1"/>
</calcChain>
</file>

<file path=xl/sharedStrings.xml><?xml version="1.0" encoding="utf-8"?>
<sst xmlns="http://schemas.openxmlformats.org/spreadsheetml/2006/main" count="38" uniqueCount="37">
  <si>
    <t>Meses</t>
  </si>
  <si>
    <t>Dias por més</t>
  </si>
  <si>
    <t>Horas por dia</t>
  </si>
  <si>
    <t>Horas por ano</t>
  </si>
  <si>
    <t>Salario hora</t>
  </si>
  <si>
    <t>Salario anual</t>
  </si>
  <si>
    <t>Horas de trabajo</t>
  </si>
  <si>
    <t>Total</t>
  </si>
  <si>
    <t>Año</t>
  </si>
  <si>
    <t>Dias com toda la gente</t>
  </si>
  <si>
    <t>Dias en nuestro proyecto</t>
  </si>
  <si>
    <t>Hoas en el proyecto</t>
  </si>
  <si>
    <t>Horas com toda la gente</t>
  </si>
  <si>
    <t>Personas</t>
  </si>
  <si>
    <t>Dinero</t>
  </si>
  <si>
    <t>Product Owner 1</t>
  </si>
  <si>
    <t>Product Owner 2</t>
  </si>
  <si>
    <t>Scrum Master 1</t>
  </si>
  <si>
    <t>Scrum Master 2</t>
  </si>
  <si>
    <t>Scrum Master 3</t>
  </si>
  <si>
    <t>Desarrollador Front-End 1</t>
  </si>
  <si>
    <t>Desarrollador Front-End 2</t>
  </si>
  <si>
    <t>Desarrollador Front-End 3</t>
  </si>
  <si>
    <t>User Experience</t>
  </si>
  <si>
    <t>Desarrollador Back-End 1</t>
  </si>
  <si>
    <t>Desarrollador Back-End 2</t>
  </si>
  <si>
    <t>Desarrollador Back-End 3</t>
  </si>
  <si>
    <t>Experto Redes Neuronales</t>
  </si>
  <si>
    <t>DevOps 1</t>
  </si>
  <si>
    <t>DevOps 2</t>
  </si>
  <si>
    <t>Desarrollador Bases de Datos 1</t>
  </si>
  <si>
    <t>Desarrollador Bases de Datos 2</t>
  </si>
  <si>
    <t>Analista de Datos</t>
  </si>
  <si>
    <t>Desarrollador Bases de Datos 3</t>
  </si>
  <si>
    <t>Automatizador de Pruebas Front-End</t>
  </si>
  <si>
    <t>Automatizador de Pruebas Back-End</t>
  </si>
  <si>
    <t>Hacker 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</si>
</sst>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F24" sqref="F24"/>
    </sheetView>
  </sheetViews>
  <sheetFormatPr defaultRowHeight="15" x14ac:dyDescent="0.25"/>
  <cols>
    <col min="1" max="1" width="39" bestFit="1" customWidth="1"/>
    <col min="2" max="2" width="15" bestFit="1" customWidth="1"/>
    <col min="3" max="3" width="11.42578125" bestFit="1" customWidth="1"/>
    <col min="4" max="4" width="21.140625" bestFit="1" customWidth="1"/>
    <col min="5" max="8" width="10.42578125" bestFit="1" customWidth="1"/>
    <col min="9" max="9" width="12.28515625" bestFit="1" customWidth="1"/>
  </cols>
  <sheetData>
    <row r="1" spans="1:12" x14ac:dyDescent="0.25">
      <c r="A1" t="s">
        <v>8</v>
      </c>
    </row>
    <row r="2" spans="1:12" x14ac:dyDescent="0.25">
      <c r="A2" t="s">
        <v>0</v>
      </c>
      <c r="B2">
        <v>12</v>
      </c>
      <c r="D2" t="s">
        <v>9</v>
      </c>
      <c r="E2">
        <f>E3-15</f>
        <v>115</v>
      </c>
    </row>
    <row r="3" spans="1:12" x14ac:dyDescent="0.25">
      <c r="A3" t="s">
        <v>1</v>
      </c>
      <c r="B3">
        <v>22</v>
      </c>
      <c r="D3" t="s">
        <v>10</v>
      </c>
      <c r="E3">
        <f>27*5-5</f>
        <v>130</v>
      </c>
    </row>
    <row r="4" spans="1:12" x14ac:dyDescent="0.25">
      <c r="A4" t="s">
        <v>2</v>
      </c>
      <c r="B4">
        <v>8</v>
      </c>
    </row>
    <row r="5" spans="1:12" x14ac:dyDescent="0.25">
      <c r="A5" t="s">
        <v>3</v>
      </c>
      <c r="B5">
        <f>B4*B3*B2</f>
        <v>2112</v>
      </c>
      <c r="D5" t="s">
        <v>11</v>
      </c>
      <c r="E5">
        <f>E3*8</f>
        <v>1040</v>
      </c>
    </row>
    <row r="6" spans="1:12" x14ac:dyDescent="0.25">
      <c r="D6" t="s">
        <v>12</v>
      </c>
      <c r="E6">
        <f>E2*8</f>
        <v>920</v>
      </c>
    </row>
    <row r="7" spans="1:12" x14ac:dyDescent="0.25">
      <c r="A7" t="s">
        <v>4</v>
      </c>
      <c r="B7" s="2">
        <f>B8/$B$5</f>
        <v>11.363636363636363</v>
      </c>
      <c r="C7" s="2">
        <f t="shared" ref="C7:L7" si="0">C8/$B$5</f>
        <v>11.837121212121213</v>
      </c>
      <c r="D7" s="2">
        <f t="shared" si="0"/>
        <v>14.204545454545455</v>
      </c>
      <c r="E7" s="2">
        <f t="shared" si="0"/>
        <v>15.151515151515152</v>
      </c>
      <c r="F7" s="2">
        <f t="shared" si="0"/>
        <v>15.625</v>
      </c>
      <c r="G7" s="2">
        <f t="shared" si="0"/>
        <v>16.571969696969695</v>
      </c>
      <c r="H7" s="2">
        <f t="shared" si="0"/>
        <v>19.886363636363637</v>
      </c>
      <c r="I7" s="2">
        <f>I8/$B$5</f>
        <v>21.306818181818183</v>
      </c>
      <c r="K7" s="2"/>
      <c r="L7" s="2"/>
    </row>
    <row r="8" spans="1:12" x14ac:dyDescent="0.25">
      <c r="A8" t="s">
        <v>5</v>
      </c>
      <c r="B8" s="1">
        <v>24000</v>
      </c>
      <c r="C8" s="1">
        <v>25000</v>
      </c>
      <c r="D8" s="1">
        <v>30000</v>
      </c>
      <c r="E8" s="1">
        <v>32000</v>
      </c>
      <c r="F8" s="1">
        <v>33000</v>
      </c>
      <c r="G8" s="1">
        <v>35000</v>
      </c>
      <c r="H8" s="1">
        <v>42000</v>
      </c>
      <c r="I8" s="1">
        <v>45000</v>
      </c>
      <c r="K8" s="1"/>
      <c r="L8" s="1"/>
    </row>
    <row r="9" spans="1:12" x14ac:dyDescent="0.25">
      <c r="A9" t="s">
        <v>13</v>
      </c>
      <c r="B9">
        <v>2</v>
      </c>
      <c r="C9">
        <v>1</v>
      </c>
      <c r="D9">
        <v>6</v>
      </c>
      <c r="E9">
        <v>4</v>
      </c>
      <c r="F9">
        <v>3</v>
      </c>
      <c r="G9">
        <v>1</v>
      </c>
      <c r="H9">
        <v>2</v>
      </c>
      <c r="I9">
        <v>2</v>
      </c>
      <c r="J9">
        <v>1</v>
      </c>
    </row>
    <row r="10" spans="1:12" x14ac:dyDescent="0.25">
      <c r="A10" t="s">
        <v>6</v>
      </c>
      <c r="B10">
        <f>$E$6</f>
        <v>920</v>
      </c>
      <c r="C10">
        <f t="shared" ref="C10:H10" si="1">$E$6</f>
        <v>920</v>
      </c>
      <c r="D10">
        <f t="shared" si="1"/>
        <v>920</v>
      </c>
      <c r="E10">
        <f t="shared" si="1"/>
        <v>920</v>
      </c>
      <c r="F10">
        <f t="shared" si="1"/>
        <v>920</v>
      </c>
      <c r="G10">
        <f t="shared" si="1"/>
        <v>920</v>
      </c>
      <c r="H10">
        <f t="shared" si="1"/>
        <v>920</v>
      </c>
      <c r="I10">
        <f>E5</f>
        <v>1040</v>
      </c>
      <c r="J10">
        <f>8*8</f>
        <v>64</v>
      </c>
    </row>
    <row r="13" spans="1:12" x14ac:dyDescent="0.25">
      <c r="A13" t="s">
        <v>14</v>
      </c>
      <c r="B13" s="2">
        <f>B10*B9*B7</f>
        <v>20909.090909090908</v>
      </c>
      <c r="C13" s="2">
        <f t="shared" ref="C13:G13" si="2">C10*C9*C7</f>
        <v>10890.151515151516</v>
      </c>
      <c r="D13" s="2">
        <f>D10*D9*D7</f>
        <v>78409.090909090912</v>
      </c>
      <c r="E13" s="2">
        <f t="shared" si="2"/>
        <v>55757.57575757576</v>
      </c>
      <c r="F13" s="2">
        <f t="shared" si="2"/>
        <v>43125</v>
      </c>
      <c r="G13" s="2">
        <f t="shared" si="2"/>
        <v>15246.21212121212</v>
      </c>
      <c r="H13" s="2">
        <f>H10*H9*H7</f>
        <v>36590.909090909088</v>
      </c>
      <c r="I13" s="2">
        <f>I10*I9*I7+J10*J9*I7</f>
        <v>45681.818181818184</v>
      </c>
    </row>
    <row r="14" spans="1:12" x14ac:dyDescent="0.25">
      <c r="A14" t="s">
        <v>7</v>
      </c>
      <c r="B14" s="2">
        <f>SUM(B13:I13)</f>
        <v>306609.84848484851</v>
      </c>
    </row>
    <row r="16" spans="1:12" x14ac:dyDescent="0.25">
      <c r="A16" t="s">
        <v>15</v>
      </c>
      <c r="B16" s="2">
        <f>I10*I7</f>
        <v>22159.090909090912</v>
      </c>
      <c r="C16" s="4">
        <f>SUM(B16:B17)</f>
        <v>44318.181818181823</v>
      </c>
      <c r="D16" s="2">
        <f>B16*1.6</f>
        <v>35454.545454545463</v>
      </c>
    </row>
    <row r="17" spans="1:4" x14ac:dyDescent="0.25">
      <c r="A17" t="s">
        <v>16</v>
      </c>
      <c r="B17" s="2">
        <f>I10*I7</f>
        <v>22159.090909090912</v>
      </c>
      <c r="C17" s="3"/>
      <c r="D17" s="2">
        <f t="shared" ref="D17:D38" si="3">B17*1.6</f>
        <v>35454.545454545463</v>
      </c>
    </row>
    <row r="18" spans="1:4" x14ac:dyDescent="0.25">
      <c r="A18" t="s">
        <v>17</v>
      </c>
      <c r="B18" s="2">
        <f>F10*F7</f>
        <v>14375</v>
      </c>
      <c r="C18" s="4">
        <f>SUM(B18:B20)</f>
        <v>43125</v>
      </c>
      <c r="D18" s="2">
        <f t="shared" si="3"/>
        <v>23000</v>
      </c>
    </row>
    <row r="19" spans="1:4" x14ac:dyDescent="0.25">
      <c r="A19" t="s">
        <v>18</v>
      </c>
      <c r="B19" s="2">
        <f>F10*F7</f>
        <v>14375</v>
      </c>
      <c r="C19" s="3"/>
      <c r="D19" s="2">
        <f t="shared" si="3"/>
        <v>23000</v>
      </c>
    </row>
    <row r="20" spans="1:4" x14ac:dyDescent="0.25">
      <c r="A20" t="s">
        <v>19</v>
      </c>
      <c r="B20" s="2">
        <f>F10*F7</f>
        <v>14375</v>
      </c>
      <c r="C20" s="3"/>
      <c r="D20" s="2">
        <f t="shared" si="3"/>
        <v>23000</v>
      </c>
    </row>
    <row r="21" spans="1:4" x14ac:dyDescent="0.25">
      <c r="A21" t="s">
        <v>20</v>
      </c>
      <c r="B21" s="2">
        <f>D10*D7</f>
        <v>13068.181818181818</v>
      </c>
      <c r="C21" s="4">
        <f>SUM(B21:B23)</f>
        <v>39204.545454545456</v>
      </c>
      <c r="D21" s="2">
        <f t="shared" si="3"/>
        <v>20909.090909090912</v>
      </c>
    </row>
    <row r="22" spans="1:4" x14ac:dyDescent="0.25">
      <c r="A22" t="s">
        <v>21</v>
      </c>
      <c r="B22" s="2">
        <f>D10*D7</f>
        <v>13068.181818181818</v>
      </c>
      <c r="C22" s="3"/>
      <c r="D22" s="2">
        <f t="shared" si="3"/>
        <v>20909.090909090912</v>
      </c>
    </row>
    <row r="23" spans="1:4" x14ac:dyDescent="0.25">
      <c r="A23" t="s">
        <v>22</v>
      </c>
      <c r="B23" s="2">
        <f>D10*D7</f>
        <v>13068.181818181818</v>
      </c>
      <c r="C23" s="3"/>
      <c r="D23" s="2">
        <f t="shared" si="3"/>
        <v>20909.090909090912</v>
      </c>
    </row>
    <row r="24" spans="1:4" x14ac:dyDescent="0.25">
      <c r="A24" t="s">
        <v>23</v>
      </c>
      <c r="B24" s="2">
        <f>C10*C7</f>
        <v>10890.151515151516</v>
      </c>
      <c r="C24" s="5">
        <f>B24</f>
        <v>10890.151515151516</v>
      </c>
      <c r="D24" s="2">
        <f t="shared" si="3"/>
        <v>17424.242424242428</v>
      </c>
    </row>
    <row r="25" spans="1:4" x14ac:dyDescent="0.25">
      <c r="A25" t="s">
        <v>34</v>
      </c>
      <c r="B25" s="2">
        <f>B10*B7</f>
        <v>10454.545454545454</v>
      </c>
      <c r="C25" s="4">
        <f>SUM(B25:B26)</f>
        <v>20909.090909090908</v>
      </c>
      <c r="D25" s="2">
        <f t="shared" si="3"/>
        <v>16727.272727272728</v>
      </c>
    </row>
    <row r="26" spans="1:4" x14ac:dyDescent="0.25">
      <c r="A26" t="s">
        <v>35</v>
      </c>
      <c r="B26" s="2">
        <f>B10*B7</f>
        <v>10454.545454545454</v>
      </c>
      <c r="C26" s="3"/>
      <c r="D26" s="2">
        <f t="shared" si="3"/>
        <v>16727.272727272728</v>
      </c>
    </row>
    <row r="27" spans="1:4" x14ac:dyDescent="0.25">
      <c r="A27" t="s">
        <v>24</v>
      </c>
      <c r="B27" s="2">
        <f>E10*E7</f>
        <v>13939.39393939394</v>
      </c>
      <c r="C27" s="4">
        <f>SUM(B27:B29)</f>
        <v>41818.181818181823</v>
      </c>
      <c r="D27" s="2">
        <f t="shared" si="3"/>
        <v>22303.030303030304</v>
      </c>
    </row>
    <row r="28" spans="1:4" x14ac:dyDescent="0.25">
      <c r="A28" t="s">
        <v>25</v>
      </c>
      <c r="B28" s="2">
        <f>E10*E7</f>
        <v>13939.39393939394</v>
      </c>
      <c r="C28" s="3"/>
      <c r="D28" s="2">
        <f t="shared" si="3"/>
        <v>22303.030303030304</v>
      </c>
    </row>
    <row r="29" spans="1:4" x14ac:dyDescent="0.25">
      <c r="A29" t="s">
        <v>26</v>
      </c>
      <c r="B29" s="2">
        <f>E10*E7</f>
        <v>13939.39393939394</v>
      </c>
      <c r="C29" s="3"/>
      <c r="D29" s="2">
        <f t="shared" si="3"/>
        <v>22303.030303030304</v>
      </c>
    </row>
    <row r="30" spans="1:4" x14ac:dyDescent="0.25">
      <c r="A30" t="s">
        <v>27</v>
      </c>
      <c r="B30" s="2">
        <f>E10*E7</f>
        <v>13939.39393939394</v>
      </c>
      <c r="C30" s="5">
        <f>B30</f>
        <v>13939.39393939394</v>
      </c>
      <c r="D30" s="2">
        <f t="shared" si="3"/>
        <v>22303.030303030304</v>
      </c>
    </row>
    <row r="31" spans="1:4" x14ac:dyDescent="0.25">
      <c r="A31" t="s">
        <v>28</v>
      </c>
      <c r="B31" s="2">
        <f>H10*H7</f>
        <v>18295.454545454544</v>
      </c>
      <c r="C31" s="4">
        <f>SUM(B31:B32)</f>
        <v>36590.909090909088</v>
      </c>
      <c r="D31" s="2">
        <f t="shared" si="3"/>
        <v>29272.727272727272</v>
      </c>
    </row>
    <row r="32" spans="1:4" x14ac:dyDescent="0.25">
      <c r="A32" t="s">
        <v>29</v>
      </c>
      <c r="B32" s="2">
        <f>H10*H7</f>
        <v>18295.454545454544</v>
      </c>
      <c r="C32" s="3"/>
      <c r="D32" s="2">
        <f t="shared" si="3"/>
        <v>29272.727272727272</v>
      </c>
    </row>
    <row r="33" spans="1:4" x14ac:dyDescent="0.25">
      <c r="A33" t="s">
        <v>30</v>
      </c>
      <c r="B33" s="2">
        <f>D10*D7</f>
        <v>13068.181818181818</v>
      </c>
      <c r="C33" s="4">
        <f>SUM(B33:B35)</f>
        <v>39204.545454545456</v>
      </c>
      <c r="D33" s="2">
        <f t="shared" si="3"/>
        <v>20909.090909090912</v>
      </c>
    </row>
    <row r="34" spans="1:4" x14ac:dyDescent="0.25">
      <c r="A34" t="s">
        <v>31</v>
      </c>
      <c r="B34" s="2">
        <f>D10*D7</f>
        <v>13068.181818181818</v>
      </c>
      <c r="C34" s="4"/>
      <c r="D34" s="2">
        <f t="shared" si="3"/>
        <v>20909.090909090912</v>
      </c>
    </row>
    <row r="35" spans="1:4" x14ac:dyDescent="0.25">
      <c r="A35" t="s">
        <v>33</v>
      </c>
      <c r="B35" s="2">
        <f>D10*D7</f>
        <v>13068.181818181818</v>
      </c>
      <c r="C35" s="4"/>
      <c r="D35" s="2">
        <f t="shared" si="3"/>
        <v>20909.090909090912</v>
      </c>
    </row>
    <row r="36" spans="1:4" x14ac:dyDescent="0.25">
      <c r="A36" t="s">
        <v>32</v>
      </c>
      <c r="B36" s="2">
        <f>G10*G7</f>
        <v>15246.21212121212</v>
      </c>
      <c r="C36" s="5">
        <f>B36</f>
        <v>15246.21212121212</v>
      </c>
      <c r="D36" s="2">
        <f t="shared" si="3"/>
        <v>24393.939393939392</v>
      </c>
    </row>
    <row r="37" spans="1:4" x14ac:dyDescent="0.25">
      <c r="A37" t="s">
        <v>36</v>
      </c>
      <c r="B37" s="2">
        <f>J10*I7</f>
        <v>1363.6363636363637</v>
      </c>
      <c r="C37" s="5">
        <f>B37</f>
        <v>1363.6363636363637</v>
      </c>
      <c r="D37" s="2">
        <f t="shared" si="3"/>
        <v>2181.818181818182</v>
      </c>
    </row>
    <row r="38" spans="1:4" x14ac:dyDescent="0.25">
      <c r="A38" t="s">
        <v>7</v>
      </c>
      <c r="B38" s="2">
        <f>SUM(B16:B37)</f>
        <v>306609.84848484851</v>
      </c>
      <c r="C38" s="5">
        <f>SUM(C16:C37)</f>
        <v>306609.84848484845</v>
      </c>
      <c r="D38" s="2">
        <f t="shared" si="3"/>
        <v>490575.75757575763</v>
      </c>
    </row>
  </sheetData>
  <mergeCells count="7">
    <mergeCell ref="C25:C26"/>
    <mergeCell ref="C33:C35"/>
    <mergeCell ref="C16:C17"/>
    <mergeCell ref="C18:C20"/>
    <mergeCell ref="C21:C23"/>
    <mergeCell ref="C27:C29"/>
    <mergeCell ref="C31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Gonçalves</dc:creator>
  <cp:lastModifiedBy>Miguel Gonçalves</cp:lastModifiedBy>
  <dcterms:created xsi:type="dcterms:W3CDTF">2018-11-11T17:02:34Z</dcterms:created>
  <dcterms:modified xsi:type="dcterms:W3CDTF">2018-11-11T19:51:09Z</dcterms:modified>
</cp:coreProperties>
</file>