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eport" sheetId="2" r:id="rId5"/>
    <sheet state="visible" name="Reporte Vendedor" sheetId="3" r:id="rId6"/>
  </sheets>
  <definedNames/>
  <calcPr/>
  <extLst>
    <ext uri="GoogleSheetsCustomDataVersion2">
      <go:sheetsCustomData xmlns:go="http://customooxmlschemas.google.com/" r:id="rId7" roundtripDataChecksum="QkuCyC+CCWNzcsIb1A/jsRPBa7imil21Dr4Nq8o4X2k="/>
    </ext>
  </extLst>
</workbook>
</file>

<file path=xl/sharedStrings.xml><?xml version="1.0" encoding="utf-8"?>
<sst xmlns="http://schemas.openxmlformats.org/spreadsheetml/2006/main" count="36" uniqueCount="28">
  <si>
    <t>Total Panels</t>
  </si>
  <si>
    <t>System</t>
  </si>
  <si>
    <t>Red Line</t>
  </si>
  <si>
    <t>Green Power
Tech</t>
  </si>
  <si>
    <t>Green Line</t>
  </si>
  <si>
    <t>Sales Director</t>
  </si>
  <si>
    <t>EPC</t>
  </si>
  <si>
    <t>Vendedor
Commision</t>
  </si>
  <si>
    <t>Sale Dirctor
Commision</t>
  </si>
  <si>
    <t>Green Power 
Commision</t>
  </si>
  <si>
    <t>Battery 
Bonus</t>
  </si>
  <si>
    <t>TOTAL
EARNING</t>
  </si>
  <si>
    <t>*Esta tabla es una herramienta para mantener los niveles de EPC Saludables</t>
  </si>
  <si>
    <t>*Esta tabla podria tener errores matematicos por lo que se sugiere que se validen los numeros.</t>
  </si>
  <si>
    <t>Sale Date</t>
  </si>
  <si>
    <t>Custumer Name</t>
  </si>
  <si>
    <t>Sales Rep</t>
  </si>
  <si>
    <t>System Size</t>
  </si>
  <si>
    <t>Sales Rep
Commision</t>
  </si>
  <si>
    <t>Sales Director
Commision</t>
  </si>
  <si>
    <t>Green Power Tech
Commision PV</t>
  </si>
  <si>
    <t>Marketing 
Fee</t>
  </si>
  <si>
    <t>Sonnen Battery</t>
  </si>
  <si>
    <t>Green Power Tech
Payment Commision</t>
  </si>
  <si>
    <t>Juan Del Pueblo</t>
  </si>
  <si>
    <t>Javier Acevedo</t>
  </si>
  <si>
    <t>Total Commision
PV</t>
  </si>
  <si>
    <t xml:space="preserve">Bateria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</si>
</sst>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&quot;$&quot;#,##0.00_);[Red]\(&quot;$&quot;#,##0.00\)"/>
  </numFmts>
  <fonts count="14">
    <font>
      <sz val="11.0"/>
      <color rgb="FF000000"/>
      <name val="Arial"/>
      <scheme val="minor"/>
    </font>
    <font>
      <sz val="11.0"/>
      <color theme="1"/>
      <name val="Aptos Narrow"/>
    </font>
    <font>
      <b/>
      <sz val="14.0"/>
      <color theme="1"/>
      <name val="Aptos Narrow"/>
    </font>
    <font>
      <b/>
      <sz val="11.0"/>
      <color theme="1"/>
      <name val="Aptos Narrow"/>
    </font>
    <font>
      <b/>
      <sz val="11.0"/>
      <color rgb="FFFA7D00"/>
      <name val="Aptos Narrow"/>
    </font>
    <font>
      <sz val="11.0"/>
      <color rgb="FF0E2841"/>
      <name val="Aptos Narrow"/>
    </font>
    <font>
      <sz val="11.0"/>
      <color rgb="FF006100"/>
      <name val="Aptos Narrow"/>
    </font>
    <font>
      <sz val="11.0"/>
      <color rgb="FF3F3F76"/>
      <name val="Aptos Narrow"/>
    </font>
    <font>
      <b/>
      <sz val="11.0"/>
      <color rgb="FF3F3F3F"/>
      <name val="Aptos Narrow"/>
    </font>
    <font>
      <b/>
      <sz val="11.0"/>
      <color rgb="FF006100"/>
      <name val="Aptos Narrow"/>
    </font>
    <font>
      <sz val="10.0"/>
      <color theme="1"/>
      <name val="Aptos Narrow"/>
    </font>
    <font>
      <color theme="1"/>
      <name val="Arial"/>
      <scheme val="minor"/>
    </font>
    <font>
      <b/>
      <sz val="14.0"/>
      <color rgb="FF3F3F76"/>
      <name val="Aptos Narrow"/>
    </font>
    <font>
      <sz val="14.0"/>
      <color theme="1"/>
      <name val="Aptos Narrow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  <fill>
      <patternFill patternType="solid">
        <fgColor rgb="FFFF0000"/>
        <bgColor rgb="FFFF0000"/>
      </patternFill>
    </fill>
    <fill>
      <patternFill patternType="solid">
        <fgColor rgb="FF002060"/>
        <bgColor rgb="FF002060"/>
      </patternFill>
    </fill>
    <fill>
      <patternFill patternType="solid">
        <fgColor rgb="FF00B050"/>
        <bgColor rgb="FF00B050"/>
      </patternFill>
    </fill>
    <fill>
      <patternFill patternType="solid">
        <fgColor rgb="FFF2F2F2"/>
        <bgColor rgb="FFF2F2F2"/>
      </patternFill>
    </fill>
    <fill>
      <patternFill patternType="solid">
        <fgColor rgb="FFFFFFCC"/>
        <bgColor rgb="FFFFFFCC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D9F2D0"/>
        <bgColor rgb="FFD9F2D0"/>
      </patternFill>
    </fill>
  </fills>
  <borders count="27">
    <border/>
    <border>
      <left/>
      <right/>
      <top/>
      <bottom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/>
      <bottom style="thin">
        <color rgb="FFB2B2B2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/>
      <top style="thin">
        <color rgb="FF3F3F3F"/>
      </top>
      <bottom style="thin">
        <color rgb="FF3F3F3F"/>
      </bottom>
    </border>
    <border>
      <left/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  <bottom/>
    </border>
    <border>
      <left style="thin">
        <color rgb="FFB2B2B2"/>
      </left>
      <right style="thin">
        <color rgb="FFB2B2B2"/>
      </right>
      <top/>
      <bottom/>
    </border>
    <border>
      <left style="thin">
        <color rgb="FFB2B2B2"/>
      </left>
      <right/>
      <top style="thin">
        <color rgb="FFB2B2B2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7F7F7F"/>
      </right>
      <top style="thin">
        <color rgb="FF7F7F7F"/>
      </top>
      <bottom/>
    </border>
    <border>
      <left style="thin">
        <color rgb="FF3F3F3F"/>
      </left>
      <right/>
      <top style="thin">
        <color rgb="FF3F3F3F"/>
      </top>
      <bottom/>
    </border>
    <border>
      <left/>
      <right style="thin">
        <color rgb="FFB2B2B2"/>
      </right>
      <top style="thin">
        <color rgb="FFB2B2B2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7F7F7F"/>
      </left>
      <right style="thin">
        <color rgb="FF7F7F7F"/>
      </right>
      <top/>
      <bottom style="thin">
        <color rgb="FF7F7F7F"/>
      </bottom>
    </border>
    <border>
      <left style="thin">
        <color rgb="FF7F7F7F"/>
      </left>
      <right/>
      <top style="thin">
        <color rgb="FF7F7F7F"/>
      </top>
      <bottom style="thin">
        <color rgb="FF7F7F7F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1" fillId="5" fontId="3" numFmtId="0" xfId="0" applyAlignment="1" applyBorder="1" applyFill="1" applyFont="1">
      <alignment horizontal="center" shrinkToFit="0" vertical="center" wrapText="1"/>
    </xf>
    <xf borderId="1" fillId="6" fontId="2" numFmtId="0" xfId="0" applyAlignment="1" applyBorder="1" applyFill="1" applyFont="1">
      <alignment horizontal="center" vertical="center"/>
    </xf>
    <xf borderId="3" fillId="7" fontId="4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0" fillId="0" fontId="1" numFmtId="0" xfId="0" applyFont="1"/>
    <xf borderId="5" fillId="8" fontId="1" numFmtId="0" xfId="0" applyAlignment="1" applyBorder="1" applyFill="1" applyFont="1">
      <alignment horizontal="center" readingOrder="0"/>
    </xf>
    <xf borderId="6" fillId="8" fontId="5" numFmtId="3" xfId="0" applyAlignment="1" applyBorder="1" applyFont="1" applyNumberFormat="1">
      <alignment horizontal="center"/>
    </xf>
    <xf borderId="5" fillId="8" fontId="1" numFmtId="164" xfId="0" applyAlignment="1" applyBorder="1" applyFont="1" applyNumberFormat="1">
      <alignment readingOrder="0"/>
    </xf>
    <xf borderId="7" fillId="8" fontId="3" numFmtId="2" xfId="0" applyAlignment="1" applyBorder="1" applyFont="1" applyNumberFormat="1">
      <alignment horizontal="center" readingOrder="0"/>
    </xf>
    <xf borderId="8" fillId="9" fontId="6" numFmtId="2" xfId="0" applyAlignment="1" applyBorder="1" applyFill="1" applyFont="1" applyNumberFormat="1">
      <alignment horizontal="center"/>
    </xf>
    <xf borderId="9" fillId="10" fontId="7" numFmtId="164" xfId="0" applyBorder="1" applyFill="1" applyFont="1" applyNumberFormat="1"/>
    <xf borderId="10" fillId="7" fontId="8" numFmtId="164" xfId="0" applyBorder="1" applyFont="1" applyNumberFormat="1"/>
    <xf borderId="8" fillId="9" fontId="9" numFmtId="164" xfId="0" applyBorder="1" applyFont="1" applyNumberFormat="1"/>
    <xf borderId="11" fillId="8" fontId="8" numFmtId="164" xfId="0" applyBorder="1" applyFont="1" applyNumberFormat="1"/>
    <xf borderId="8" fillId="0" fontId="1" numFmtId="164" xfId="0" applyBorder="1" applyFont="1" applyNumberFormat="1"/>
    <xf borderId="5" fillId="8" fontId="3" numFmtId="164" xfId="0" applyBorder="1" applyFont="1" applyNumberFormat="1"/>
    <xf borderId="1" fillId="2" fontId="1" numFmtId="0" xfId="0" applyBorder="1" applyFont="1"/>
    <xf borderId="5" fillId="8" fontId="1" numFmtId="164" xfId="0" applyBorder="1" applyFont="1" applyNumberFormat="1"/>
    <xf borderId="8" fillId="9" fontId="6" numFmtId="164" xfId="0" applyBorder="1" applyFont="1" applyNumberFormat="1"/>
    <xf borderId="1" fillId="2" fontId="10" numFmtId="0" xfId="0" applyBorder="1" applyFont="1"/>
    <xf borderId="5" fillId="8" fontId="1" numFmtId="0" xfId="0" applyAlignment="1" applyBorder="1" applyFont="1">
      <alignment horizontal="center"/>
    </xf>
    <xf borderId="7" fillId="8" fontId="3" numFmtId="2" xfId="0" applyAlignment="1" applyBorder="1" applyFont="1" applyNumberFormat="1">
      <alignment horizontal="center"/>
    </xf>
    <xf borderId="5" fillId="8" fontId="3" numFmtId="2" xfId="0" applyAlignment="1" applyBorder="1" applyFont="1" applyNumberFormat="1">
      <alignment horizontal="center"/>
    </xf>
    <xf borderId="12" fillId="8" fontId="1" numFmtId="0" xfId="0" applyAlignment="1" applyBorder="1" applyFont="1">
      <alignment horizontal="center"/>
    </xf>
    <xf borderId="13" fillId="8" fontId="5" numFmtId="3" xfId="0" applyAlignment="1" applyBorder="1" applyFont="1" applyNumberFormat="1">
      <alignment horizontal="center"/>
    </xf>
    <xf borderId="12" fillId="8" fontId="1" numFmtId="164" xfId="0" applyBorder="1" applyFont="1" applyNumberFormat="1"/>
    <xf borderId="14" fillId="8" fontId="3" numFmtId="2" xfId="0" applyAlignment="1" applyBorder="1" applyFont="1" applyNumberFormat="1">
      <alignment horizontal="center"/>
    </xf>
    <xf borderId="15" fillId="9" fontId="6" numFmtId="2" xfId="0" applyAlignment="1" applyBorder="1" applyFont="1" applyNumberFormat="1">
      <alignment horizontal="center"/>
    </xf>
    <xf borderId="16" fillId="10" fontId="7" numFmtId="164" xfId="0" applyBorder="1" applyFont="1" applyNumberFormat="1"/>
    <xf borderId="17" fillId="7" fontId="8" numFmtId="164" xfId="0" applyBorder="1" applyFont="1" applyNumberFormat="1"/>
    <xf borderId="15" fillId="9" fontId="6" numFmtId="164" xfId="0" applyBorder="1" applyFont="1" applyNumberFormat="1"/>
    <xf borderId="18" fillId="8" fontId="8" numFmtId="164" xfId="0" applyBorder="1" applyFont="1" applyNumberFormat="1"/>
    <xf borderId="19" fillId="0" fontId="1" numFmtId="164" xfId="0" applyBorder="1" applyFont="1" applyNumberFormat="1"/>
    <xf borderId="12" fillId="8" fontId="3" numFmtId="164" xfId="0" applyBorder="1" applyFont="1" applyNumberFormat="1"/>
    <xf borderId="3" fillId="7" fontId="4" numFmtId="0" xfId="0" applyAlignment="1" applyBorder="1" applyFont="1">
      <alignment horizontal="center" readingOrder="0"/>
    </xf>
    <xf borderId="3" fillId="7" fontId="4" numFmtId="3" xfId="0" applyAlignment="1" applyBorder="1" applyFont="1" applyNumberFormat="1">
      <alignment horizontal="center"/>
    </xf>
    <xf borderId="3" fillId="7" fontId="4" numFmtId="164" xfId="0" applyBorder="1" applyFont="1" applyNumberFormat="1"/>
    <xf borderId="3" fillId="7" fontId="4" numFmtId="164" xfId="0" applyAlignment="1" applyBorder="1" applyFont="1" applyNumberFormat="1">
      <alignment readingOrder="0"/>
    </xf>
    <xf borderId="3" fillId="7" fontId="4" numFmtId="2" xfId="0" applyAlignment="1" applyBorder="1" applyFont="1" applyNumberFormat="1">
      <alignment horizontal="center" readingOrder="0"/>
    </xf>
    <xf borderId="3" fillId="7" fontId="4" numFmtId="2" xfId="0" applyAlignment="1" applyBorder="1" applyFont="1" applyNumberFormat="1">
      <alignment horizont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14" xfId="0" applyAlignment="1" applyFont="1" applyNumberFormat="1">
      <alignment horizontal="center"/>
    </xf>
    <xf borderId="0" fillId="0" fontId="11" numFmtId="0" xfId="0" applyFont="1"/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1" numFmtId="4" xfId="0" applyAlignment="1" applyFont="1" applyNumberFormat="1">
      <alignment horizontal="center"/>
    </xf>
    <xf borderId="8" fillId="11" fontId="3" numFmtId="164" xfId="0" applyAlignment="1" applyBorder="1" applyFill="1" applyFont="1" applyNumberFormat="1">
      <alignment horizontal="center"/>
    </xf>
    <xf borderId="15" fillId="11" fontId="3" numFmtId="164" xfId="0" applyAlignment="1" applyBorder="1" applyFont="1" applyNumberFormat="1">
      <alignment horizontal="center"/>
    </xf>
    <xf borderId="19" fillId="0" fontId="1" numFmtId="164" xfId="0" applyAlignment="1" applyBorder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1" fillId="11" fontId="3" numFmtId="164" xfId="0" applyBorder="1" applyFont="1" applyNumberFormat="1"/>
    <xf borderId="20" fillId="11" fontId="3" numFmtId="164" xfId="0" applyAlignment="1" applyBorder="1" applyFont="1" applyNumberFormat="1">
      <alignment horizontal="center"/>
    </xf>
    <xf borderId="21" fillId="0" fontId="1" numFmtId="164" xfId="0" applyAlignment="1" applyBorder="1" applyFont="1" applyNumberFormat="1">
      <alignment horizontal="center"/>
    </xf>
    <xf borderId="22" fillId="11" fontId="3" numFmtId="164" xfId="0" applyAlignment="1" applyBorder="1" applyFont="1" applyNumberFormat="1">
      <alignment horizontal="center"/>
    </xf>
    <xf borderId="23" fillId="0" fontId="1" numFmtId="164" xfId="0" applyAlignment="1" applyBorder="1" applyFont="1" applyNumberFormat="1">
      <alignment horizontal="center"/>
    </xf>
    <xf borderId="3" fillId="10" fontId="7" numFmtId="0" xfId="0" applyAlignment="1" applyBorder="1" applyFont="1">
      <alignment horizontal="center"/>
    </xf>
    <xf borderId="3" fillId="10" fontId="7" numFmtId="0" xfId="0" applyBorder="1" applyFont="1"/>
    <xf borderId="24" fillId="10" fontId="7" numFmtId="164" xfId="0" applyAlignment="1" applyBorder="1" applyFont="1" applyNumberFormat="1">
      <alignment horizontal="center"/>
    </xf>
    <xf borderId="25" fillId="10" fontId="7" numFmtId="165" xfId="0" applyAlignment="1" applyBorder="1" applyFont="1" applyNumberFormat="1">
      <alignment horizontal="center"/>
    </xf>
    <xf borderId="26" fillId="2" fontId="12" numFmtId="164" xfId="0" applyBorder="1" applyFont="1" applyNumberFormat="1"/>
    <xf borderId="0" fillId="0" fontId="13" numFmtId="0" xfId="0" applyFont="1"/>
    <xf borderId="0" fillId="0" fontId="1" numFmtId="164" xfId="0" applyFont="1" applyNumberFormat="1"/>
    <xf borderId="3" fillId="10" fontId="7" numFmtId="164" xfId="0" applyBorder="1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2">
    <tableStyle count="4" pivot="0" name="Report-style">
      <tableStyleElement type="headerRow"/>
      <tableStyleElement dxfId="1" type="firstRowStripe"/>
      <tableStyleElement dxfId="2" type="secondRowStripe"/>
      <tableStyleElement type="totalRow"/>
    </tableStyle>
    <tableStyle count="4" pivot="0" name="Reporte Vendedor-style">
      <tableStyleElement type="headerRow"/>
      <tableStyleElement dxfId="1" type="firstRowStripe"/>
      <tableStyleElement dxfId="2" type="secondRowStripe"/>
      <tableStyleElement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totalsRowCount="1" ref="A1:K26" displayName="Table_1" name="Table_1" id="1">
  <tableColumns count="11">
    <tableColumn name="Sale Date" id="1"/>
    <tableColumn name="Custumer Name" id="2"/>
    <tableColumn name="Sales Rep" id="3"/>
    <tableColumn name="System Size" id="4"/>
    <tableColumn name="Green Line" id="5"/>
    <tableColumn totalsRowFunction="custom" name="Sales Rep_x000a_Commision" id="6"/>
    <tableColumn totalsRowFunction="custom" name="Sales Director_x000a_Commision" id="7"/>
    <tableColumn totalsRowFunction="custom" name="Green Power Tech_x000a_Commision PV" id="8"/>
    <tableColumn name="Marketing _x000a_Fee" id="9"/>
    <tableColumn totalsRowFunction="custom" name="Sonnen Battery" id="10"/>
    <tableColumn totalsRowFunction="custom" name="Green Power Tech_x000a_Payment Commision" id="11"/>
  </tableColumns>
  <tableStyleInfo name="Report-style" showColumnStripes="0" showFirstColumn="1" showLastColumn="1" showRowStripes="1"/>
</table>
</file>

<file path=xl/tables/table2.xml><?xml version="1.0" encoding="utf-8"?>
<table xmlns="http://schemas.openxmlformats.org/spreadsheetml/2006/main" totalsRowCount="1" ref="A1:G26" displayName="Table_2" name="Table_2" id="2">
  <tableColumns count="7">
    <tableColumn name="Sale Date" id="1"/>
    <tableColumn name="Custumer Name" id="2"/>
    <tableColumn name="Sales Rep" id="3"/>
    <tableColumn name="System Size" id="4"/>
    <tableColumn name="Green Line" id="5"/>
    <tableColumn totalsRowFunction="custom" name="Total Commision_x000a_PV" id="6"/>
    <tableColumn totalsRowFunction="custom" name="Bateria " id="7"/>
  </tableColumns>
  <tableStyleInfo name="Reporte Vendedo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14.13"/>
    <col customWidth="1" min="3" max="3" width="12.88"/>
    <col customWidth="1" min="4" max="4" width="16.63"/>
    <col customWidth="1" min="5" max="5" width="14.38"/>
    <col customWidth="1" min="6" max="6" width="16.63"/>
    <col customWidth="1" min="7" max="7" width="15.25"/>
    <col customWidth="1" min="8" max="10" width="21.25"/>
    <col customWidth="1" min="11" max="11" width="13.13"/>
    <col customWidth="1" min="12" max="12" width="18.63"/>
    <col customWidth="1" min="13" max="13" width="2.63"/>
    <col customWidth="1" min="14" max="21" width="8.88"/>
    <col customWidth="1" min="22" max="26" width="14.38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2" t="s">
        <v>6</v>
      </c>
      <c r="H1" s="7" t="s">
        <v>7</v>
      </c>
      <c r="I1" s="6" t="s">
        <v>8</v>
      </c>
      <c r="J1" s="7" t="s">
        <v>9</v>
      </c>
      <c r="K1" s="8" t="s">
        <v>10</v>
      </c>
      <c r="L1" s="9" t="s">
        <v>11</v>
      </c>
      <c r="M1" s="10"/>
      <c r="N1" s="10"/>
      <c r="O1" s="10"/>
      <c r="P1" s="10"/>
      <c r="Q1" s="10"/>
      <c r="R1" s="10"/>
      <c r="S1" s="10"/>
      <c r="T1" s="10"/>
      <c r="U1" s="10"/>
    </row>
    <row r="2" ht="14.25" customHeight="1">
      <c r="A2" s="11">
        <v>10.0</v>
      </c>
      <c r="B2" s="12">
        <f t="shared" ref="B2:B30" si="1">A2*405</f>
        <v>4050</v>
      </c>
      <c r="C2" s="13">
        <v>2.2</v>
      </c>
      <c r="D2" s="13">
        <v>0.4</v>
      </c>
      <c r="E2" s="14">
        <v>0.5</v>
      </c>
      <c r="F2" s="15">
        <v>0.0</v>
      </c>
      <c r="G2" s="16">
        <f t="shared" ref="G2:G11" si="2">C2+D2+E2+F2+12500/B2</f>
        <v>6.186419753</v>
      </c>
      <c r="H2" s="17">
        <f t="shared" ref="H2:H30" si="3">B2*E2</f>
        <v>2025</v>
      </c>
      <c r="I2" s="18">
        <f t="shared" ref="I2:I30" si="4">B2*F2</f>
        <v>0</v>
      </c>
      <c r="J2" s="19">
        <f t="shared" ref="J2:J30" si="5">B2*D2</f>
        <v>1620</v>
      </c>
      <c r="K2" s="20">
        <v>1000.0</v>
      </c>
      <c r="L2" s="21">
        <f t="shared" ref="L2:L30" si="6">H2+I2+J2+K2</f>
        <v>4645</v>
      </c>
      <c r="M2" s="10"/>
      <c r="N2" s="22" t="s">
        <v>12</v>
      </c>
      <c r="O2" s="22"/>
      <c r="P2" s="22"/>
      <c r="Q2" s="22"/>
      <c r="R2" s="22"/>
      <c r="S2" s="22"/>
      <c r="T2" s="22"/>
      <c r="U2" s="22"/>
    </row>
    <row r="3" ht="14.25" customHeight="1">
      <c r="A3" s="11">
        <v>11.0</v>
      </c>
      <c r="B3" s="12">
        <f t="shared" si="1"/>
        <v>4455</v>
      </c>
      <c r="C3" s="23">
        <v>2.2</v>
      </c>
      <c r="D3" s="13">
        <v>0.41</v>
      </c>
      <c r="E3" s="14">
        <v>0.57</v>
      </c>
      <c r="F3" s="15">
        <v>0.0</v>
      </c>
      <c r="G3" s="16">
        <f t="shared" si="2"/>
        <v>5.985836139</v>
      </c>
      <c r="H3" s="17">
        <f t="shared" si="3"/>
        <v>2539.35</v>
      </c>
      <c r="I3" s="24">
        <f t="shared" si="4"/>
        <v>0</v>
      </c>
      <c r="J3" s="19">
        <f t="shared" si="5"/>
        <v>1826.55</v>
      </c>
      <c r="K3" s="20">
        <v>1000.0</v>
      </c>
      <c r="L3" s="21">
        <f t="shared" si="6"/>
        <v>5365.9</v>
      </c>
      <c r="M3" s="10"/>
      <c r="N3" s="25" t="s">
        <v>13</v>
      </c>
      <c r="O3" s="22"/>
      <c r="P3" s="22"/>
      <c r="Q3" s="22"/>
      <c r="R3" s="22"/>
      <c r="S3" s="22"/>
      <c r="T3" s="22"/>
      <c r="U3" s="22"/>
    </row>
    <row r="4" ht="14.25" customHeight="1">
      <c r="A4" s="26">
        <v>12.0</v>
      </c>
      <c r="B4" s="12">
        <f t="shared" si="1"/>
        <v>4860</v>
      </c>
      <c r="C4" s="23">
        <v>2.2</v>
      </c>
      <c r="D4" s="13">
        <v>0.41</v>
      </c>
      <c r="E4" s="14">
        <v>0.5</v>
      </c>
      <c r="F4" s="15">
        <v>0.0</v>
      </c>
      <c r="G4" s="16">
        <f t="shared" si="2"/>
        <v>5.682016461</v>
      </c>
      <c r="H4" s="17">
        <f t="shared" si="3"/>
        <v>2430</v>
      </c>
      <c r="I4" s="24">
        <f t="shared" si="4"/>
        <v>0</v>
      </c>
      <c r="J4" s="19">
        <f t="shared" si="5"/>
        <v>1992.6</v>
      </c>
      <c r="K4" s="20">
        <v>1000.0</v>
      </c>
      <c r="L4" s="21">
        <f t="shared" si="6"/>
        <v>5422.6</v>
      </c>
      <c r="M4" s="10"/>
      <c r="N4" s="10"/>
      <c r="O4" s="10"/>
      <c r="P4" s="10"/>
      <c r="Q4" s="10"/>
      <c r="R4" s="10"/>
      <c r="S4" s="10"/>
      <c r="T4" s="10"/>
      <c r="U4" s="10"/>
    </row>
    <row r="5" ht="14.25" customHeight="1">
      <c r="A5" s="26">
        <v>13.0</v>
      </c>
      <c r="B5" s="12">
        <f t="shared" si="1"/>
        <v>5265</v>
      </c>
      <c r="C5" s="23">
        <v>2.2</v>
      </c>
      <c r="D5" s="13">
        <v>0.42</v>
      </c>
      <c r="E5" s="14">
        <v>0.51</v>
      </c>
      <c r="F5" s="15">
        <v>0.0</v>
      </c>
      <c r="G5" s="16">
        <f t="shared" si="2"/>
        <v>5.504169041</v>
      </c>
      <c r="H5" s="17">
        <f t="shared" si="3"/>
        <v>2685.15</v>
      </c>
      <c r="I5" s="24">
        <f t="shared" si="4"/>
        <v>0</v>
      </c>
      <c r="J5" s="19">
        <f t="shared" si="5"/>
        <v>2211.3</v>
      </c>
      <c r="K5" s="20">
        <v>1000.0</v>
      </c>
      <c r="L5" s="21">
        <f t="shared" si="6"/>
        <v>5896.45</v>
      </c>
      <c r="M5" s="10"/>
      <c r="N5" s="10"/>
      <c r="O5" s="10"/>
      <c r="P5" s="10"/>
      <c r="Q5" s="10"/>
      <c r="R5" s="10"/>
      <c r="S5" s="10"/>
      <c r="T5" s="10"/>
      <c r="U5" s="10"/>
    </row>
    <row r="6" ht="14.25" customHeight="1">
      <c r="A6" s="26">
        <v>14.0</v>
      </c>
      <c r="B6" s="12">
        <f t="shared" si="1"/>
        <v>5670</v>
      </c>
      <c r="C6" s="23">
        <v>2.2</v>
      </c>
      <c r="D6" s="13">
        <v>0.59</v>
      </c>
      <c r="E6" s="14">
        <v>0.7</v>
      </c>
      <c r="F6" s="15">
        <v>0.0</v>
      </c>
      <c r="G6" s="16">
        <f t="shared" si="2"/>
        <v>5.694585538</v>
      </c>
      <c r="H6" s="17">
        <f t="shared" si="3"/>
        <v>3969</v>
      </c>
      <c r="I6" s="24">
        <f t="shared" si="4"/>
        <v>0</v>
      </c>
      <c r="J6" s="19">
        <f t="shared" si="5"/>
        <v>3345.3</v>
      </c>
      <c r="K6" s="20">
        <v>1000.0</v>
      </c>
      <c r="L6" s="21">
        <f t="shared" si="6"/>
        <v>8314.3</v>
      </c>
      <c r="M6" s="10"/>
      <c r="N6" s="10"/>
      <c r="O6" s="10"/>
      <c r="P6" s="10"/>
      <c r="Q6" s="10"/>
      <c r="R6" s="10"/>
      <c r="S6" s="10"/>
      <c r="T6" s="10"/>
      <c r="U6" s="10"/>
    </row>
    <row r="7" ht="14.25" customHeight="1">
      <c r="A7" s="26">
        <v>15.0</v>
      </c>
      <c r="B7" s="12">
        <f t="shared" si="1"/>
        <v>6075</v>
      </c>
      <c r="C7" s="23">
        <v>2.2</v>
      </c>
      <c r="D7" s="13">
        <v>0.2</v>
      </c>
      <c r="E7" s="14">
        <v>0.3</v>
      </c>
      <c r="F7" s="15">
        <v>0.0</v>
      </c>
      <c r="G7" s="16">
        <f t="shared" si="2"/>
        <v>4.757613169</v>
      </c>
      <c r="H7" s="17">
        <f t="shared" si="3"/>
        <v>1822.5</v>
      </c>
      <c r="I7" s="24">
        <f t="shared" si="4"/>
        <v>0</v>
      </c>
      <c r="J7" s="19">
        <f t="shared" si="5"/>
        <v>1215</v>
      </c>
      <c r="K7" s="20">
        <v>1000.0</v>
      </c>
      <c r="L7" s="21">
        <f t="shared" si="6"/>
        <v>4037.5</v>
      </c>
      <c r="M7" s="10"/>
      <c r="N7" s="10"/>
      <c r="O7" s="10"/>
      <c r="P7" s="10"/>
      <c r="Q7" s="10"/>
      <c r="R7" s="10"/>
      <c r="S7" s="10"/>
      <c r="T7" s="10"/>
      <c r="U7" s="10"/>
    </row>
    <row r="8" ht="14.25" customHeight="1">
      <c r="A8" s="26">
        <v>16.0</v>
      </c>
      <c r="B8" s="12">
        <f t="shared" si="1"/>
        <v>6480</v>
      </c>
      <c r="C8" s="23">
        <v>2.2</v>
      </c>
      <c r="D8" s="13">
        <v>0.4</v>
      </c>
      <c r="E8" s="14">
        <v>0.5</v>
      </c>
      <c r="F8" s="15">
        <v>0.0</v>
      </c>
      <c r="G8" s="16">
        <f t="shared" si="2"/>
        <v>5.029012346</v>
      </c>
      <c r="H8" s="17">
        <f t="shared" si="3"/>
        <v>3240</v>
      </c>
      <c r="I8" s="24">
        <f t="shared" si="4"/>
        <v>0</v>
      </c>
      <c r="J8" s="19">
        <f t="shared" si="5"/>
        <v>2592</v>
      </c>
      <c r="K8" s="20">
        <v>1000.0</v>
      </c>
      <c r="L8" s="21">
        <f t="shared" si="6"/>
        <v>6832</v>
      </c>
      <c r="M8" s="10"/>
      <c r="N8" s="10"/>
      <c r="O8" s="10"/>
      <c r="P8" s="10"/>
      <c r="Q8" s="10"/>
      <c r="R8" s="10"/>
      <c r="S8" s="10"/>
      <c r="T8" s="10"/>
      <c r="U8" s="10"/>
    </row>
    <row r="9" ht="14.25" customHeight="1">
      <c r="A9" s="26">
        <v>17.0</v>
      </c>
      <c r="B9" s="12">
        <f t="shared" si="1"/>
        <v>6885</v>
      </c>
      <c r="C9" s="23">
        <v>2.2</v>
      </c>
      <c r="D9" s="13">
        <v>0.44</v>
      </c>
      <c r="E9" s="14">
        <v>0.54</v>
      </c>
      <c r="F9" s="15">
        <v>0.0</v>
      </c>
      <c r="G9" s="16">
        <f t="shared" si="2"/>
        <v>4.995541031</v>
      </c>
      <c r="H9" s="17">
        <f t="shared" si="3"/>
        <v>3717.9</v>
      </c>
      <c r="I9" s="24">
        <f t="shared" si="4"/>
        <v>0</v>
      </c>
      <c r="J9" s="19">
        <f t="shared" si="5"/>
        <v>3029.4</v>
      </c>
      <c r="K9" s="20">
        <v>1000.0</v>
      </c>
      <c r="L9" s="21">
        <f t="shared" si="6"/>
        <v>7747.3</v>
      </c>
      <c r="M9" s="10"/>
      <c r="N9" s="10"/>
      <c r="O9" s="10"/>
      <c r="P9" s="10"/>
      <c r="Q9" s="10"/>
      <c r="R9" s="10"/>
      <c r="S9" s="10"/>
      <c r="T9" s="10"/>
      <c r="U9" s="10"/>
    </row>
    <row r="10" ht="14.25" customHeight="1">
      <c r="A10" s="26">
        <v>18.0</v>
      </c>
      <c r="B10" s="12">
        <f t="shared" si="1"/>
        <v>7290</v>
      </c>
      <c r="C10" s="23">
        <v>2.2</v>
      </c>
      <c r="D10" s="23">
        <v>0.4</v>
      </c>
      <c r="E10" s="27">
        <v>0.5</v>
      </c>
      <c r="F10" s="15">
        <v>0.0</v>
      </c>
      <c r="G10" s="16">
        <f t="shared" si="2"/>
        <v>4.814677641</v>
      </c>
      <c r="H10" s="17">
        <f t="shared" si="3"/>
        <v>3645</v>
      </c>
      <c r="I10" s="24">
        <f t="shared" si="4"/>
        <v>0</v>
      </c>
      <c r="J10" s="19">
        <f t="shared" si="5"/>
        <v>2916</v>
      </c>
      <c r="K10" s="20">
        <v>1000.0</v>
      </c>
      <c r="L10" s="21">
        <f t="shared" si="6"/>
        <v>7561</v>
      </c>
      <c r="M10" s="10"/>
      <c r="N10" s="10"/>
      <c r="O10" s="10"/>
      <c r="P10" s="10"/>
      <c r="Q10" s="10"/>
      <c r="R10" s="10"/>
      <c r="S10" s="10"/>
      <c r="T10" s="10"/>
      <c r="U10" s="10"/>
    </row>
    <row r="11" ht="14.25" customHeight="1">
      <c r="A11" s="26">
        <v>19.0</v>
      </c>
      <c r="B11" s="12">
        <f t="shared" si="1"/>
        <v>7695</v>
      </c>
      <c r="C11" s="23">
        <v>2.2</v>
      </c>
      <c r="D11" s="23">
        <v>0.4</v>
      </c>
      <c r="E11" s="27">
        <v>0.5</v>
      </c>
      <c r="F11" s="15">
        <v>0.0</v>
      </c>
      <c r="G11" s="16">
        <f t="shared" si="2"/>
        <v>4.724431449</v>
      </c>
      <c r="H11" s="17">
        <f t="shared" si="3"/>
        <v>3847.5</v>
      </c>
      <c r="I11" s="24">
        <f t="shared" si="4"/>
        <v>0</v>
      </c>
      <c r="J11" s="19">
        <f t="shared" si="5"/>
        <v>3078</v>
      </c>
      <c r="K11" s="20">
        <v>1000.0</v>
      </c>
      <c r="L11" s="21">
        <f t="shared" si="6"/>
        <v>7925.5</v>
      </c>
      <c r="M11" s="10"/>
      <c r="N11" s="10"/>
      <c r="O11" s="10"/>
      <c r="P11" s="10"/>
      <c r="Q11" s="10"/>
      <c r="R11" s="10"/>
      <c r="S11" s="10"/>
      <c r="T11" s="10"/>
      <c r="U11" s="10"/>
    </row>
    <row r="12" ht="14.25" customHeight="1">
      <c r="A12" s="26">
        <v>20.0</v>
      </c>
      <c r="B12" s="12">
        <f t="shared" si="1"/>
        <v>8100</v>
      </c>
      <c r="C12" s="23">
        <v>2.2</v>
      </c>
      <c r="D12" s="23">
        <v>0.4</v>
      </c>
      <c r="E12" s="27">
        <v>0.5</v>
      </c>
      <c r="F12" s="15">
        <v>0.0</v>
      </c>
      <c r="G12" s="16">
        <f t="shared" ref="G12:G29" si="7">C12+D12+E12+F12+20000/B12</f>
        <v>5.569135802</v>
      </c>
      <c r="H12" s="17">
        <f t="shared" si="3"/>
        <v>4050</v>
      </c>
      <c r="I12" s="24">
        <f t="shared" si="4"/>
        <v>0</v>
      </c>
      <c r="J12" s="19">
        <f t="shared" si="5"/>
        <v>3240</v>
      </c>
      <c r="K12" s="20">
        <v>1000.0</v>
      </c>
      <c r="L12" s="21">
        <f t="shared" si="6"/>
        <v>8290</v>
      </c>
      <c r="M12" s="10"/>
      <c r="N12" s="10"/>
      <c r="O12" s="10"/>
      <c r="P12" s="10"/>
      <c r="Q12" s="10"/>
      <c r="R12" s="10"/>
      <c r="S12" s="10"/>
      <c r="T12" s="10"/>
      <c r="U12" s="10"/>
    </row>
    <row r="13" ht="14.25" customHeight="1">
      <c r="A13" s="26">
        <v>21.0</v>
      </c>
      <c r="B13" s="12">
        <f t="shared" si="1"/>
        <v>8505</v>
      </c>
      <c r="C13" s="23">
        <v>2.2</v>
      </c>
      <c r="D13" s="13">
        <v>0.25</v>
      </c>
      <c r="E13" s="14">
        <v>0.35</v>
      </c>
      <c r="F13" s="15">
        <v>0.0</v>
      </c>
      <c r="G13" s="16">
        <f t="shared" si="7"/>
        <v>5.151557907</v>
      </c>
      <c r="H13" s="17">
        <f t="shared" si="3"/>
        <v>2976.75</v>
      </c>
      <c r="I13" s="24">
        <f t="shared" si="4"/>
        <v>0</v>
      </c>
      <c r="J13" s="19">
        <f t="shared" si="5"/>
        <v>2126.25</v>
      </c>
      <c r="K13" s="20">
        <v>1000.0</v>
      </c>
      <c r="L13" s="21">
        <f t="shared" si="6"/>
        <v>6103</v>
      </c>
      <c r="M13" s="10"/>
      <c r="N13" s="10"/>
      <c r="O13" s="10"/>
      <c r="P13" s="10"/>
      <c r="Q13" s="10"/>
      <c r="R13" s="10"/>
      <c r="S13" s="10"/>
      <c r="T13" s="10"/>
      <c r="U13" s="10"/>
    </row>
    <row r="14" ht="14.25" customHeight="1">
      <c r="A14" s="26">
        <v>22.0</v>
      </c>
      <c r="B14" s="12">
        <f t="shared" si="1"/>
        <v>8910</v>
      </c>
      <c r="C14" s="23">
        <v>2.2</v>
      </c>
      <c r="D14" s="23">
        <v>0.4</v>
      </c>
      <c r="E14" s="27">
        <v>0.5</v>
      </c>
      <c r="F14" s="15">
        <v>0.0</v>
      </c>
      <c r="G14" s="16">
        <f t="shared" si="7"/>
        <v>5.344668911</v>
      </c>
      <c r="H14" s="17">
        <f t="shared" si="3"/>
        <v>4455</v>
      </c>
      <c r="I14" s="24">
        <f t="shared" si="4"/>
        <v>0</v>
      </c>
      <c r="J14" s="19">
        <f t="shared" si="5"/>
        <v>3564</v>
      </c>
      <c r="K14" s="20">
        <v>1000.0</v>
      </c>
      <c r="L14" s="21">
        <f t="shared" si="6"/>
        <v>9019</v>
      </c>
      <c r="M14" s="10"/>
      <c r="N14" s="10"/>
      <c r="O14" s="10"/>
      <c r="P14" s="10"/>
      <c r="Q14" s="10"/>
      <c r="R14" s="10"/>
      <c r="S14" s="10"/>
      <c r="T14" s="10"/>
      <c r="U14" s="10"/>
    </row>
    <row r="15" ht="14.25" customHeight="1">
      <c r="A15" s="26">
        <v>23.0</v>
      </c>
      <c r="B15" s="12">
        <f t="shared" si="1"/>
        <v>9315</v>
      </c>
      <c r="C15" s="23">
        <v>2.2</v>
      </c>
      <c r="D15" s="23">
        <v>0.4</v>
      </c>
      <c r="E15" s="27">
        <v>0.61</v>
      </c>
      <c r="F15" s="15">
        <v>0.0</v>
      </c>
      <c r="G15" s="16">
        <f t="shared" si="7"/>
        <v>5.357074611</v>
      </c>
      <c r="H15" s="17">
        <f t="shared" si="3"/>
        <v>5682.15</v>
      </c>
      <c r="I15" s="24">
        <f t="shared" si="4"/>
        <v>0</v>
      </c>
      <c r="J15" s="19">
        <f t="shared" si="5"/>
        <v>3726</v>
      </c>
      <c r="K15" s="20">
        <v>1000.0</v>
      </c>
      <c r="L15" s="21">
        <f t="shared" si="6"/>
        <v>10408.15</v>
      </c>
      <c r="M15" s="10"/>
      <c r="N15" s="10"/>
      <c r="O15" s="10"/>
      <c r="P15" s="10"/>
      <c r="Q15" s="10"/>
      <c r="R15" s="10"/>
      <c r="S15" s="10"/>
      <c r="T15" s="10"/>
      <c r="U15" s="10"/>
    </row>
    <row r="16" ht="14.25" customHeight="1">
      <c r="A16" s="26">
        <v>24.0</v>
      </c>
      <c r="B16" s="12">
        <f t="shared" si="1"/>
        <v>9720</v>
      </c>
      <c r="C16" s="23">
        <v>2.2</v>
      </c>
      <c r="D16" s="23">
        <v>0.4</v>
      </c>
      <c r="E16" s="27">
        <v>0.5</v>
      </c>
      <c r="F16" s="15">
        <v>0.0</v>
      </c>
      <c r="G16" s="16">
        <f t="shared" si="7"/>
        <v>5.157613169</v>
      </c>
      <c r="H16" s="17">
        <f t="shared" si="3"/>
        <v>4860</v>
      </c>
      <c r="I16" s="24">
        <f t="shared" si="4"/>
        <v>0</v>
      </c>
      <c r="J16" s="19">
        <f t="shared" si="5"/>
        <v>3888</v>
      </c>
      <c r="K16" s="20">
        <v>1000.0</v>
      </c>
      <c r="L16" s="21">
        <f t="shared" si="6"/>
        <v>9748</v>
      </c>
      <c r="M16" s="10"/>
      <c r="N16" s="10"/>
      <c r="O16" s="10"/>
      <c r="P16" s="10"/>
      <c r="Q16" s="10"/>
      <c r="R16" s="10"/>
      <c r="S16" s="10"/>
      <c r="T16" s="10"/>
      <c r="U16" s="10"/>
    </row>
    <row r="17" ht="14.25" customHeight="1">
      <c r="A17" s="26">
        <v>25.0</v>
      </c>
      <c r="B17" s="12">
        <f t="shared" si="1"/>
        <v>10125</v>
      </c>
      <c r="C17" s="23">
        <v>2.2</v>
      </c>
      <c r="D17" s="13">
        <v>0.04</v>
      </c>
      <c r="E17" s="14">
        <v>0.0</v>
      </c>
      <c r="F17" s="15">
        <v>0.0</v>
      </c>
      <c r="G17" s="16">
        <f t="shared" si="7"/>
        <v>4.215308642</v>
      </c>
      <c r="H17" s="17">
        <f t="shared" si="3"/>
        <v>0</v>
      </c>
      <c r="I17" s="24">
        <f t="shared" si="4"/>
        <v>0</v>
      </c>
      <c r="J17" s="19">
        <f t="shared" si="5"/>
        <v>405</v>
      </c>
      <c r="K17" s="20">
        <v>1000.0</v>
      </c>
      <c r="L17" s="21">
        <f t="shared" si="6"/>
        <v>1405</v>
      </c>
      <c r="M17" s="10"/>
      <c r="N17" s="10"/>
      <c r="O17" s="10"/>
      <c r="P17" s="10"/>
      <c r="Q17" s="10"/>
      <c r="R17" s="10"/>
      <c r="S17" s="10"/>
      <c r="T17" s="10"/>
      <c r="U17" s="10"/>
    </row>
    <row r="18" ht="14.25" customHeight="1">
      <c r="A18" s="26">
        <v>26.0</v>
      </c>
      <c r="B18" s="12">
        <f t="shared" si="1"/>
        <v>10530</v>
      </c>
      <c r="C18" s="23">
        <v>2.2</v>
      </c>
      <c r="D18" s="23">
        <v>0.4</v>
      </c>
      <c r="E18" s="27">
        <v>0.5</v>
      </c>
      <c r="F18" s="15">
        <v>0.0</v>
      </c>
      <c r="G18" s="16">
        <f t="shared" si="7"/>
        <v>4.999335233</v>
      </c>
      <c r="H18" s="17">
        <f t="shared" si="3"/>
        <v>5265</v>
      </c>
      <c r="I18" s="24">
        <f t="shared" si="4"/>
        <v>0</v>
      </c>
      <c r="J18" s="19">
        <f t="shared" si="5"/>
        <v>4212</v>
      </c>
      <c r="K18" s="20">
        <v>1000.0</v>
      </c>
      <c r="L18" s="21">
        <f t="shared" si="6"/>
        <v>10477</v>
      </c>
      <c r="M18" s="10"/>
      <c r="N18" s="10"/>
      <c r="O18" s="10"/>
      <c r="P18" s="10"/>
      <c r="Q18" s="10"/>
      <c r="R18" s="10"/>
      <c r="S18" s="10"/>
      <c r="T18" s="10"/>
      <c r="U18" s="10"/>
    </row>
    <row r="19" ht="14.25" customHeight="1">
      <c r="A19" s="26">
        <v>27.0</v>
      </c>
      <c r="B19" s="12">
        <f t="shared" si="1"/>
        <v>10935</v>
      </c>
      <c r="C19" s="23">
        <v>2.2</v>
      </c>
      <c r="D19" s="13">
        <v>0.41</v>
      </c>
      <c r="E19" s="14">
        <v>0.51</v>
      </c>
      <c r="F19" s="15">
        <v>0.0</v>
      </c>
      <c r="G19" s="16">
        <f t="shared" si="7"/>
        <v>4.948989483</v>
      </c>
      <c r="H19" s="17">
        <f t="shared" si="3"/>
        <v>5576.85</v>
      </c>
      <c r="I19" s="24">
        <f t="shared" si="4"/>
        <v>0</v>
      </c>
      <c r="J19" s="19">
        <f t="shared" si="5"/>
        <v>4483.35</v>
      </c>
      <c r="K19" s="20">
        <v>1000.0</v>
      </c>
      <c r="L19" s="21">
        <f t="shared" si="6"/>
        <v>11060.2</v>
      </c>
      <c r="M19" s="10"/>
      <c r="N19" s="10"/>
      <c r="O19" s="10"/>
      <c r="P19" s="10"/>
      <c r="Q19" s="10"/>
      <c r="R19" s="10"/>
      <c r="S19" s="10"/>
      <c r="T19" s="10"/>
      <c r="U19" s="10"/>
    </row>
    <row r="20" ht="14.25" customHeight="1">
      <c r="A20" s="26">
        <v>28.0</v>
      </c>
      <c r="B20" s="12">
        <f t="shared" si="1"/>
        <v>11340</v>
      </c>
      <c r="C20" s="23">
        <v>2.2</v>
      </c>
      <c r="D20" s="23">
        <v>0.4</v>
      </c>
      <c r="E20" s="27">
        <v>0.5</v>
      </c>
      <c r="F20" s="15">
        <v>0.0</v>
      </c>
      <c r="G20" s="16">
        <f t="shared" si="7"/>
        <v>4.86366843</v>
      </c>
      <c r="H20" s="17">
        <f t="shared" si="3"/>
        <v>5670</v>
      </c>
      <c r="I20" s="24">
        <f t="shared" si="4"/>
        <v>0</v>
      </c>
      <c r="J20" s="19">
        <f t="shared" si="5"/>
        <v>4536</v>
      </c>
      <c r="K20" s="20">
        <v>1000.0</v>
      </c>
      <c r="L20" s="21">
        <f t="shared" si="6"/>
        <v>11206</v>
      </c>
      <c r="M20" s="10"/>
      <c r="N20" s="10"/>
      <c r="O20" s="10"/>
      <c r="P20" s="10"/>
      <c r="Q20" s="10"/>
      <c r="R20" s="10"/>
      <c r="S20" s="10"/>
      <c r="T20" s="10"/>
      <c r="U20" s="10"/>
    </row>
    <row r="21" ht="14.25" customHeight="1">
      <c r="A21" s="26">
        <v>29.0</v>
      </c>
      <c r="B21" s="12">
        <f t="shared" si="1"/>
        <v>11745</v>
      </c>
      <c r="C21" s="23">
        <v>2.2</v>
      </c>
      <c r="D21" s="23">
        <v>0.4</v>
      </c>
      <c r="E21" s="27">
        <v>0.5</v>
      </c>
      <c r="F21" s="15">
        <v>0.0</v>
      </c>
      <c r="G21" s="16">
        <f t="shared" si="7"/>
        <v>4.802852278</v>
      </c>
      <c r="H21" s="17">
        <f t="shared" si="3"/>
        <v>5872.5</v>
      </c>
      <c r="I21" s="24">
        <f t="shared" si="4"/>
        <v>0</v>
      </c>
      <c r="J21" s="19">
        <f t="shared" si="5"/>
        <v>4698</v>
      </c>
      <c r="K21" s="20">
        <v>1000.0</v>
      </c>
      <c r="L21" s="21">
        <f t="shared" si="6"/>
        <v>11570.5</v>
      </c>
      <c r="M21" s="10"/>
      <c r="N21" s="10"/>
      <c r="O21" s="10"/>
      <c r="P21" s="10"/>
      <c r="Q21" s="10"/>
      <c r="R21" s="10"/>
      <c r="S21" s="10"/>
      <c r="T21" s="10"/>
      <c r="U21" s="10"/>
    </row>
    <row r="22" ht="14.25" customHeight="1">
      <c r="A22" s="26">
        <v>30.0</v>
      </c>
      <c r="B22" s="12">
        <f t="shared" si="1"/>
        <v>12150</v>
      </c>
      <c r="C22" s="23">
        <v>2.2</v>
      </c>
      <c r="D22" s="23">
        <v>0.4</v>
      </c>
      <c r="E22" s="27">
        <v>0.5</v>
      </c>
      <c r="F22" s="15">
        <v>0.0</v>
      </c>
      <c r="G22" s="16">
        <f t="shared" si="7"/>
        <v>4.746090535</v>
      </c>
      <c r="H22" s="17">
        <f t="shared" si="3"/>
        <v>6075</v>
      </c>
      <c r="I22" s="24">
        <f t="shared" si="4"/>
        <v>0</v>
      </c>
      <c r="J22" s="19">
        <f t="shared" si="5"/>
        <v>4860</v>
      </c>
      <c r="K22" s="20">
        <v>1000.0</v>
      </c>
      <c r="L22" s="21">
        <f t="shared" si="6"/>
        <v>11935</v>
      </c>
      <c r="M22" s="10"/>
      <c r="N22" s="10"/>
      <c r="O22" s="10"/>
      <c r="P22" s="10"/>
      <c r="Q22" s="10"/>
      <c r="R22" s="10"/>
      <c r="S22" s="10"/>
      <c r="T22" s="10"/>
      <c r="U22" s="10"/>
    </row>
    <row r="23" ht="14.25" customHeight="1">
      <c r="A23" s="26">
        <v>31.0</v>
      </c>
      <c r="B23" s="12">
        <f t="shared" si="1"/>
        <v>12555</v>
      </c>
      <c r="C23" s="23">
        <v>2.2</v>
      </c>
      <c r="D23" s="23">
        <v>0.4</v>
      </c>
      <c r="E23" s="27">
        <v>0.5</v>
      </c>
      <c r="F23" s="15">
        <v>0.0</v>
      </c>
      <c r="G23" s="16">
        <f t="shared" si="7"/>
        <v>4.69299084</v>
      </c>
      <c r="H23" s="17">
        <f t="shared" si="3"/>
        <v>6277.5</v>
      </c>
      <c r="I23" s="24">
        <f t="shared" si="4"/>
        <v>0</v>
      </c>
      <c r="J23" s="19">
        <f t="shared" si="5"/>
        <v>5022</v>
      </c>
      <c r="K23" s="20">
        <v>1000.0</v>
      </c>
      <c r="L23" s="21">
        <f t="shared" si="6"/>
        <v>12299.5</v>
      </c>
      <c r="M23" s="10"/>
      <c r="N23" s="10"/>
      <c r="O23" s="10"/>
      <c r="P23" s="10"/>
      <c r="Q23" s="10"/>
      <c r="R23" s="10"/>
      <c r="S23" s="10"/>
      <c r="T23" s="10"/>
      <c r="U23" s="10"/>
    </row>
    <row r="24" ht="14.25" customHeight="1">
      <c r="A24" s="26">
        <v>32.0</v>
      </c>
      <c r="B24" s="12">
        <f t="shared" si="1"/>
        <v>12960</v>
      </c>
      <c r="C24" s="23">
        <v>2.2</v>
      </c>
      <c r="D24" s="23">
        <v>0.4</v>
      </c>
      <c r="E24" s="27">
        <v>0.5</v>
      </c>
      <c r="F24" s="15">
        <v>0.0</v>
      </c>
      <c r="G24" s="16">
        <f t="shared" si="7"/>
        <v>4.643209877</v>
      </c>
      <c r="H24" s="17">
        <f t="shared" si="3"/>
        <v>6480</v>
      </c>
      <c r="I24" s="24">
        <f t="shared" si="4"/>
        <v>0</v>
      </c>
      <c r="J24" s="19">
        <f t="shared" si="5"/>
        <v>5184</v>
      </c>
      <c r="K24" s="20">
        <v>1000.0</v>
      </c>
      <c r="L24" s="21">
        <f t="shared" si="6"/>
        <v>12664</v>
      </c>
      <c r="M24" s="10"/>
      <c r="N24" s="10"/>
      <c r="O24" s="10"/>
      <c r="P24" s="10"/>
      <c r="Q24" s="10"/>
      <c r="R24" s="10"/>
      <c r="S24" s="10"/>
      <c r="T24" s="10"/>
      <c r="U24" s="10"/>
    </row>
    <row r="25" ht="14.25" customHeight="1">
      <c r="A25" s="26">
        <v>33.0</v>
      </c>
      <c r="B25" s="12">
        <f t="shared" si="1"/>
        <v>13365</v>
      </c>
      <c r="C25" s="23">
        <v>2.2</v>
      </c>
      <c r="D25" s="23">
        <v>0.4</v>
      </c>
      <c r="E25" s="28">
        <v>0.6</v>
      </c>
      <c r="F25" s="15">
        <v>0.0</v>
      </c>
      <c r="G25" s="16">
        <f t="shared" si="7"/>
        <v>4.696445941</v>
      </c>
      <c r="H25" s="17">
        <f t="shared" si="3"/>
        <v>8019</v>
      </c>
      <c r="I25" s="24">
        <f t="shared" si="4"/>
        <v>0</v>
      </c>
      <c r="J25" s="19">
        <f t="shared" si="5"/>
        <v>5346</v>
      </c>
      <c r="K25" s="20">
        <v>1000.0</v>
      </c>
      <c r="L25" s="21">
        <f t="shared" si="6"/>
        <v>14365</v>
      </c>
      <c r="M25" s="10"/>
      <c r="N25" s="10"/>
      <c r="O25" s="10"/>
      <c r="P25" s="10"/>
      <c r="Q25" s="10"/>
      <c r="R25" s="10"/>
      <c r="S25" s="10"/>
      <c r="T25" s="10"/>
      <c r="U25" s="10"/>
    </row>
    <row r="26" ht="14.25" customHeight="1">
      <c r="A26" s="26">
        <v>34.0</v>
      </c>
      <c r="B26" s="12">
        <f t="shared" si="1"/>
        <v>13770</v>
      </c>
      <c r="C26" s="23">
        <v>2.2</v>
      </c>
      <c r="D26" s="23">
        <v>0.4</v>
      </c>
      <c r="E26" s="27">
        <v>0.5</v>
      </c>
      <c r="F26" s="15">
        <v>0.0</v>
      </c>
      <c r="G26" s="16">
        <f t="shared" si="7"/>
        <v>4.552432825</v>
      </c>
      <c r="H26" s="17">
        <f t="shared" si="3"/>
        <v>6885</v>
      </c>
      <c r="I26" s="24">
        <f t="shared" si="4"/>
        <v>0</v>
      </c>
      <c r="J26" s="19">
        <f t="shared" si="5"/>
        <v>5508</v>
      </c>
      <c r="K26" s="20">
        <v>1000.0</v>
      </c>
      <c r="L26" s="21">
        <f t="shared" si="6"/>
        <v>13393</v>
      </c>
      <c r="M26" s="10"/>
      <c r="N26" s="10"/>
      <c r="O26" s="10"/>
      <c r="P26" s="10"/>
      <c r="Q26" s="10"/>
      <c r="R26" s="10"/>
      <c r="S26" s="10"/>
      <c r="T26" s="10"/>
      <c r="U26" s="10"/>
    </row>
    <row r="27" ht="14.25" customHeight="1">
      <c r="A27" s="26">
        <v>35.0</v>
      </c>
      <c r="B27" s="12">
        <f t="shared" si="1"/>
        <v>14175</v>
      </c>
      <c r="C27" s="23">
        <v>2.2</v>
      </c>
      <c r="D27" s="23">
        <v>0.4</v>
      </c>
      <c r="E27" s="27">
        <v>0.5</v>
      </c>
      <c r="F27" s="15">
        <v>0.0</v>
      </c>
      <c r="G27" s="16">
        <f t="shared" si="7"/>
        <v>4.510934744</v>
      </c>
      <c r="H27" s="17">
        <f t="shared" si="3"/>
        <v>7087.5</v>
      </c>
      <c r="I27" s="24">
        <f t="shared" si="4"/>
        <v>0</v>
      </c>
      <c r="J27" s="19">
        <f t="shared" si="5"/>
        <v>5670</v>
      </c>
      <c r="K27" s="20">
        <v>1000.0</v>
      </c>
      <c r="L27" s="21">
        <f t="shared" si="6"/>
        <v>13757.5</v>
      </c>
      <c r="M27" s="10"/>
      <c r="N27" s="10"/>
      <c r="O27" s="10"/>
      <c r="P27" s="10"/>
      <c r="Q27" s="10"/>
      <c r="R27" s="10"/>
      <c r="S27" s="10"/>
      <c r="T27" s="10"/>
      <c r="U27" s="10"/>
    </row>
    <row r="28" ht="14.25" customHeight="1">
      <c r="A28" s="26">
        <v>36.0</v>
      </c>
      <c r="B28" s="12">
        <f t="shared" si="1"/>
        <v>14580</v>
      </c>
      <c r="C28" s="23">
        <v>2.2</v>
      </c>
      <c r="D28" s="23">
        <v>0.4</v>
      </c>
      <c r="E28" s="27">
        <v>0.5</v>
      </c>
      <c r="F28" s="15">
        <v>0.0</v>
      </c>
      <c r="G28" s="16">
        <f t="shared" si="7"/>
        <v>4.471742112</v>
      </c>
      <c r="H28" s="17">
        <f t="shared" si="3"/>
        <v>7290</v>
      </c>
      <c r="I28" s="24">
        <f t="shared" si="4"/>
        <v>0</v>
      </c>
      <c r="J28" s="19">
        <f t="shared" si="5"/>
        <v>5832</v>
      </c>
      <c r="K28" s="20">
        <v>1000.0</v>
      </c>
      <c r="L28" s="21">
        <f t="shared" si="6"/>
        <v>14122</v>
      </c>
      <c r="M28" s="10"/>
      <c r="N28" s="10"/>
      <c r="O28" s="10"/>
      <c r="P28" s="10"/>
      <c r="Q28" s="10"/>
      <c r="R28" s="10"/>
      <c r="S28" s="10"/>
      <c r="T28" s="10"/>
      <c r="U28" s="10"/>
    </row>
    <row r="29" ht="14.25" customHeight="1">
      <c r="A29" s="29">
        <v>37.0</v>
      </c>
      <c r="B29" s="30">
        <f t="shared" si="1"/>
        <v>14985</v>
      </c>
      <c r="C29" s="31">
        <v>2.2</v>
      </c>
      <c r="D29" s="31">
        <v>0.4</v>
      </c>
      <c r="E29" s="32">
        <v>0.5</v>
      </c>
      <c r="F29" s="33">
        <v>0.0</v>
      </c>
      <c r="G29" s="34">
        <f t="shared" si="7"/>
        <v>4.434668001</v>
      </c>
      <c r="H29" s="35">
        <f t="shared" si="3"/>
        <v>7492.5</v>
      </c>
      <c r="I29" s="36">
        <f t="shared" si="4"/>
        <v>0</v>
      </c>
      <c r="J29" s="37">
        <f t="shared" si="5"/>
        <v>5994</v>
      </c>
      <c r="K29" s="38">
        <v>1000.0</v>
      </c>
      <c r="L29" s="39">
        <f t="shared" si="6"/>
        <v>14486.5</v>
      </c>
      <c r="M29" s="10"/>
      <c r="N29" s="10"/>
      <c r="O29" s="10"/>
      <c r="P29" s="10"/>
      <c r="Q29" s="10"/>
      <c r="R29" s="10"/>
      <c r="S29" s="10"/>
      <c r="T29" s="10"/>
      <c r="U29" s="10"/>
    </row>
    <row r="30" ht="14.25" customHeight="1">
      <c r="A30" s="40">
        <v>40.0</v>
      </c>
      <c r="B30" s="41">
        <f t="shared" si="1"/>
        <v>16200</v>
      </c>
      <c r="C30" s="42">
        <v>2.2</v>
      </c>
      <c r="D30" s="43">
        <v>0.2</v>
      </c>
      <c r="E30" s="44">
        <v>0.28</v>
      </c>
      <c r="F30" s="45">
        <v>0.0</v>
      </c>
      <c r="G30" s="42">
        <f>C30+D30+E30+F30+43500/B30</f>
        <v>5.365185185</v>
      </c>
      <c r="H30" s="42">
        <f t="shared" si="3"/>
        <v>4536</v>
      </c>
      <c r="I30" s="42">
        <f t="shared" si="4"/>
        <v>0</v>
      </c>
      <c r="J30" s="42">
        <f t="shared" si="5"/>
        <v>3240</v>
      </c>
      <c r="K30" s="42">
        <v>2000.0</v>
      </c>
      <c r="L30" s="42">
        <f t="shared" si="6"/>
        <v>9776</v>
      </c>
      <c r="M30" s="10"/>
      <c r="N30" s="10"/>
      <c r="O30" s="10"/>
      <c r="P30" s="10"/>
      <c r="Q30" s="10"/>
      <c r="R30" s="10"/>
      <c r="S30" s="10"/>
      <c r="T30" s="10"/>
      <c r="U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20.13"/>
    <col customWidth="1" min="3" max="3" width="15.75"/>
    <col customWidth="1" min="4" max="4" width="15.63"/>
    <col customWidth="1" min="5" max="5" width="12.75"/>
    <col customWidth="1" min="6" max="7" width="17.0"/>
    <col customWidth="1" min="8" max="8" width="18.75"/>
    <col customWidth="1" min="9" max="9" width="15.75"/>
    <col customWidth="1" min="10" max="10" width="16.0"/>
    <col customWidth="1" min="11" max="11" width="27.88"/>
    <col customWidth="1" min="12" max="26" width="14.38"/>
  </cols>
  <sheetData>
    <row r="1" ht="48.0" customHeight="1">
      <c r="A1" s="46" t="s">
        <v>14</v>
      </c>
      <c r="B1" s="46" t="s">
        <v>15</v>
      </c>
      <c r="C1" s="46" t="s">
        <v>16</v>
      </c>
      <c r="D1" s="46" t="s">
        <v>17</v>
      </c>
      <c r="E1" s="46" t="s">
        <v>4</v>
      </c>
      <c r="F1" s="47" t="s">
        <v>18</v>
      </c>
      <c r="G1" s="47" t="s">
        <v>19</v>
      </c>
      <c r="H1" s="47" t="s">
        <v>20</v>
      </c>
      <c r="I1" s="47" t="s">
        <v>21</v>
      </c>
      <c r="J1" s="47" t="s">
        <v>22</v>
      </c>
      <c r="K1" s="47" t="s">
        <v>23</v>
      </c>
    </row>
    <row r="2" ht="14.25" customHeight="1">
      <c r="A2" s="48">
        <v>45483.0</v>
      </c>
      <c r="B2" s="49" t="s">
        <v>24</v>
      </c>
      <c r="C2" s="50" t="s">
        <v>25</v>
      </c>
      <c r="D2" s="51">
        <v>4050.0</v>
      </c>
      <c r="E2" s="52">
        <v>0.5</v>
      </c>
      <c r="F2" s="53">
        <f>Report!$D2*Report!$E2</f>
        <v>2025</v>
      </c>
      <c r="G2" s="54">
        <f>Report!$D2*0.01</f>
        <v>40.5</v>
      </c>
      <c r="H2" s="54">
        <f>Report!$D2*0.2</f>
        <v>810</v>
      </c>
      <c r="I2" s="55">
        <v>0.0</v>
      </c>
      <c r="J2" s="56">
        <v>1000.0</v>
      </c>
      <c r="K2" s="57">
        <f>Report!$F2+Report!$G2+Report!$H2+Report!$J2</f>
        <v>3875.5</v>
      </c>
    </row>
    <row r="3" ht="14.25" customHeight="1">
      <c r="A3" s="50"/>
      <c r="B3" s="49"/>
      <c r="C3" s="50"/>
      <c r="D3" s="51">
        <v>0.0</v>
      </c>
      <c r="E3" s="49"/>
      <c r="F3" s="53">
        <f>Report!$D3*Report!$E3</f>
        <v>0</v>
      </c>
      <c r="G3" s="58">
        <f>Report!$D3*0.01</f>
        <v>0</v>
      </c>
      <c r="H3" s="58">
        <f>Report!$D3*0.2</f>
        <v>0</v>
      </c>
      <c r="I3" s="59"/>
      <c r="J3" s="56">
        <v>0.0</v>
      </c>
      <c r="K3" s="57">
        <f>Report!$F3+Report!$G3+Report!$H3+Report!$J3</f>
        <v>0</v>
      </c>
    </row>
    <row r="4" ht="14.25" customHeight="1">
      <c r="A4" s="50"/>
      <c r="B4" s="49"/>
      <c r="C4" s="50"/>
      <c r="D4" s="51">
        <v>0.0</v>
      </c>
      <c r="E4" s="49"/>
      <c r="F4" s="53">
        <f>Report!$D4*Report!$E4</f>
        <v>0</v>
      </c>
      <c r="G4" s="58">
        <f>Report!$D4*0.01</f>
        <v>0</v>
      </c>
      <c r="H4" s="58">
        <f>Report!$D4*0.2</f>
        <v>0</v>
      </c>
      <c r="I4" s="59"/>
      <c r="J4" s="56">
        <v>0.0</v>
      </c>
      <c r="K4" s="57">
        <f>Report!$F4+Report!$G4+Report!$H4+Report!$J4</f>
        <v>0</v>
      </c>
    </row>
    <row r="5" ht="14.25" customHeight="1">
      <c r="A5" s="50"/>
      <c r="B5" s="49"/>
      <c r="C5" s="50"/>
      <c r="D5" s="51">
        <v>0.0</v>
      </c>
      <c r="E5" s="49"/>
      <c r="F5" s="53">
        <f>Report!$D5*Report!$E5</f>
        <v>0</v>
      </c>
      <c r="G5" s="58">
        <f>Report!$D5*0.01</f>
        <v>0</v>
      </c>
      <c r="H5" s="58">
        <f>Report!$D5*0.2</f>
        <v>0</v>
      </c>
      <c r="I5" s="59"/>
      <c r="J5" s="56">
        <v>0.0</v>
      </c>
      <c r="K5" s="57">
        <f>Report!$F5+Report!$G5+Report!$H5+Report!$J5</f>
        <v>0</v>
      </c>
    </row>
    <row r="6" ht="14.25" customHeight="1">
      <c r="A6" s="50"/>
      <c r="B6" s="49"/>
      <c r="C6" s="50"/>
      <c r="D6" s="51">
        <v>0.0</v>
      </c>
      <c r="E6" s="49"/>
      <c r="F6" s="53">
        <f>Report!$D6*Report!$E6</f>
        <v>0</v>
      </c>
      <c r="G6" s="58">
        <f>Report!$D6*0.01</f>
        <v>0</v>
      </c>
      <c r="H6" s="58">
        <f>Report!$D6*0.2</f>
        <v>0</v>
      </c>
      <c r="I6" s="59"/>
      <c r="J6" s="56">
        <v>0.0</v>
      </c>
      <c r="K6" s="57">
        <f>Report!$F6+Report!$G6+Report!$H6+Report!$J6</f>
        <v>0</v>
      </c>
    </row>
    <row r="7" ht="14.25" customHeight="1">
      <c r="A7" s="50"/>
      <c r="B7" s="49"/>
      <c r="C7" s="50"/>
      <c r="D7" s="51">
        <v>0.0</v>
      </c>
      <c r="E7" s="49"/>
      <c r="F7" s="53">
        <f>Report!$D7*Report!$E7</f>
        <v>0</v>
      </c>
      <c r="G7" s="58">
        <f>Report!$D7*0.01</f>
        <v>0</v>
      </c>
      <c r="H7" s="58">
        <f>Report!$D7*0.2</f>
        <v>0</v>
      </c>
      <c r="I7" s="59"/>
      <c r="J7" s="56">
        <v>0.0</v>
      </c>
      <c r="K7" s="57">
        <f>Report!$F7+Report!$G7+Report!$H7+Report!$J7</f>
        <v>0</v>
      </c>
    </row>
    <row r="8" ht="14.25" customHeight="1">
      <c r="A8" s="50"/>
      <c r="B8" s="49"/>
      <c r="C8" s="50"/>
      <c r="D8" s="51">
        <v>0.0</v>
      </c>
      <c r="E8" s="49"/>
      <c r="F8" s="53">
        <f>Report!$D8*Report!$E8</f>
        <v>0</v>
      </c>
      <c r="G8" s="58">
        <f>Report!$D8*0.01</f>
        <v>0</v>
      </c>
      <c r="H8" s="58">
        <f>Report!$D8*0.2</f>
        <v>0</v>
      </c>
      <c r="I8" s="59"/>
      <c r="J8" s="56">
        <v>0.0</v>
      </c>
      <c r="K8" s="57">
        <f>Report!$F8+Report!$G8+Report!$H8+Report!$J8</f>
        <v>0</v>
      </c>
    </row>
    <row r="9" ht="14.25" customHeight="1">
      <c r="A9" s="50"/>
      <c r="B9" s="49"/>
      <c r="C9" s="50"/>
      <c r="D9" s="51">
        <v>0.0</v>
      </c>
      <c r="E9" s="49"/>
      <c r="F9" s="53">
        <f>Report!$D9*Report!$E9</f>
        <v>0</v>
      </c>
      <c r="G9" s="58">
        <f>Report!$D9*0.01</f>
        <v>0</v>
      </c>
      <c r="H9" s="58">
        <f>Report!$D9*0.2</f>
        <v>0</v>
      </c>
      <c r="I9" s="59"/>
      <c r="J9" s="56">
        <v>0.0</v>
      </c>
      <c r="K9" s="57">
        <f>Report!$F9+Report!$G9+Report!$H9+Report!$J9</f>
        <v>0</v>
      </c>
    </row>
    <row r="10" ht="14.25" customHeight="1">
      <c r="A10" s="50"/>
      <c r="B10" s="49"/>
      <c r="C10" s="50"/>
      <c r="D10" s="51">
        <v>0.0</v>
      </c>
      <c r="E10" s="49"/>
      <c r="F10" s="53">
        <f>Report!$D10*Report!$E10</f>
        <v>0</v>
      </c>
      <c r="G10" s="58">
        <f>Report!$D10*0.01</f>
        <v>0</v>
      </c>
      <c r="H10" s="58">
        <f>Report!$D10*0.2</f>
        <v>0</v>
      </c>
      <c r="I10" s="59"/>
      <c r="J10" s="56">
        <v>0.0</v>
      </c>
      <c r="K10" s="57">
        <f>Report!$F10+Report!$G10+Report!$H10+Report!$J10</f>
        <v>0</v>
      </c>
    </row>
    <row r="11" ht="14.25" customHeight="1">
      <c r="A11" s="50"/>
      <c r="B11" s="49"/>
      <c r="C11" s="50"/>
      <c r="D11" s="51">
        <v>0.0</v>
      </c>
      <c r="E11" s="49"/>
      <c r="F11" s="53">
        <f>Report!$D11*Report!$E11</f>
        <v>0</v>
      </c>
      <c r="G11" s="58">
        <f>Report!$D11*0.01</f>
        <v>0</v>
      </c>
      <c r="H11" s="58">
        <f>Report!$D11*0.2</f>
        <v>0</v>
      </c>
      <c r="I11" s="59"/>
      <c r="J11" s="56">
        <v>0.0</v>
      </c>
      <c r="K11" s="57">
        <f>Report!$F11+Report!$G11+Report!$H11+Report!$J11</f>
        <v>0</v>
      </c>
    </row>
    <row r="12" ht="14.25" customHeight="1">
      <c r="A12" s="50"/>
      <c r="B12" s="49"/>
      <c r="C12" s="50"/>
      <c r="D12" s="51">
        <v>0.0</v>
      </c>
      <c r="E12" s="49"/>
      <c r="F12" s="53">
        <f>Report!$D12*Report!$E12</f>
        <v>0</v>
      </c>
      <c r="G12" s="58">
        <f>Report!$D12*0.01</f>
        <v>0</v>
      </c>
      <c r="H12" s="58">
        <f>Report!$D12*0.2</f>
        <v>0</v>
      </c>
      <c r="I12" s="59"/>
      <c r="J12" s="56">
        <v>0.0</v>
      </c>
      <c r="K12" s="57">
        <f>Report!$F12+Report!$G12+Report!$H12+Report!$J12</f>
        <v>0</v>
      </c>
    </row>
    <row r="13" ht="14.25" customHeight="1">
      <c r="A13" s="50"/>
      <c r="B13" s="49"/>
      <c r="C13" s="50"/>
      <c r="D13" s="51">
        <v>0.0</v>
      </c>
      <c r="E13" s="49"/>
      <c r="F13" s="53">
        <f>Report!$D13*Report!$E13</f>
        <v>0</v>
      </c>
      <c r="G13" s="58">
        <f>Report!$D13*0.01</f>
        <v>0</v>
      </c>
      <c r="H13" s="58">
        <f>Report!$D13*0.2</f>
        <v>0</v>
      </c>
      <c r="I13" s="59"/>
      <c r="J13" s="56">
        <v>0.0</v>
      </c>
      <c r="K13" s="57">
        <f>Report!$F13+Report!$G13+Report!$H13+Report!$J13</f>
        <v>0</v>
      </c>
    </row>
    <row r="14" ht="14.25" customHeight="1">
      <c r="A14" s="50"/>
      <c r="B14" s="49"/>
      <c r="C14" s="50"/>
      <c r="D14" s="51">
        <v>0.0</v>
      </c>
      <c r="E14" s="49"/>
      <c r="F14" s="53">
        <f>Report!$D14*Report!$E14</f>
        <v>0</v>
      </c>
      <c r="G14" s="58">
        <f>Report!$D14*0.01</f>
        <v>0</v>
      </c>
      <c r="H14" s="58">
        <f>Report!$D14*0.2</f>
        <v>0</v>
      </c>
      <c r="I14" s="59"/>
      <c r="J14" s="56">
        <v>0.0</v>
      </c>
      <c r="K14" s="57">
        <f>Report!$F14+Report!$G14+Report!$H14+Report!$J14</f>
        <v>0</v>
      </c>
    </row>
    <row r="15" ht="14.25" customHeight="1">
      <c r="A15" s="50"/>
      <c r="B15" s="49"/>
      <c r="C15" s="50"/>
      <c r="D15" s="51">
        <v>0.0</v>
      </c>
      <c r="E15" s="49"/>
      <c r="F15" s="53">
        <f>Report!$D15*Report!$E15</f>
        <v>0</v>
      </c>
      <c r="G15" s="58">
        <f>Report!$D15*0.01</f>
        <v>0</v>
      </c>
      <c r="H15" s="58">
        <f>Report!$D15*0.2</f>
        <v>0</v>
      </c>
      <c r="I15" s="59"/>
      <c r="J15" s="56">
        <v>0.0</v>
      </c>
      <c r="K15" s="57">
        <f>Report!$F15+Report!$G15+Report!$H15+Report!$J15</f>
        <v>0</v>
      </c>
    </row>
    <row r="16" ht="14.25" customHeight="1">
      <c r="A16" s="50"/>
      <c r="B16" s="49"/>
      <c r="C16" s="50"/>
      <c r="D16" s="51">
        <v>0.0</v>
      </c>
      <c r="E16" s="49"/>
      <c r="F16" s="53">
        <f>Report!$D16*Report!$E16</f>
        <v>0</v>
      </c>
      <c r="G16" s="58">
        <f>Report!$D16*0.01</f>
        <v>0</v>
      </c>
      <c r="H16" s="58">
        <f>Report!$D16*0.2</f>
        <v>0</v>
      </c>
      <c r="I16" s="59"/>
      <c r="J16" s="56">
        <v>0.0</v>
      </c>
      <c r="K16" s="57">
        <f>Report!$F16+Report!$G16+Report!$H16+Report!$J16</f>
        <v>0</v>
      </c>
    </row>
    <row r="17" ht="14.25" customHeight="1">
      <c r="A17" s="50"/>
      <c r="B17" s="49"/>
      <c r="C17" s="50"/>
      <c r="D17" s="51">
        <v>0.0</v>
      </c>
      <c r="E17" s="49"/>
      <c r="F17" s="53">
        <f>Report!$D17*Report!$E17</f>
        <v>0</v>
      </c>
      <c r="G17" s="58">
        <f>Report!$D17*0.01</f>
        <v>0</v>
      </c>
      <c r="H17" s="58">
        <f>Report!$D17*0.2</f>
        <v>0</v>
      </c>
      <c r="I17" s="59"/>
      <c r="J17" s="56">
        <v>0.0</v>
      </c>
      <c r="K17" s="57">
        <f>Report!$F17+Report!$G17+Report!$H17+Report!$J17</f>
        <v>0</v>
      </c>
    </row>
    <row r="18" ht="14.25" customHeight="1">
      <c r="A18" s="50"/>
      <c r="B18" s="49"/>
      <c r="C18" s="50"/>
      <c r="D18" s="51">
        <v>0.0</v>
      </c>
      <c r="E18" s="49"/>
      <c r="F18" s="53">
        <f>Report!$D18*Report!$E18</f>
        <v>0</v>
      </c>
      <c r="G18" s="58">
        <f>Report!$D18*0.01</f>
        <v>0</v>
      </c>
      <c r="H18" s="58">
        <f>Report!$D18*0.2</f>
        <v>0</v>
      </c>
      <c r="I18" s="59"/>
      <c r="J18" s="56">
        <v>0.0</v>
      </c>
      <c r="K18" s="57">
        <f>Report!$F18+Report!$G18+Report!$H18+Report!$J18</f>
        <v>0</v>
      </c>
    </row>
    <row r="19" ht="14.25" customHeight="1">
      <c r="A19" s="50"/>
      <c r="B19" s="49"/>
      <c r="C19" s="50"/>
      <c r="D19" s="51">
        <v>0.0</v>
      </c>
      <c r="E19" s="49"/>
      <c r="F19" s="53">
        <f>Report!$D19*Report!$E19</f>
        <v>0</v>
      </c>
      <c r="G19" s="58">
        <f>Report!$D19*0.01</f>
        <v>0</v>
      </c>
      <c r="H19" s="58">
        <f>Report!$D19*0.2</f>
        <v>0</v>
      </c>
      <c r="I19" s="59"/>
      <c r="J19" s="56">
        <v>0.0</v>
      </c>
      <c r="K19" s="57">
        <f>Report!$F19+Report!$G19+Report!$H19+Report!$J19</f>
        <v>0</v>
      </c>
    </row>
    <row r="20" ht="14.25" customHeight="1">
      <c r="A20" s="50"/>
      <c r="B20" s="49"/>
      <c r="C20" s="50"/>
      <c r="D20" s="51">
        <v>0.0</v>
      </c>
      <c r="E20" s="49"/>
      <c r="F20" s="53">
        <f>Report!$D20*Report!$E20</f>
        <v>0</v>
      </c>
      <c r="G20" s="58">
        <f>Report!$D20*0.01</f>
        <v>0</v>
      </c>
      <c r="H20" s="58">
        <f>Report!$D20*0.2</f>
        <v>0</v>
      </c>
      <c r="I20" s="59"/>
      <c r="J20" s="56">
        <v>0.0</v>
      </c>
      <c r="K20" s="57">
        <f>Report!$F20+Report!$G20+Report!$H20+Report!$J20</f>
        <v>0</v>
      </c>
    </row>
    <row r="21" ht="14.25" customHeight="1">
      <c r="A21" s="50"/>
      <c r="B21" s="49"/>
      <c r="C21" s="50"/>
      <c r="D21" s="51">
        <v>0.0</v>
      </c>
      <c r="E21" s="49"/>
      <c r="F21" s="53">
        <f>Report!$D21*Report!$E21</f>
        <v>0</v>
      </c>
      <c r="G21" s="58">
        <f>Report!$D21*0.01</f>
        <v>0</v>
      </c>
      <c r="H21" s="58">
        <f>Report!$D21*0.2</f>
        <v>0</v>
      </c>
      <c r="I21" s="59"/>
      <c r="J21" s="56">
        <v>0.0</v>
      </c>
      <c r="K21" s="57">
        <f>Report!$F21+Report!$G21+Report!$H21+Report!$J21</f>
        <v>0</v>
      </c>
    </row>
    <row r="22" ht="14.25" customHeight="1">
      <c r="A22" s="50"/>
      <c r="B22" s="49"/>
      <c r="C22" s="50"/>
      <c r="D22" s="51">
        <v>0.0</v>
      </c>
      <c r="E22" s="49"/>
      <c r="F22" s="53">
        <f>Report!$D22*Report!$E22</f>
        <v>0</v>
      </c>
      <c r="G22" s="58">
        <f>Report!$D22*0.01</f>
        <v>0</v>
      </c>
      <c r="H22" s="58">
        <f>Report!$D22*0.2</f>
        <v>0</v>
      </c>
      <c r="I22" s="59"/>
      <c r="J22" s="56">
        <v>0.0</v>
      </c>
      <c r="K22" s="57">
        <f>Report!$F22+Report!$G22+Report!$H22+Report!$J22</f>
        <v>0</v>
      </c>
    </row>
    <row r="23" ht="14.25" customHeight="1">
      <c r="A23" s="50"/>
      <c r="B23" s="49"/>
      <c r="C23" s="50"/>
      <c r="D23" s="51">
        <v>0.0</v>
      </c>
      <c r="E23" s="49"/>
      <c r="F23" s="53">
        <f>Report!$D23*Report!$E23</f>
        <v>0</v>
      </c>
      <c r="G23" s="58">
        <f>Report!$D23*0.01</f>
        <v>0</v>
      </c>
      <c r="H23" s="58">
        <f>Report!$D23*0.2</f>
        <v>0</v>
      </c>
      <c r="I23" s="59"/>
      <c r="J23" s="56">
        <v>0.0</v>
      </c>
      <c r="K23" s="57">
        <f>Report!$F23+Report!$G23+Report!$H23+Report!$J23</f>
        <v>0</v>
      </c>
    </row>
    <row r="24" ht="14.25" customHeight="1">
      <c r="A24" s="50"/>
      <c r="B24" s="49"/>
      <c r="C24" s="50"/>
      <c r="D24" s="51">
        <v>0.0</v>
      </c>
      <c r="E24" s="49"/>
      <c r="F24" s="53">
        <f>Report!$D24*Report!$E24</f>
        <v>0</v>
      </c>
      <c r="G24" s="58">
        <f>Report!$D24*0.01</f>
        <v>0</v>
      </c>
      <c r="H24" s="58">
        <f>Report!$D24*0.2</f>
        <v>0</v>
      </c>
      <c r="I24" s="59"/>
      <c r="J24" s="56">
        <v>0.0</v>
      </c>
      <c r="K24" s="57">
        <f>Report!$F24+Report!$G24+Report!$H24+Report!$J24</f>
        <v>0</v>
      </c>
    </row>
    <row r="25" ht="14.25" customHeight="1">
      <c r="A25" s="50"/>
      <c r="B25" s="49"/>
      <c r="C25" s="50"/>
      <c r="D25" s="51">
        <v>0.0</v>
      </c>
      <c r="E25" s="49"/>
      <c r="F25" s="53">
        <f>Report!$D25*Report!$E25</f>
        <v>0</v>
      </c>
      <c r="G25" s="60">
        <f>Report!$D25*0.01</f>
        <v>0</v>
      </c>
      <c r="H25" s="60">
        <f>Report!$D25*0.2</f>
        <v>0</v>
      </c>
      <c r="I25" s="61"/>
      <c r="J25" s="56">
        <v>0.0</v>
      </c>
      <c r="K25" s="57">
        <f>Report!$F25+Report!$G25+Report!$H25+Report!$J25</f>
        <v>0</v>
      </c>
    </row>
    <row r="26" ht="21.0" customHeight="1">
      <c r="A26" s="62"/>
      <c r="B26" s="63"/>
      <c r="C26" s="62"/>
      <c r="D26" s="63"/>
      <c r="E26" s="63"/>
      <c r="F26" s="64">
        <f t="shared" ref="F26:H26" si="1">SUM(F2:F25)</f>
        <v>2025</v>
      </c>
      <c r="G26" s="64">
        <f t="shared" si="1"/>
        <v>40.5</v>
      </c>
      <c r="H26" s="64">
        <f t="shared" si="1"/>
        <v>810</v>
      </c>
      <c r="I26" s="64"/>
      <c r="J26" s="65">
        <f>SUM(J2:J25)</f>
        <v>1000</v>
      </c>
      <c r="K26" s="66">
        <f>Report!$F$26+Report!$G$26+Report!$H$26+Report!$J$26</f>
        <v>3875.5</v>
      </c>
    </row>
    <row r="27" ht="14.25" customHeight="1"/>
    <row r="28" ht="14.25" customHeight="1"/>
    <row r="29" ht="14.25" customHeight="1"/>
    <row r="30" ht="14.25" customHeight="1">
      <c r="H30" s="67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30.25"/>
    <col customWidth="1" min="3" max="3" width="21.88"/>
    <col customWidth="1" min="4" max="4" width="21.13"/>
    <col customWidth="1" min="5" max="5" width="19.75"/>
    <col customWidth="1" min="6" max="6" width="22.25"/>
    <col customWidth="1" min="7" max="7" width="15.25"/>
    <col customWidth="1" min="8" max="26" width="14.38"/>
  </cols>
  <sheetData>
    <row r="1" ht="39.75" customHeight="1">
      <c r="A1" s="46" t="s">
        <v>14</v>
      </c>
      <c r="B1" s="46" t="s">
        <v>15</v>
      </c>
      <c r="C1" s="46" t="s">
        <v>16</v>
      </c>
      <c r="D1" s="46" t="s">
        <v>17</v>
      </c>
      <c r="E1" s="46" t="s">
        <v>4</v>
      </c>
      <c r="F1" s="47" t="s">
        <v>26</v>
      </c>
      <c r="G1" s="46" t="s">
        <v>27</v>
      </c>
    </row>
    <row r="2" ht="14.25" customHeight="1">
      <c r="A2" s="48">
        <v>45483.0</v>
      </c>
      <c r="B2" s="49" t="s">
        <v>24</v>
      </c>
      <c r="C2" s="50" t="s">
        <v>25</v>
      </c>
      <c r="D2" s="51">
        <v>4050.0</v>
      </c>
      <c r="E2" s="52">
        <v>0.5</v>
      </c>
      <c r="F2" s="53">
        <f>'Reporte Vendedor'!$D2*'Reporte Vendedor'!$E2</f>
        <v>2025</v>
      </c>
      <c r="G2" s="68">
        <v>1000.0</v>
      </c>
    </row>
    <row r="3" ht="14.25" customHeight="1">
      <c r="A3" s="50"/>
      <c r="B3" s="49"/>
      <c r="C3" s="50"/>
      <c r="D3" s="49"/>
      <c r="E3" s="49"/>
      <c r="F3" s="53">
        <f>'Reporte Vendedor'!$D3*'Reporte Vendedor'!$E3</f>
        <v>0</v>
      </c>
      <c r="G3" s="68">
        <v>0.0</v>
      </c>
    </row>
    <row r="4" ht="14.25" customHeight="1">
      <c r="A4" s="50"/>
      <c r="B4" s="49"/>
      <c r="C4" s="50"/>
      <c r="D4" s="49"/>
      <c r="E4" s="49"/>
      <c r="F4" s="53">
        <f>'Reporte Vendedor'!$D4*'Reporte Vendedor'!$E4</f>
        <v>0</v>
      </c>
      <c r="G4" s="68">
        <v>0.0</v>
      </c>
    </row>
    <row r="5" ht="14.25" customHeight="1">
      <c r="A5" s="50"/>
      <c r="B5" s="49"/>
      <c r="C5" s="50"/>
      <c r="D5" s="49"/>
      <c r="E5" s="49"/>
      <c r="F5" s="53">
        <f>'Reporte Vendedor'!$D5*'Reporte Vendedor'!$E5</f>
        <v>0</v>
      </c>
      <c r="G5" s="68">
        <v>0.0</v>
      </c>
    </row>
    <row r="6" ht="14.25" customHeight="1">
      <c r="A6" s="50"/>
      <c r="B6" s="49"/>
      <c r="C6" s="50"/>
      <c r="D6" s="49"/>
      <c r="E6" s="49"/>
      <c r="F6" s="53">
        <f>'Reporte Vendedor'!$D6*'Reporte Vendedor'!$E6</f>
        <v>0</v>
      </c>
      <c r="G6" s="68">
        <v>0.0</v>
      </c>
    </row>
    <row r="7" ht="14.25" customHeight="1">
      <c r="A7" s="50"/>
      <c r="B7" s="49"/>
      <c r="C7" s="50"/>
      <c r="D7" s="49"/>
      <c r="E7" s="49"/>
      <c r="F7" s="53">
        <f>'Reporte Vendedor'!$D7*'Reporte Vendedor'!$E7</f>
        <v>0</v>
      </c>
      <c r="G7" s="68">
        <v>0.0</v>
      </c>
    </row>
    <row r="8" ht="14.25" customHeight="1">
      <c r="A8" s="50"/>
      <c r="B8" s="49"/>
      <c r="C8" s="50"/>
      <c r="D8" s="49"/>
      <c r="E8" s="49"/>
      <c r="F8" s="53">
        <f>'Reporte Vendedor'!$D8*'Reporte Vendedor'!$E8</f>
        <v>0</v>
      </c>
      <c r="G8" s="68">
        <v>0.0</v>
      </c>
    </row>
    <row r="9" ht="14.25" customHeight="1">
      <c r="A9" s="50"/>
      <c r="B9" s="49"/>
      <c r="C9" s="50"/>
      <c r="D9" s="49"/>
      <c r="E9" s="49"/>
      <c r="F9" s="53">
        <f>'Reporte Vendedor'!$D9*'Reporte Vendedor'!$E9</f>
        <v>0</v>
      </c>
      <c r="G9" s="68">
        <v>0.0</v>
      </c>
    </row>
    <row r="10" ht="14.25" customHeight="1">
      <c r="A10" s="50"/>
      <c r="B10" s="49"/>
      <c r="C10" s="50"/>
      <c r="D10" s="49"/>
      <c r="E10" s="49"/>
      <c r="F10" s="53">
        <f>'Reporte Vendedor'!$D10*'Reporte Vendedor'!$E10</f>
        <v>0</v>
      </c>
      <c r="G10" s="68">
        <v>0.0</v>
      </c>
    </row>
    <row r="11" ht="14.25" customHeight="1">
      <c r="A11" s="50"/>
      <c r="B11" s="49"/>
      <c r="C11" s="50"/>
      <c r="D11" s="49"/>
      <c r="E11" s="49"/>
      <c r="F11" s="53">
        <f>'Reporte Vendedor'!$D11*'Reporte Vendedor'!$E11</f>
        <v>0</v>
      </c>
      <c r="G11" s="68">
        <v>0.0</v>
      </c>
    </row>
    <row r="12" ht="14.25" customHeight="1">
      <c r="A12" s="50"/>
      <c r="B12" s="49"/>
      <c r="C12" s="50"/>
      <c r="D12" s="49"/>
      <c r="E12" s="49"/>
      <c r="F12" s="53">
        <f>'Reporte Vendedor'!$D12*'Reporte Vendedor'!$E12</f>
        <v>0</v>
      </c>
      <c r="G12" s="68">
        <v>0.0</v>
      </c>
    </row>
    <row r="13" ht="14.25" customHeight="1">
      <c r="A13" s="50"/>
      <c r="B13" s="49"/>
      <c r="C13" s="50"/>
      <c r="D13" s="49"/>
      <c r="E13" s="49"/>
      <c r="F13" s="53">
        <f>'Reporte Vendedor'!$D13*'Reporte Vendedor'!$E13</f>
        <v>0</v>
      </c>
      <c r="G13" s="68">
        <v>0.0</v>
      </c>
    </row>
    <row r="14" ht="14.25" customHeight="1">
      <c r="A14" s="50"/>
      <c r="B14" s="49"/>
      <c r="C14" s="50"/>
      <c r="D14" s="49"/>
      <c r="E14" s="49"/>
      <c r="F14" s="53">
        <f>'Reporte Vendedor'!$D14*'Reporte Vendedor'!$E14</f>
        <v>0</v>
      </c>
      <c r="G14" s="68">
        <v>0.0</v>
      </c>
    </row>
    <row r="15" ht="14.25" customHeight="1">
      <c r="A15" s="50"/>
      <c r="B15" s="49"/>
      <c r="C15" s="50"/>
      <c r="D15" s="49"/>
      <c r="E15" s="49"/>
      <c r="F15" s="53">
        <f>'Reporte Vendedor'!$D15*'Reporte Vendedor'!$E15</f>
        <v>0</v>
      </c>
      <c r="G15" s="68">
        <v>0.0</v>
      </c>
    </row>
    <row r="16" ht="14.25" customHeight="1">
      <c r="A16" s="50"/>
      <c r="B16" s="49"/>
      <c r="C16" s="50"/>
      <c r="D16" s="49"/>
      <c r="E16" s="49"/>
      <c r="F16" s="53">
        <f>'Reporte Vendedor'!$D16*'Reporte Vendedor'!$E16</f>
        <v>0</v>
      </c>
      <c r="G16" s="68">
        <v>0.0</v>
      </c>
    </row>
    <row r="17" ht="14.25" customHeight="1">
      <c r="A17" s="50"/>
      <c r="B17" s="49"/>
      <c r="C17" s="50"/>
      <c r="D17" s="49"/>
      <c r="E17" s="49"/>
      <c r="F17" s="53">
        <f>'Reporte Vendedor'!$D17*'Reporte Vendedor'!$E17</f>
        <v>0</v>
      </c>
      <c r="G17" s="68">
        <v>0.0</v>
      </c>
    </row>
    <row r="18" ht="14.25" customHeight="1">
      <c r="A18" s="50"/>
      <c r="B18" s="49"/>
      <c r="C18" s="50"/>
      <c r="D18" s="49"/>
      <c r="E18" s="49"/>
      <c r="F18" s="53">
        <f>'Reporte Vendedor'!$D18*'Reporte Vendedor'!$E18</f>
        <v>0</v>
      </c>
      <c r="G18" s="68">
        <v>0.0</v>
      </c>
    </row>
    <row r="19" ht="14.25" customHeight="1">
      <c r="A19" s="50"/>
      <c r="B19" s="49"/>
      <c r="C19" s="50"/>
      <c r="D19" s="49"/>
      <c r="E19" s="49"/>
      <c r="F19" s="53">
        <f>'Reporte Vendedor'!$D19*'Reporte Vendedor'!$E19</f>
        <v>0</v>
      </c>
      <c r="G19" s="68">
        <v>0.0</v>
      </c>
    </row>
    <row r="20" ht="14.25" customHeight="1">
      <c r="A20" s="50"/>
      <c r="B20" s="49"/>
      <c r="C20" s="50"/>
      <c r="D20" s="49"/>
      <c r="E20" s="49"/>
      <c r="F20" s="53">
        <f>'Reporte Vendedor'!$D20*'Reporte Vendedor'!$E20</f>
        <v>0</v>
      </c>
      <c r="G20" s="68">
        <v>0.0</v>
      </c>
    </row>
    <row r="21" ht="14.25" customHeight="1">
      <c r="A21" s="50"/>
      <c r="B21" s="49"/>
      <c r="C21" s="50"/>
      <c r="D21" s="49"/>
      <c r="E21" s="49"/>
      <c r="F21" s="53">
        <f>'Reporte Vendedor'!$D21*'Reporte Vendedor'!$E21</f>
        <v>0</v>
      </c>
      <c r="G21" s="68">
        <v>0.0</v>
      </c>
    </row>
    <row r="22" ht="14.25" customHeight="1">
      <c r="A22" s="50"/>
      <c r="B22" s="49"/>
      <c r="C22" s="50"/>
      <c r="D22" s="49"/>
      <c r="E22" s="49"/>
      <c r="F22" s="53">
        <f>'Reporte Vendedor'!$D22*'Reporte Vendedor'!$E22</f>
        <v>0</v>
      </c>
      <c r="G22" s="68">
        <v>0.0</v>
      </c>
    </row>
    <row r="23" ht="14.25" customHeight="1">
      <c r="A23" s="50"/>
      <c r="B23" s="49"/>
      <c r="C23" s="50"/>
      <c r="D23" s="49"/>
      <c r="E23" s="49"/>
      <c r="F23" s="53">
        <f>'Reporte Vendedor'!$D23*'Reporte Vendedor'!$E23</f>
        <v>0</v>
      </c>
      <c r="G23" s="68">
        <v>0.0</v>
      </c>
    </row>
    <row r="24" ht="14.25" customHeight="1">
      <c r="A24" s="50"/>
      <c r="B24" s="49"/>
      <c r="C24" s="50"/>
      <c r="D24" s="49"/>
      <c r="E24" s="49"/>
      <c r="F24" s="53">
        <f>'Reporte Vendedor'!$D24*'Reporte Vendedor'!$E24</f>
        <v>0</v>
      </c>
      <c r="G24" s="68">
        <v>0.0</v>
      </c>
    </row>
    <row r="25" ht="14.25" customHeight="1">
      <c r="A25" s="50"/>
      <c r="B25" s="49"/>
      <c r="C25" s="50"/>
      <c r="D25" s="49"/>
      <c r="E25" s="49"/>
      <c r="F25" s="53">
        <f>'Reporte Vendedor'!$D25*'Reporte Vendedor'!$E25</f>
        <v>0</v>
      </c>
      <c r="G25" s="68">
        <v>0.0</v>
      </c>
    </row>
    <row r="26" ht="14.25" customHeight="1">
      <c r="A26" s="62"/>
      <c r="B26" s="63"/>
      <c r="C26" s="62"/>
      <c r="D26" s="63"/>
      <c r="E26" s="63"/>
      <c r="F26" s="64">
        <f t="shared" ref="F26:G26" si="1">SUM(F2:F25)</f>
        <v>2025</v>
      </c>
      <c r="G26" s="69">
        <f t="shared" si="1"/>
        <v>1000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2024-11-11T22:38:33Z</dcterms:created>
  <dc:creator>Javier Acevedo</dc:creator>
</cp:coreProperties>
</file>