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D:\Clases\ManejoExcel\"/>
    </mc:Choice>
  </mc:AlternateContent>
  <xr:revisionPtr revIDLastSave="0" documentId="13_ncr:1_{45620815-A068-4D34-A226-26EB2BC282A0}" xr6:coauthVersionLast="47" xr6:coauthVersionMax="47" xr10:uidLastSave="{00000000-0000-0000-0000-000000000000}"/>
  <bookViews>
    <workbookView xWindow="-28920" yWindow="-2250" windowWidth="29040" windowHeight="15990" firstSheet="2" activeTab="4" xr2:uid="{00000000-000D-0000-FFFF-FFFF00000000}"/>
  </bookViews>
  <sheets>
    <sheet name="BD" sheetId="1" r:id="rId1"/>
    <sheet name="Fechas" sheetId="2" r:id="rId2"/>
    <sheet name="InicioCondicionales" sheetId="3" r:id="rId3"/>
    <sheet name="CondicionSimple1" sheetId="4" r:id="rId4"/>
    <sheet name="CondicionSimple2" sheetId="5" r:id="rId5"/>
    <sheet name="CondicionY" sheetId="6" r:id="rId6"/>
    <sheet name="CondicionO" sheetId="7" r:id="rId7"/>
    <sheet name="CondicionAnidada" sheetId="8" r:id="rId8"/>
    <sheet name="EjercicioCondicionAnidada" sheetId="9" r:id="rId9"/>
  </sheets>
  <definedNames>
    <definedName name="_xlnm._FilterDatabase" localSheetId="0" hidden="1">BD!$A$1:$H$249</definedName>
    <definedName name="memp">BD!$C$1:$C$249</definedName>
    <definedName name="mrep">BD!$B$1:$B$249</definedName>
    <definedName name="mtoti">BD!$H$1:$H$249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2" i="4"/>
  <c r="B13" i="2"/>
  <c r="B12" i="2"/>
  <c r="B1" i="2"/>
  <c r="B11" i="2"/>
  <c r="C10" i="2"/>
  <c r="B10" i="2"/>
  <c r="B9" i="2"/>
  <c r="B8" i="2"/>
  <c r="L19" i="1"/>
  <c r="K33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25" i="1" l="1"/>
</calcChain>
</file>

<file path=xl/sharedStrings.xml><?xml version="1.0" encoding="utf-8"?>
<sst xmlns="http://schemas.openxmlformats.org/spreadsheetml/2006/main" count="771" uniqueCount="60">
  <si>
    <t>Fecha</t>
  </si>
  <si>
    <t>Repres cliente</t>
  </si>
  <si>
    <t>Nombre empresa</t>
  </si>
  <si>
    <t>Pagos</t>
  </si>
  <si>
    <t>Pendientes</t>
  </si>
  <si>
    <t>Ingresos Publicaciones</t>
  </si>
  <si>
    <t>Ingresos Internet</t>
  </si>
  <si>
    <t>Total Ingresos</t>
  </si>
  <si>
    <t>Dale</t>
  </si>
  <si>
    <t>A. Datum Corporation</t>
  </si>
  <si>
    <t>R</t>
  </si>
  <si>
    <t>P</t>
  </si>
  <si>
    <t>Steven</t>
  </si>
  <si>
    <t xml:space="preserve">Alpine Sports Ski House </t>
  </si>
  <si>
    <t>Rita</t>
  </si>
  <si>
    <t>Astro Mountain Bike Co.</t>
  </si>
  <si>
    <t>Atlantic Museum of Science</t>
  </si>
  <si>
    <t>Blue Sky Airlines</t>
  </si>
  <si>
    <t>City Power and Light</t>
  </si>
  <si>
    <t>Coho Winery</t>
  </si>
  <si>
    <t>Dale Carter</t>
  </si>
  <si>
    <t>Downfall Coffee &amp; Tea</t>
  </si>
  <si>
    <t>Enchantment Lakes Corp.</t>
  </si>
  <si>
    <t>Fourth Coffee</t>
  </si>
  <si>
    <t>Friendship Vineyards</t>
  </si>
  <si>
    <t>Healthy Food Store</t>
  </si>
  <si>
    <t>Island Hopper News</t>
  </si>
  <si>
    <t>J. Hollings-Aldrich</t>
  </si>
  <si>
    <t>Kwiatkowski</t>
  </si>
  <si>
    <t>M. Morales</t>
  </si>
  <si>
    <t>Main Street Theater</t>
  </si>
  <si>
    <t>Margo Tea Company</t>
  </si>
  <si>
    <t>Market Florist</t>
  </si>
  <si>
    <t>Northwind Traders</t>
  </si>
  <si>
    <t>Pacific Musical Instruments</t>
  </si>
  <si>
    <t>R.A. Hiatt</t>
  </si>
  <si>
    <t>Scootney Publishing</t>
  </si>
  <si>
    <t>Solomon Weiss Importers</t>
  </si>
  <si>
    <t>Tailspin Toys</t>
  </si>
  <si>
    <t>The Wine Cellar</t>
  </si>
  <si>
    <t>V.J. Bernstein</t>
  </si>
  <si>
    <t>Volcano Coffee Company</t>
  </si>
  <si>
    <t>Wingtip Toys</t>
  </si>
  <si>
    <t>Yates Institute of Art</t>
  </si>
  <si>
    <t>Sumar.si.Conjunto</t>
  </si>
  <si>
    <t>Contar.Si.Conjunto</t>
  </si>
  <si>
    <t>Promedio.si.conjunto</t>
  </si>
  <si>
    <t>Total Ingresos de 2020</t>
  </si>
  <si>
    <t>Ingresos del primer semestre del 2020, para el representante Dale, la empresa a datum corporation, siempre y cuando el total ingresos sea superior a 2500</t>
  </si>
  <si>
    <t>Ingresos primer semestre 2020</t>
  </si>
  <si>
    <t>Criterios</t>
  </si>
  <si>
    <t>hoy</t>
  </si>
  <si>
    <t>fecha</t>
  </si>
  <si>
    <t>fecha.mes</t>
  </si>
  <si>
    <t>dias.lab</t>
  </si>
  <si>
    <t>diassem</t>
  </si>
  <si>
    <t>Edad</t>
  </si>
  <si>
    <t>Resultado</t>
  </si>
  <si>
    <t>Total Venta</t>
  </si>
  <si>
    <t>Valor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</si>
</sst>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_-* #,##0\ _$_-;\-* #,##0\ _$_-;_-* &quot;-&quot;??\ _$_-;_-@_-"/>
    <numFmt numFmtId="169" formatCode="_(* #,##0_);_(* \(#,##0\);_(* &quot;-&quot;??_);_(@_)"/>
    <numFmt numFmtId="171" formatCode="ddd\ dd\ &quot;de&quot;\ mmm\ &quot;de&quot;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0" borderId="0" xfId="1"/>
    <xf numFmtId="14" fontId="4" fillId="0" borderId="0" xfId="1" applyNumberFormat="1" applyFont="1"/>
    <xf numFmtId="0" fontId="4" fillId="0" borderId="0" xfId="1" applyFont="1"/>
    <xf numFmtId="165" fontId="1" fillId="0" borderId="0" xfId="2" applyNumberFormat="1"/>
    <xf numFmtId="165" fontId="1" fillId="3" borderId="0" xfId="2" applyNumberFormat="1" applyFill="1"/>
    <xf numFmtId="0" fontId="1" fillId="0" borderId="0" xfId="1" quotePrefix="1"/>
    <xf numFmtId="14" fontId="4" fillId="4" borderId="0" xfId="1" applyNumberFormat="1" applyFont="1" applyFill="1"/>
    <xf numFmtId="0" fontId="1" fillId="4" borderId="0" xfId="1" applyFill="1"/>
    <xf numFmtId="169" fontId="1" fillId="4" borderId="0" xfId="3" applyNumberFormat="1" applyFont="1" applyFill="1"/>
    <xf numFmtId="0" fontId="3" fillId="0" borderId="0" xfId="1" applyFont="1"/>
    <xf numFmtId="0" fontId="1" fillId="0" borderId="0" xfId="1" applyAlignment="1">
      <alignment wrapText="1"/>
    </xf>
    <xf numFmtId="0" fontId="3" fillId="0" borderId="0" xfId="1" applyFont="1" applyAlignment="1">
      <alignment horizontal="center"/>
    </xf>
    <xf numFmtId="169" fontId="1" fillId="0" borderId="0" xfId="3" applyNumberFormat="1" applyFont="1"/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1" fontId="0" fillId="0" borderId="0" xfId="0" applyNumberFormat="1"/>
    <xf numFmtId="0" fontId="6" fillId="0" borderId="0" xfId="0" applyFont="1"/>
    <xf numFmtId="169" fontId="0" fillId="0" borderId="0" xfId="3" applyNumberFormat="1" applyFont="1"/>
  </cellXfs>
  <cellStyles count="4">
    <cellStyle name="Comma" xfId="3" builtinId="3"/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249"/>
  <sheetViews>
    <sheetView zoomScale="110" zoomScaleNormal="110" workbookViewId="0">
      <selection activeCell="L34" sqref="L34"/>
    </sheetView>
  </sheetViews>
  <sheetFormatPr defaultColWidth="11.42578125" defaultRowHeight="12.75" x14ac:dyDescent="0.2"/>
  <cols>
    <col min="1" max="1" width="12.5703125" style="5" bestFit="1" customWidth="1"/>
    <col min="2" max="2" width="11.42578125" style="5"/>
    <col min="3" max="3" width="24.85546875" style="5" bestFit="1" customWidth="1"/>
    <col min="4" max="4" width="11.7109375" style="5" bestFit="1" customWidth="1"/>
    <col min="5" max="5" width="11.42578125" style="5"/>
    <col min="6" max="6" width="15.7109375" style="5" bestFit="1" customWidth="1"/>
    <col min="7" max="8" width="11.7109375" style="5" bestFit="1" customWidth="1"/>
    <col min="9" max="10" width="11.42578125" style="5"/>
    <col min="11" max="11" width="29.7109375" style="5" bestFit="1" customWidth="1"/>
    <col min="12" max="12" width="10.28515625" style="5" bestFit="1" customWidth="1"/>
    <col min="13" max="13" width="11.42578125" style="5"/>
    <col min="14" max="14" width="19.42578125" style="5" bestFit="1" customWidth="1"/>
    <col min="15" max="16384" width="11.42578125" style="5"/>
  </cols>
  <sheetData>
    <row r="1" spans="1:14" ht="25.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14" x14ac:dyDescent="0.2">
      <c r="A2" s="6">
        <v>43862</v>
      </c>
      <c r="B2" s="7" t="s">
        <v>8</v>
      </c>
      <c r="C2" s="7" t="s">
        <v>9</v>
      </c>
      <c r="D2" s="8">
        <v>2265.12</v>
      </c>
      <c r="E2" s="8" t="s">
        <v>10</v>
      </c>
      <c r="F2" s="8">
        <v>657.99</v>
      </c>
      <c r="G2" s="8">
        <v>2000</v>
      </c>
      <c r="H2" s="9">
        <f>F2+G2</f>
        <v>2657.99</v>
      </c>
    </row>
    <row r="3" spans="1:14" x14ac:dyDescent="0.2">
      <c r="A3" s="6">
        <v>43132</v>
      </c>
      <c r="B3" s="7" t="s">
        <v>8</v>
      </c>
      <c r="C3" s="7" t="s">
        <v>9</v>
      </c>
      <c r="D3" s="8">
        <v>0</v>
      </c>
      <c r="E3" s="8" t="s">
        <v>11</v>
      </c>
      <c r="F3" s="8">
        <v>0</v>
      </c>
      <c r="G3" s="8">
        <v>1684.47</v>
      </c>
      <c r="H3" s="9">
        <f t="shared" ref="H3:H66" si="0">F3+G3</f>
        <v>1684.47</v>
      </c>
    </row>
    <row r="4" spans="1:14" x14ac:dyDescent="0.2">
      <c r="A4" s="6">
        <v>43160</v>
      </c>
      <c r="B4" s="7" t="s">
        <v>8</v>
      </c>
      <c r="C4" s="7" t="s">
        <v>9</v>
      </c>
      <c r="D4" s="8">
        <v>486.32</v>
      </c>
      <c r="E4" s="8" t="s">
        <v>10</v>
      </c>
      <c r="F4" s="8">
        <v>0</v>
      </c>
      <c r="G4" s="8">
        <v>1789.05</v>
      </c>
      <c r="H4" s="9">
        <f t="shared" si="0"/>
        <v>1789.05</v>
      </c>
    </row>
    <row r="5" spans="1:14" x14ac:dyDescent="0.2">
      <c r="A5" s="6">
        <v>43102</v>
      </c>
      <c r="B5" s="7" t="s">
        <v>12</v>
      </c>
      <c r="C5" s="7" t="s">
        <v>13</v>
      </c>
      <c r="D5" s="8">
        <v>0</v>
      </c>
      <c r="E5" s="8" t="s">
        <v>11</v>
      </c>
      <c r="F5" s="8">
        <v>0</v>
      </c>
      <c r="G5" s="8">
        <v>1124.33</v>
      </c>
      <c r="H5" s="9">
        <f t="shared" si="0"/>
        <v>1124.33</v>
      </c>
    </row>
    <row r="6" spans="1:14" x14ac:dyDescent="0.2">
      <c r="A6" s="6">
        <v>43133</v>
      </c>
      <c r="B6" s="7" t="s">
        <v>12</v>
      </c>
      <c r="C6" s="7" t="s">
        <v>13</v>
      </c>
      <c r="D6" s="8">
        <v>347.58</v>
      </c>
      <c r="E6" s="8" t="s">
        <v>10</v>
      </c>
      <c r="F6" s="8">
        <v>348.98</v>
      </c>
      <c r="G6" s="8">
        <v>0</v>
      </c>
      <c r="H6" s="9">
        <f t="shared" si="0"/>
        <v>348.98</v>
      </c>
    </row>
    <row r="7" spans="1:14" x14ac:dyDescent="0.2">
      <c r="A7" s="6">
        <v>43161</v>
      </c>
      <c r="B7" s="7" t="s">
        <v>12</v>
      </c>
      <c r="C7" s="7" t="s">
        <v>13</v>
      </c>
      <c r="D7" s="8">
        <v>0</v>
      </c>
      <c r="E7" s="8" t="s">
        <v>11</v>
      </c>
      <c r="F7" s="8">
        <v>0</v>
      </c>
      <c r="G7" s="8">
        <v>0</v>
      </c>
      <c r="H7" s="9">
        <f t="shared" si="0"/>
        <v>0</v>
      </c>
    </row>
    <row r="8" spans="1:14" x14ac:dyDescent="0.2">
      <c r="A8" s="6">
        <v>43103</v>
      </c>
      <c r="B8" s="7" t="s">
        <v>14</v>
      </c>
      <c r="C8" s="7" t="s">
        <v>15</v>
      </c>
      <c r="D8" s="8">
        <v>486.44</v>
      </c>
      <c r="E8" s="8" t="s">
        <v>10</v>
      </c>
      <c r="F8" s="8">
        <v>0</v>
      </c>
      <c r="G8" s="8">
        <v>789.05</v>
      </c>
      <c r="H8" s="9">
        <f t="shared" si="0"/>
        <v>789.05</v>
      </c>
    </row>
    <row r="9" spans="1:14" x14ac:dyDescent="0.2">
      <c r="A9" s="6">
        <v>43134</v>
      </c>
      <c r="B9" s="7" t="s">
        <v>14</v>
      </c>
      <c r="C9" s="7" t="s">
        <v>15</v>
      </c>
      <c r="D9" s="8">
        <v>487.25</v>
      </c>
      <c r="E9" s="8" t="s">
        <v>10</v>
      </c>
      <c r="F9" s="8">
        <v>0</v>
      </c>
      <c r="G9" s="8">
        <v>687.84</v>
      </c>
      <c r="H9" s="9">
        <f t="shared" si="0"/>
        <v>687.84</v>
      </c>
    </row>
    <row r="10" spans="1:14" x14ac:dyDescent="0.2">
      <c r="A10" s="6">
        <v>43893</v>
      </c>
      <c r="B10" s="7" t="s">
        <v>14</v>
      </c>
      <c r="C10" s="7" t="s">
        <v>15</v>
      </c>
      <c r="D10" s="8">
        <v>347.58</v>
      </c>
      <c r="E10" s="8" t="s">
        <v>10</v>
      </c>
      <c r="F10" s="8">
        <v>0</v>
      </c>
      <c r="G10" s="8">
        <v>487.51</v>
      </c>
      <c r="H10" s="9">
        <f t="shared" si="0"/>
        <v>487.51</v>
      </c>
      <c r="M10" s="16" t="s">
        <v>50</v>
      </c>
      <c r="N10" s="16"/>
    </row>
    <row r="11" spans="1:14" x14ac:dyDescent="0.2">
      <c r="A11" s="6">
        <v>43470</v>
      </c>
      <c r="B11" s="7" t="s">
        <v>8</v>
      </c>
      <c r="C11" s="7" t="s">
        <v>16</v>
      </c>
      <c r="D11" s="8">
        <v>0</v>
      </c>
      <c r="E11" s="8" t="s">
        <v>11</v>
      </c>
      <c r="F11" s="8">
        <v>467.88</v>
      </c>
      <c r="G11" s="8">
        <v>684.47</v>
      </c>
      <c r="H11" s="9">
        <f t="shared" si="0"/>
        <v>1152.3499999999999</v>
      </c>
      <c r="M11" s="5" t="s">
        <v>8</v>
      </c>
      <c r="N11" s="7" t="s">
        <v>9</v>
      </c>
    </row>
    <row r="12" spans="1:14" x14ac:dyDescent="0.2">
      <c r="A12" s="6">
        <v>43502</v>
      </c>
      <c r="B12" s="7" t="s">
        <v>8</v>
      </c>
      <c r="C12" s="7" t="s">
        <v>16</v>
      </c>
      <c r="D12" s="8">
        <v>1487.55</v>
      </c>
      <c r="E12" s="8" t="s">
        <v>10</v>
      </c>
      <c r="F12" s="8">
        <v>786.58</v>
      </c>
      <c r="G12" s="8">
        <v>1105.5899999999999</v>
      </c>
      <c r="H12" s="9">
        <f t="shared" si="0"/>
        <v>1892.17</v>
      </c>
    </row>
    <row r="13" spans="1:14" x14ac:dyDescent="0.2">
      <c r="A13" s="6">
        <v>43529</v>
      </c>
      <c r="B13" s="7" t="s">
        <v>8</v>
      </c>
      <c r="C13" s="7" t="s">
        <v>16</v>
      </c>
      <c r="D13" s="8">
        <v>498.25</v>
      </c>
      <c r="E13" s="8" t="s">
        <v>10</v>
      </c>
      <c r="F13" s="8">
        <v>1632.89</v>
      </c>
      <c r="G13" s="8">
        <v>687.84</v>
      </c>
      <c r="H13" s="9">
        <f t="shared" si="0"/>
        <v>2320.73</v>
      </c>
    </row>
    <row r="14" spans="1:14" x14ac:dyDescent="0.2">
      <c r="A14" s="6">
        <v>43105</v>
      </c>
      <c r="B14" s="7" t="s">
        <v>14</v>
      </c>
      <c r="C14" s="7" t="s">
        <v>17</v>
      </c>
      <c r="D14" s="8">
        <v>347.7</v>
      </c>
      <c r="E14" s="8" t="s">
        <v>10</v>
      </c>
      <c r="F14" s="8">
        <v>347.18</v>
      </c>
      <c r="G14" s="8">
        <v>1687.51</v>
      </c>
      <c r="H14" s="9">
        <f t="shared" si="0"/>
        <v>2034.69</v>
      </c>
    </row>
    <row r="15" spans="1:14" x14ac:dyDescent="0.2">
      <c r="A15" s="6">
        <v>43140</v>
      </c>
      <c r="B15" s="7" t="s">
        <v>14</v>
      </c>
      <c r="C15" s="7" t="s">
        <v>17</v>
      </c>
      <c r="D15" s="8">
        <v>397.18</v>
      </c>
      <c r="E15" s="8" t="s">
        <v>10</v>
      </c>
      <c r="F15" s="8">
        <v>1643.89</v>
      </c>
      <c r="G15" s="8">
        <v>886.87</v>
      </c>
      <c r="H15" s="9">
        <f t="shared" si="0"/>
        <v>2530.7600000000002</v>
      </c>
    </row>
    <row r="16" spans="1:14" x14ac:dyDescent="0.2">
      <c r="A16" s="6">
        <v>43162</v>
      </c>
      <c r="B16" s="7" t="s">
        <v>14</v>
      </c>
      <c r="C16" s="7" t="s">
        <v>17</v>
      </c>
      <c r="D16" s="8">
        <v>1487.55</v>
      </c>
      <c r="E16" s="8" t="s">
        <v>10</v>
      </c>
      <c r="F16" s="8">
        <v>786.58</v>
      </c>
      <c r="G16" s="8">
        <v>1105.5899999999999</v>
      </c>
      <c r="H16" s="9">
        <f t="shared" si="0"/>
        <v>1892.17</v>
      </c>
    </row>
    <row r="17" spans="1:12" x14ac:dyDescent="0.2">
      <c r="A17" s="6">
        <v>43105</v>
      </c>
      <c r="B17" s="7" t="s">
        <v>14</v>
      </c>
      <c r="C17" s="7" t="s">
        <v>18</v>
      </c>
      <c r="D17" s="8">
        <v>487.25</v>
      </c>
      <c r="E17" s="8" t="s">
        <v>10</v>
      </c>
      <c r="F17" s="8">
        <v>645.89</v>
      </c>
      <c r="G17" s="8">
        <v>1687.84</v>
      </c>
      <c r="H17" s="9">
        <f t="shared" si="0"/>
        <v>2333.73</v>
      </c>
      <c r="K17" s="5" t="s">
        <v>44</v>
      </c>
      <c r="L17" s="12"/>
    </row>
    <row r="18" spans="1:12" x14ac:dyDescent="0.2">
      <c r="A18" s="6">
        <v>43138</v>
      </c>
      <c r="B18" s="7" t="s">
        <v>14</v>
      </c>
      <c r="C18" s="7" t="s">
        <v>18</v>
      </c>
      <c r="D18" s="8">
        <v>0</v>
      </c>
      <c r="E18" s="8" t="s">
        <v>11</v>
      </c>
      <c r="F18" s="8">
        <v>781.58</v>
      </c>
      <c r="G18" s="8">
        <v>0</v>
      </c>
      <c r="H18" s="9">
        <f t="shared" si="0"/>
        <v>781.58</v>
      </c>
      <c r="K18" s="5" t="s">
        <v>45</v>
      </c>
      <c r="L18" s="12"/>
    </row>
    <row r="19" spans="1:12" x14ac:dyDescent="0.2">
      <c r="A19" s="6">
        <v>43532</v>
      </c>
      <c r="B19" s="7" t="s">
        <v>14</v>
      </c>
      <c r="C19" s="7" t="s">
        <v>18</v>
      </c>
      <c r="D19" s="8">
        <v>487.25</v>
      </c>
      <c r="E19" s="8" t="s">
        <v>10</v>
      </c>
      <c r="F19" s="8">
        <v>0</v>
      </c>
      <c r="G19" s="8">
        <v>124.98</v>
      </c>
      <c r="H19" s="9">
        <f t="shared" si="0"/>
        <v>124.98</v>
      </c>
      <c r="K19" s="5" t="s">
        <v>46</v>
      </c>
      <c r="L19" s="13">
        <f>AVERAGEIFS(mtoti,mrep,M11,memp,N11)</f>
        <v>2054.1237500000002</v>
      </c>
    </row>
    <row r="20" spans="1:12" x14ac:dyDescent="0.2">
      <c r="A20" s="6">
        <v>43475</v>
      </c>
      <c r="B20" s="7" t="s">
        <v>14</v>
      </c>
      <c r="C20" s="7" t="s">
        <v>19</v>
      </c>
      <c r="D20" s="8">
        <v>1487.55</v>
      </c>
      <c r="E20" s="8" t="s">
        <v>10</v>
      </c>
      <c r="F20" s="8">
        <v>786.58</v>
      </c>
      <c r="G20" s="8">
        <v>805.59</v>
      </c>
      <c r="H20" s="9">
        <f t="shared" si="0"/>
        <v>1592.17</v>
      </c>
    </row>
    <row r="21" spans="1:12" x14ac:dyDescent="0.2">
      <c r="A21" s="6">
        <v>43511</v>
      </c>
      <c r="B21" s="7" t="s">
        <v>14</v>
      </c>
      <c r="C21" s="7" t="s">
        <v>19</v>
      </c>
      <c r="D21" s="8">
        <v>0</v>
      </c>
      <c r="E21" s="8" t="s">
        <v>11</v>
      </c>
      <c r="F21" s="8">
        <v>0</v>
      </c>
      <c r="G21" s="8">
        <v>1488.55</v>
      </c>
      <c r="H21" s="9">
        <f t="shared" si="0"/>
        <v>1488.55</v>
      </c>
    </row>
    <row r="22" spans="1:12" x14ac:dyDescent="0.2">
      <c r="A22" s="6">
        <v>43527</v>
      </c>
      <c r="B22" s="7" t="s">
        <v>14</v>
      </c>
      <c r="C22" s="7" t="s">
        <v>19</v>
      </c>
      <c r="D22" s="8">
        <v>486.32</v>
      </c>
      <c r="E22" s="8" t="s">
        <v>10</v>
      </c>
      <c r="F22" s="8">
        <v>0</v>
      </c>
      <c r="G22" s="8">
        <v>789.05</v>
      </c>
      <c r="H22" s="9">
        <f t="shared" si="0"/>
        <v>789.05</v>
      </c>
    </row>
    <row r="23" spans="1:12" x14ac:dyDescent="0.2">
      <c r="A23" s="6">
        <v>43650</v>
      </c>
      <c r="B23" s="5" t="s">
        <v>12</v>
      </c>
      <c r="C23" s="5" t="s">
        <v>20</v>
      </c>
      <c r="D23" s="8">
        <v>487.25</v>
      </c>
      <c r="E23" s="8" t="s">
        <v>10</v>
      </c>
      <c r="F23" s="8">
        <v>0</v>
      </c>
      <c r="G23" s="8">
        <v>487.89</v>
      </c>
      <c r="H23" s="9">
        <f t="shared" si="0"/>
        <v>487.89</v>
      </c>
    </row>
    <row r="24" spans="1:12" x14ac:dyDescent="0.2">
      <c r="A24" s="6">
        <v>43501</v>
      </c>
      <c r="B24" s="5" t="s">
        <v>12</v>
      </c>
      <c r="C24" s="5" t="s">
        <v>20</v>
      </c>
      <c r="D24" s="8">
        <v>0</v>
      </c>
      <c r="E24" s="8" t="s">
        <v>11</v>
      </c>
      <c r="F24" s="8">
        <v>812.58</v>
      </c>
      <c r="G24" s="8">
        <v>0</v>
      </c>
      <c r="H24" s="9">
        <f t="shared" si="0"/>
        <v>812.58</v>
      </c>
      <c r="K24" s="14" t="s">
        <v>47</v>
      </c>
    </row>
    <row r="25" spans="1:12" x14ac:dyDescent="0.2">
      <c r="A25" s="6">
        <v>43533</v>
      </c>
      <c r="B25" s="5" t="s">
        <v>12</v>
      </c>
      <c r="C25" s="5" t="s">
        <v>20</v>
      </c>
      <c r="D25" s="8">
        <v>398.98</v>
      </c>
      <c r="E25" s="8" t="s">
        <v>10</v>
      </c>
      <c r="F25" s="8">
        <v>485.25</v>
      </c>
      <c r="G25" s="8">
        <v>1156.55</v>
      </c>
      <c r="H25" s="9">
        <f t="shared" si="0"/>
        <v>1641.8</v>
      </c>
      <c r="K25" s="5" t="s">
        <v>44</v>
      </c>
      <c r="L25" s="13">
        <f>SUMIFS(mtoti,$A$1:$A$249,"&gt;=01/01/2020",$A$1:$A$249,"&lt;=12/31/2020")</f>
        <v>4766.72</v>
      </c>
    </row>
    <row r="26" spans="1:12" x14ac:dyDescent="0.2">
      <c r="A26" s="6">
        <v>43482</v>
      </c>
      <c r="B26" s="7" t="s">
        <v>8</v>
      </c>
      <c r="C26" s="7" t="s">
        <v>21</v>
      </c>
      <c r="D26" s="8">
        <v>2156.5500000000002</v>
      </c>
      <c r="E26" s="8" t="s">
        <v>10</v>
      </c>
      <c r="F26" s="8">
        <v>0</v>
      </c>
      <c r="G26" s="8">
        <v>1444.56</v>
      </c>
      <c r="H26" s="9">
        <f t="shared" si="0"/>
        <v>1444.56</v>
      </c>
    </row>
    <row r="27" spans="1:12" x14ac:dyDescent="0.2">
      <c r="A27" s="6">
        <v>43514</v>
      </c>
      <c r="B27" s="7" t="s">
        <v>8</v>
      </c>
      <c r="C27" s="7" t="s">
        <v>21</v>
      </c>
      <c r="D27" s="8">
        <v>485.25</v>
      </c>
      <c r="E27" s="8" t="s">
        <v>10</v>
      </c>
      <c r="F27" s="8">
        <v>1151.23</v>
      </c>
      <c r="G27" s="8">
        <v>1196.55</v>
      </c>
      <c r="H27" s="9">
        <f t="shared" si="0"/>
        <v>2347.7799999999997</v>
      </c>
    </row>
    <row r="28" spans="1:12" ht="63.75" x14ac:dyDescent="0.2">
      <c r="A28" s="6">
        <v>43804</v>
      </c>
      <c r="B28" s="7" t="s">
        <v>8</v>
      </c>
      <c r="C28" s="7" t="s">
        <v>21</v>
      </c>
      <c r="D28" s="8">
        <v>1643.89</v>
      </c>
      <c r="E28" s="8" t="s">
        <v>10</v>
      </c>
      <c r="F28" s="8">
        <v>0</v>
      </c>
      <c r="G28" s="8">
        <v>1457.88</v>
      </c>
      <c r="H28" s="9">
        <f t="shared" si="0"/>
        <v>1457.88</v>
      </c>
      <c r="K28" s="15" t="s">
        <v>48</v>
      </c>
    </row>
    <row r="29" spans="1:12" x14ac:dyDescent="0.2">
      <c r="A29" s="6">
        <v>43470</v>
      </c>
      <c r="B29" s="7" t="s">
        <v>12</v>
      </c>
      <c r="C29" s="7" t="s">
        <v>22</v>
      </c>
      <c r="D29" s="8">
        <v>0</v>
      </c>
      <c r="E29" s="8" t="s">
        <v>11</v>
      </c>
      <c r="F29" s="8">
        <v>487.25</v>
      </c>
      <c r="G29" s="8">
        <v>1842.58</v>
      </c>
      <c r="H29" s="9">
        <f t="shared" si="0"/>
        <v>2329.83</v>
      </c>
    </row>
    <row r="30" spans="1:12" x14ac:dyDescent="0.2">
      <c r="A30" s="6">
        <v>43515</v>
      </c>
      <c r="B30" s="7" t="s">
        <v>12</v>
      </c>
      <c r="C30" s="7" t="s">
        <v>22</v>
      </c>
      <c r="D30" s="8">
        <v>0</v>
      </c>
      <c r="E30" s="8" t="s">
        <v>11</v>
      </c>
      <c r="F30" s="8">
        <v>648.58000000000004</v>
      </c>
      <c r="G30" s="8">
        <v>1455.88</v>
      </c>
      <c r="H30" s="9">
        <f t="shared" si="0"/>
        <v>2104.46</v>
      </c>
    </row>
    <row r="31" spans="1:12" x14ac:dyDescent="0.2">
      <c r="A31" s="6">
        <v>43814</v>
      </c>
      <c r="B31" s="7" t="s">
        <v>12</v>
      </c>
      <c r="C31" s="7" t="s">
        <v>22</v>
      </c>
      <c r="D31" s="8">
        <v>781.58</v>
      </c>
      <c r="E31" s="8" t="s">
        <v>10</v>
      </c>
      <c r="F31" s="8">
        <v>398.98</v>
      </c>
      <c r="G31" s="8">
        <v>688.55</v>
      </c>
      <c r="H31" s="9">
        <f t="shared" si="0"/>
        <v>1087.53</v>
      </c>
    </row>
    <row r="32" spans="1:12" x14ac:dyDescent="0.2">
      <c r="A32" s="6">
        <v>43480</v>
      </c>
      <c r="B32" s="7" t="s">
        <v>8</v>
      </c>
      <c r="C32" s="7" t="s">
        <v>23</v>
      </c>
      <c r="D32" s="8">
        <v>0</v>
      </c>
      <c r="E32" s="8" t="s">
        <v>11</v>
      </c>
      <c r="F32" s="8">
        <v>0</v>
      </c>
      <c r="G32" s="8">
        <v>1759.55</v>
      </c>
      <c r="H32" s="9">
        <f t="shared" si="0"/>
        <v>1759.55</v>
      </c>
      <c r="K32" s="14" t="s">
        <v>49</v>
      </c>
    </row>
    <row r="33" spans="1:11" x14ac:dyDescent="0.2">
      <c r="A33" s="6">
        <v>43518</v>
      </c>
      <c r="B33" s="7" t="s">
        <v>8</v>
      </c>
      <c r="C33" s="7" t="s">
        <v>23</v>
      </c>
      <c r="D33" s="8">
        <v>0</v>
      </c>
      <c r="E33" s="8" t="s">
        <v>11</v>
      </c>
      <c r="F33" s="8">
        <v>0</v>
      </c>
      <c r="G33" s="8">
        <v>684.47</v>
      </c>
      <c r="H33" s="9">
        <f t="shared" si="0"/>
        <v>684.47</v>
      </c>
      <c r="K33" s="17">
        <f>SUMIFS(mtoti,$A$1:$A$249,"&gt;=01/01/2020",$A$1:$A$249,"&lt;=06/30/2020",mrep,M11,memp,N11,mtoti,"&gt;2500")</f>
        <v>2657.99</v>
      </c>
    </row>
    <row r="34" spans="1:11" x14ac:dyDescent="0.2">
      <c r="A34" s="6">
        <v>43536</v>
      </c>
      <c r="B34" s="7" t="s">
        <v>8</v>
      </c>
      <c r="C34" s="7" t="s">
        <v>23</v>
      </c>
      <c r="D34" s="8">
        <v>783.54</v>
      </c>
      <c r="E34" s="8" t="s">
        <v>10</v>
      </c>
      <c r="F34" s="8">
        <v>348.98</v>
      </c>
      <c r="G34" s="8">
        <v>1688.25</v>
      </c>
      <c r="H34" s="9">
        <f t="shared" si="0"/>
        <v>2037.23</v>
      </c>
    </row>
    <row r="35" spans="1:11" x14ac:dyDescent="0.2">
      <c r="A35" s="6">
        <v>43479</v>
      </c>
      <c r="B35" s="7" t="s">
        <v>8</v>
      </c>
      <c r="C35" s="7" t="s">
        <v>24</v>
      </c>
      <c r="D35" s="8">
        <v>783.54</v>
      </c>
      <c r="E35" s="8" t="s">
        <v>10</v>
      </c>
      <c r="F35" s="8">
        <v>348.98</v>
      </c>
      <c r="G35" s="8">
        <v>688.25</v>
      </c>
      <c r="H35" s="9">
        <f t="shared" si="0"/>
        <v>1037.23</v>
      </c>
    </row>
    <row r="36" spans="1:11" x14ac:dyDescent="0.2">
      <c r="A36" s="6">
        <v>43139</v>
      </c>
      <c r="B36" s="7" t="s">
        <v>8</v>
      </c>
      <c r="C36" s="7" t="s">
        <v>24</v>
      </c>
      <c r="D36" s="8">
        <v>0</v>
      </c>
      <c r="E36" s="8" t="s">
        <v>11</v>
      </c>
      <c r="F36" s="8">
        <v>783.54</v>
      </c>
      <c r="G36" s="8">
        <v>1248.58</v>
      </c>
      <c r="H36" s="9">
        <f t="shared" si="0"/>
        <v>2032.12</v>
      </c>
    </row>
    <row r="37" spans="1:11" x14ac:dyDescent="0.2">
      <c r="A37" s="6">
        <v>43171</v>
      </c>
      <c r="B37" s="7" t="s">
        <v>8</v>
      </c>
      <c r="C37" s="7" t="s">
        <v>24</v>
      </c>
      <c r="D37" s="8">
        <v>345.25</v>
      </c>
      <c r="E37" s="8" t="s">
        <v>10</v>
      </c>
      <c r="F37" s="8">
        <v>0</v>
      </c>
      <c r="G37" s="8">
        <v>645.23</v>
      </c>
      <c r="H37" s="9">
        <f t="shared" si="0"/>
        <v>645.23</v>
      </c>
    </row>
    <row r="38" spans="1:11" x14ac:dyDescent="0.2">
      <c r="A38" s="6">
        <v>43114</v>
      </c>
      <c r="B38" s="7" t="s">
        <v>14</v>
      </c>
      <c r="C38" s="7" t="s">
        <v>25</v>
      </c>
      <c r="D38" s="8">
        <v>345.25</v>
      </c>
      <c r="E38" s="8" t="s">
        <v>10</v>
      </c>
      <c r="F38" s="8">
        <v>0</v>
      </c>
      <c r="G38" s="8">
        <v>1245.23</v>
      </c>
      <c r="H38" s="9">
        <f t="shared" si="0"/>
        <v>1245.23</v>
      </c>
    </row>
    <row r="39" spans="1:11" x14ac:dyDescent="0.2">
      <c r="A39" s="6">
        <v>43148</v>
      </c>
      <c r="B39" s="7" t="s">
        <v>14</v>
      </c>
      <c r="C39" s="7" t="s">
        <v>25</v>
      </c>
      <c r="D39" s="8">
        <v>283.54000000000002</v>
      </c>
      <c r="E39" s="8" t="s">
        <v>10</v>
      </c>
      <c r="F39" s="8">
        <v>345.25</v>
      </c>
      <c r="G39" s="8">
        <v>0</v>
      </c>
      <c r="H39" s="9">
        <f t="shared" si="0"/>
        <v>345.25</v>
      </c>
    </row>
    <row r="40" spans="1:11" x14ac:dyDescent="0.2">
      <c r="A40" s="6">
        <v>43175</v>
      </c>
      <c r="B40" s="7" t="s">
        <v>14</v>
      </c>
      <c r="C40" s="7" t="s">
        <v>25</v>
      </c>
      <c r="D40" s="8">
        <v>0</v>
      </c>
      <c r="E40" s="8" t="s">
        <v>11</v>
      </c>
      <c r="F40" s="8">
        <v>0</v>
      </c>
      <c r="G40" s="8">
        <v>0</v>
      </c>
      <c r="H40" s="9">
        <f t="shared" si="0"/>
        <v>0</v>
      </c>
    </row>
    <row r="41" spans="1:11" x14ac:dyDescent="0.2">
      <c r="A41" s="6">
        <v>43119</v>
      </c>
      <c r="B41" s="7" t="s">
        <v>12</v>
      </c>
      <c r="C41" s="7" t="s">
        <v>26</v>
      </c>
      <c r="D41" s="8">
        <v>0</v>
      </c>
      <c r="E41" s="8" t="s">
        <v>11</v>
      </c>
      <c r="F41" s="8">
        <v>0</v>
      </c>
      <c r="G41" s="8">
        <v>486.58</v>
      </c>
      <c r="H41" s="9">
        <f t="shared" si="0"/>
        <v>486.58</v>
      </c>
    </row>
    <row r="42" spans="1:11" x14ac:dyDescent="0.2">
      <c r="A42" s="6">
        <v>43156</v>
      </c>
      <c r="B42" s="7" t="s">
        <v>12</v>
      </c>
      <c r="C42" s="7" t="s">
        <v>26</v>
      </c>
      <c r="D42" s="8">
        <v>0</v>
      </c>
      <c r="E42" s="8" t="s">
        <v>11</v>
      </c>
      <c r="F42" s="8">
        <v>487.25</v>
      </c>
      <c r="G42" s="8">
        <v>1842.58</v>
      </c>
      <c r="H42" s="9">
        <f t="shared" si="0"/>
        <v>2329.83</v>
      </c>
    </row>
    <row r="43" spans="1:11" x14ac:dyDescent="0.2">
      <c r="A43" s="6">
        <v>43184</v>
      </c>
      <c r="B43" s="7" t="s">
        <v>12</v>
      </c>
      <c r="C43" s="7" t="s">
        <v>26</v>
      </c>
      <c r="D43" s="8">
        <v>0</v>
      </c>
      <c r="E43" s="8" t="s">
        <v>11</v>
      </c>
      <c r="F43" s="8">
        <v>783.54</v>
      </c>
      <c r="G43" s="8">
        <v>3248.58</v>
      </c>
      <c r="H43" s="9">
        <f t="shared" si="0"/>
        <v>4032.12</v>
      </c>
    </row>
    <row r="44" spans="1:11" x14ac:dyDescent="0.2">
      <c r="A44" s="6">
        <v>43114</v>
      </c>
      <c r="B44" s="5" t="s">
        <v>14</v>
      </c>
      <c r="C44" s="5" t="s">
        <v>27</v>
      </c>
      <c r="D44" s="8">
        <v>0</v>
      </c>
      <c r="E44" s="8" t="s">
        <v>11</v>
      </c>
      <c r="F44" s="8">
        <v>783.54</v>
      </c>
      <c r="G44" s="8">
        <v>1248.58</v>
      </c>
      <c r="H44" s="9">
        <f t="shared" si="0"/>
        <v>2032.12</v>
      </c>
    </row>
    <row r="45" spans="1:11" x14ac:dyDescent="0.2">
      <c r="A45" s="6">
        <v>43149</v>
      </c>
      <c r="B45" s="5" t="s">
        <v>14</v>
      </c>
      <c r="C45" s="5" t="s">
        <v>27</v>
      </c>
      <c r="D45" s="8">
        <v>0</v>
      </c>
      <c r="E45" s="8" t="s">
        <v>11</v>
      </c>
      <c r="F45" s="8">
        <v>0</v>
      </c>
      <c r="G45" s="8">
        <v>1759.55</v>
      </c>
      <c r="H45" s="9">
        <f t="shared" si="0"/>
        <v>1759.55</v>
      </c>
    </row>
    <row r="46" spans="1:11" x14ac:dyDescent="0.2">
      <c r="A46" s="6">
        <v>43175</v>
      </c>
      <c r="B46" s="5" t="s">
        <v>14</v>
      </c>
      <c r="C46" s="5" t="s">
        <v>27</v>
      </c>
      <c r="D46" s="8">
        <v>433.99</v>
      </c>
      <c r="E46" s="8" t="s">
        <v>10</v>
      </c>
      <c r="F46" s="8">
        <v>0</v>
      </c>
      <c r="G46" s="8">
        <v>1488.55</v>
      </c>
      <c r="H46" s="9">
        <f t="shared" si="0"/>
        <v>1488.55</v>
      </c>
    </row>
    <row r="47" spans="1:11" x14ac:dyDescent="0.2">
      <c r="A47" s="6">
        <v>43114</v>
      </c>
      <c r="B47" s="5" t="s">
        <v>14</v>
      </c>
      <c r="C47" s="10" t="s">
        <v>28</v>
      </c>
      <c r="D47" s="8">
        <v>783.54</v>
      </c>
      <c r="E47" s="8" t="s">
        <v>10</v>
      </c>
      <c r="F47" s="8">
        <v>345.25</v>
      </c>
      <c r="G47" s="8">
        <v>2447.8000000000002</v>
      </c>
      <c r="H47" s="9">
        <f t="shared" si="0"/>
        <v>2793.05</v>
      </c>
    </row>
    <row r="48" spans="1:11" x14ac:dyDescent="0.2">
      <c r="A48" s="6">
        <v>43146</v>
      </c>
      <c r="B48" s="5" t="s">
        <v>14</v>
      </c>
      <c r="C48" s="10" t="s">
        <v>28</v>
      </c>
      <c r="D48" s="8">
        <v>865.12</v>
      </c>
      <c r="E48" s="8" t="s">
        <v>10</v>
      </c>
      <c r="F48" s="8">
        <v>657.99</v>
      </c>
      <c r="G48" s="8">
        <v>1723.55</v>
      </c>
      <c r="H48" s="9">
        <f t="shared" si="0"/>
        <v>2381.54</v>
      </c>
    </row>
    <row r="49" spans="1:8" x14ac:dyDescent="0.2">
      <c r="A49" s="6">
        <v>43185</v>
      </c>
      <c r="B49" s="5" t="s">
        <v>14</v>
      </c>
      <c r="C49" s="10" t="s">
        <v>28</v>
      </c>
      <c r="D49" s="8">
        <v>0</v>
      </c>
      <c r="E49" s="8" t="s">
        <v>11</v>
      </c>
      <c r="F49" s="8">
        <v>812.58</v>
      </c>
      <c r="G49" s="8">
        <v>1587.25</v>
      </c>
      <c r="H49" s="9">
        <f t="shared" si="0"/>
        <v>2399.83</v>
      </c>
    </row>
    <row r="50" spans="1:8" x14ac:dyDescent="0.2">
      <c r="A50" s="6">
        <v>43483</v>
      </c>
      <c r="B50" s="5" t="s">
        <v>8</v>
      </c>
      <c r="C50" s="5" t="s">
        <v>29</v>
      </c>
      <c r="D50" s="8">
        <v>342.95</v>
      </c>
      <c r="E50" s="8" t="s">
        <v>10</v>
      </c>
      <c r="F50" s="8">
        <v>786.57</v>
      </c>
      <c r="G50" s="8">
        <v>1455.88</v>
      </c>
      <c r="H50" s="9">
        <f t="shared" si="0"/>
        <v>2242.4500000000003</v>
      </c>
    </row>
    <row r="51" spans="1:8" x14ac:dyDescent="0.2">
      <c r="A51" s="6">
        <v>43512</v>
      </c>
      <c r="B51" s="5" t="s">
        <v>8</v>
      </c>
      <c r="C51" s="5" t="s">
        <v>29</v>
      </c>
      <c r="D51" s="8">
        <v>789.45</v>
      </c>
      <c r="E51" s="8" t="s">
        <v>10</v>
      </c>
      <c r="F51" s="8">
        <v>0</v>
      </c>
      <c r="G51" s="8">
        <v>1124.33</v>
      </c>
      <c r="H51" s="9">
        <f t="shared" si="0"/>
        <v>1124.33</v>
      </c>
    </row>
    <row r="52" spans="1:8" x14ac:dyDescent="0.2">
      <c r="A52" s="6">
        <v>43539</v>
      </c>
      <c r="B52" s="5" t="s">
        <v>8</v>
      </c>
      <c r="C52" s="5" t="s">
        <v>29</v>
      </c>
      <c r="D52" s="8">
        <v>485.25</v>
      </c>
      <c r="E52" s="8" t="s">
        <v>10</v>
      </c>
      <c r="F52" s="8">
        <v>551.23</v>
      </c>
      <c r="G52" s="8">
        <v>1196.55</v>
      </c>
      <c r="H52" s="9">
        <f t="shared" si="0"/>
        <v>1747.78</v>
      </c>
    </row>
    <row r="53" spans="1:8" x14ac:dyDescent="0.2">
      <c r="A53" s="6">
        <v>43115</v>
      </c>
      <c r="B53" s="7" t="s">
        <v>14</v>
      </c>
      <c r="C53" s="7" t="s">
        <v>30</v>
      </c>
      <c r="D53" s="8">
        <v>0</v>
      </c>
      <c r="E53" s="8" t="s">
        <v>11</v>
      </c>
      <c r="F53" s="8">
        <v>0</v>
      </c>
      <c r="G53" s="8">
        <v>689.55</v>
      </c>
      <c r="H53" s="9">
        <f t="shared" si="0"/>
        <v>689.55</v>
      </c>
    </row>
    <row r="54" spans="1:8" x14ac:dyDescent="0.2">
      <c r="A54" s="6">
        <v>43132</v>
      </c>
      <c r="B54" s="7" t="s">
        <v>14</v>
      </c>
      <c r="C54" s="7" t="s">
        <v>30</v>
      </c>
      <c r="D54" s="8">
        <v>0</v>
      </c>
      <c r="E54" s="8" t="s">
        <v>11</v>
      </c>
      <c r="F54" s="8">
        <v>0</v>
      </c>
      <c r="G54" s="8">
        <v>0</v>
      </c>
      <c r="H54" s="9">
        <f t="shared" si="0"/>
        <v>0</v>
      </c>
    </row>
    <row r="55" spans="1:8" x14ac:dyDescent="0.2">
      <c r="A55" s="6">
        <v>43133</v>
      </c>
      <c r="B55" s="7" t="s">
        <v>14</v>
      </c>
      <c r="C55" s="7" t="s">
        <v>30</v>
      </c>
      <c r="D55" s="8">
        <v>0</v>
      </c>
      <c r="E55" s="8" t="s">
        <v>11</v>
      </c>
      <c r="F55" s="8">
        <v>0</v>
      </c>
      <c r="G55" s="8">
        <v>0</v>
      </c>
      <c r="H55" s="9">
        <f t="shared" si="0"/>
        <v>0</v>
      </c>
    </row>
    <row r="56" spans="1:8" x14ac:dyDescent="0.2">
      <c r="A56" s="6">
        <v>43134</v>
      </c>
      <c r="B56" s="7" t="s">
        <v>12</v>
      </c>
      <c r="C56" s="7" t="s">
        <v>31</v>
      </c>
      <c r="D56" s="8">
        <v>487.25</v>
      </c>
      <c r="E56" s="8" t="s">
        <v>10</v>
      </c>
      <c r="F56" s="8">
        <v>583.47</v>
      </c>
      <c r="G56" s="8">
        <v>688.87</v>
      </c>
      <c r="H56" s="9">
        <f t="shared" si="0"/>
        <v>1272.3400000000001</v>
      </c>
    </row>
    <row r="57" spans="1:8" x14ac:dyDescent="0.2">
      <c r="A57" s="6">
        <v>43135</v>
      </c>
      <c r="B57" s="7" t="s">
        <v>12</v>
      </c>
      <c r="C57" s="7" t="s">
        <v>31</v>
      </c>
      <c r="D57" s="8">
        <v>398.98</v>
      </c>
      <c r="E57" s="8" t="s">
        <v>10</v>
      </c>
      <c r="F57" s="8">
        <v>485.25</v>
      </c>
      <c r="G57" s="8">
        <v>756.55</v>
      </c>
      <c r="H57" s="9">
        <f t="shared" si="0"/>
        <v>1241.8</v>
      </c>
    </row>
    <row r="58" spans="1:8" x14ac:dyDescent="0.2">
      <c r="A58" s="6">
        <v>43136</v>
      </c>
      <c r="B58" s="7" t="s">
        <v>12</v>
      </c>
      <c r="C58" s="7" t="s">
        <v>31</v>
      </c>
      <c r="D58" s="8">
        <v>0</v>
      </c>
      <c r="E58" s="8" t="s">
        <v>11</v>
      </c>
      <c r="F58" s="8">
        <v>0</v>
      </c>
      <c r="G58" s="8">
        <v>684.47</v>
      </c>
      <c r="H58" s="9">
        <f t="shared" si="0"/>
        <v>684.47</v>
      </c>
    </row>
    <row r="59" spans="1:8" x14ac:dyDescent="0.2">
      <c r="A59" s="6">
        <v>43137</v>
      </c>
      <c r="B59" s="7" t="s">
        <v>12</v>
      </c>
      <c r="C59" s="7" t="s">
        <v>32</v>
      </c>
      <c r="D59" s="8">
        <v>0</v>
      </c>
      <c r="E59" s="8" t="s">
        <v>11</v>
      </c>
      <c r="F59" s="8">
        <v>0</v>
      </c>
      <c r="G59" s="8">
        <v>487.25</v>
      </c>
      <c r="H59" s="9">
        <f t="shared" si="0"/>
        <v>487.25</v>
      </c>
    </row>
    <row r="60" spans="1:8" x14ac:dyDescent="0.2">
      <c r="A60" s="6">
        <v>43138</v>
      </c>
      <c r="B60" s="7" t="s">
        <v>12</v>
      </c>
      <c r="C60" s="7" t="s">
        <v>32</v>
      </c>
      <c r="D60" s="8">
        <v>0</v>
      </c>
      <c r="E60" s="8" t="s">
        <v>11</v>
      </c>
      <c r="F60" s="8">
        <v>0</v>
      </c>
      <c r="G60" s="8">
        <v>0</v>
      </c>
      <c r="H60" s="9">
        <f t="shared" si="0"/>
        <v>0</v>
      </c>
    </row>
    <row r="61" spans="1:8" x14ac:dyDescent="0.2">
      <c r="A61" s="6">
        <v>43139</v>
      </c>
      <c r="B61" s="7" t="s">
        <v>12</v>
      </c>
      <c r="C61" s="7" t="s">
        <v>32</v>
      </c>
      <c r="D61" s="8">
        <v>0</v>
      </c>
      <c r="E61" s="8" t="s">
        <v>11</v>
      </c>
      <c r="F61" s="8">
        <v>0</v>
      </c>
      <c r="G61" s="8">
        <v>0</v>
      </c>
      <c r="H61" s="9">
        <f t="shared" si="0"/>
        <v>0</v>
      </c>
    </row>
    <row r="62" spans="1:8" x14ac:dyDescent="0.2">
      <c r="A62" s="6">
        <v>43140</v>
      </c>
      <c r="B62" s="7" t="s">
        <v>12</v>
      </c>
      <c r="C62" s="7" t="s">
        <v>33</v>
      </c>
      <c r="D62" s="8">
        <v>348.98</v>
      </c>
      <c r="E62" s="8" t="s">
        <v>10</v>
      </c>
      <c r="F62" s="8">
        <v>454.88</v>
      </c>
      <c r="G62" s="8">
        <v>1487.55</v>
      </c>
      <c r="H62" s="9">
        <f t="shared" si="0"/>
        <v>1942.4299999999998</v>
      </c>
    </row>
    <row r="63" spans="1:8" x14ac:dyDescent="0.2">
      <c r="A63" s="6">
        <v>43141</v>
      </c>
      <c r="B63" s="7" t="s">
        <v>12</v>
      </c>
      <c r="C63" s="7" t="s">
        <v>33</v>
      </c>
      <c r="D63" s="8">
        <v>781.58</v>
      </c>
      <c r="E63" s="8" t="s">
        <v>10</v>
      </c>
      <c r="F63" s="8">
        <v>398.98</v>
      </c>
      <c r="G63" s="8">
        <v>688.55</v>
      </c>
      <c r="H63" s="9">
        <f t="shared" si="0"/>
        <v>1087.53</v>
      </c>
    </row>
    <row r="64" spans="1:8" x14ac:dyDescent="0.2">
      <c r="A64" s="6">
        <v>43160</v>
      </c>
      <c r="B64" s="7" t="s">
        <v>12</v>
      </c>
      <c r="C64" s="7" t="s">
        <v>33</v>
      </c>
      <c r="D64" s="8">
        <v>487.25</v>
      </c>
      <c r="E64" s="8" t="s">
        <v>10</v>
      </c>
      <c r="F64" s="8">
        <v>1645.89</v>
      </c>
      <c r="G64" s="8">
        <v>2687.84</v>
      </c>
      <c r="H64" s="9">
        <f t="shared" si="0"/>
        <v>4333.7300000000005</v>
      </c>
    </row>
    <row r="65" spans="1:8" x14ac:dyDescent="0.2">
      <c r="A65" s="6">
        <v>43162</v>
      </c>
      <c r="B65" s="7" t="s">
        <v>8</v>
      </c>
      <c r="C65" s="7" t="s">
        <v>34</v>
      </c>
      <c r="D65" s="8">
        <v>0</v>
      </c>
      <c r="E65" s="8" t="s">
        <v>11</v>
      </c>
      <c r="F65" s="8">
        <v>0</v>
      </c>
      <c r="G65" s="8">
        <v>487.25</v>
      </c>
      <c r="H65" s="9">
        <f t="shared" si="0"/>
        <v>487.25</v>
      </c>
    </row>
    <row r="66" spans="1:8" x14ac:dyDescent="0.2">
      <c r="A66" s="6">
        <v>43164</v>
      </c>
      <c r="B66" s="7" t="s">
        <v>8</v>
      </c>
      <c r="C66" s="7" t="s">
        <v>34</v>
      </c>
      <c r="D66" s="8">
        <v>283.54000000000002</v>
      </c>
      <c r="E66" s="8" t="s">
        <v>10</v>
      </c>
      <c r="F66" s="8">
        <v>0</v>
      </c>
      <c r="G66" s="8">
        <v>0</v>
      </c>
      <c r="H66" s="9">
        <f t="shared" si="0"/>
        <v>0</v>
      </c>
    </row>
    <row r="67" spans="1:8" x14ac:dyDescent="0.2">
      <c r="A67" s="6">
        <v>43166</v>
      </c>
      <c r="B67" s="7" t="s">
        <v>8</v>
      </c>
      <c r="C67" s="7" t="s">
        <v>34</v>
      </c>
      <c r="D67" s="8">
        <v>0</v>
      </c>
      <c r="E67" s="8" t="s">
        <v>11</v>
      </c>
      <c r="F67" s="8">
        <v>486.58</v>
      </c>
      <c r="G67" s="8">
        <v>0</v>
      </c>
      <c r="H67" s="9">
        <f t="shared" ref="H67:H125" si="1">F67+G67</f>
        <v>486.58</v>
      </c>
    </row>
    <row r="68" spans="1:8" x14ac:dyDescent="0.2">
      <c r="A68" s="6">
        <v>43168</v>
      </c>
      <c r="B68" s="5" t="s">
        <v>8</v>
      </c>
      <c r="C68" s="5" t="s">
        <v>35</v>
      </c>
      <c r="D68" s="8">
        <v>398.98</v>
      </c>
      <c r="E68" s="8" t="s">
        <v>10</v>
      </c>
      <c r="F68" s="8">
        <v>485.25</v>
      </c>
      <c r="G68" s="8">
        <v>2156.5500000000002</v>
      </c>
      <c r="H68" s="9">
        <f t="shared" si="1"/>
        <v>2641.8</v>
      </c>
    </row>
    <row r="69" spans="1:8" x14ac:dyDescent="0.2">
      <c r="A69" s="6">
        <v>43170</v>
      </c>
      <c r="B69" s="5" t="s">
        <v>8</v>
      </c>
      <c r="C69" s="5" t="s">
        <v>35</v>
      </c>
      <c r="D69" s="8">
        <v>345.25</v>
      </c>
      <c r="E69" s="8" t="s">
        <v>10</v>
      </c>
      <c r="F69" s="8">
        <v>0</v>
      </c>
      <c r="G69" s="8">
        <v>1645.23</v>
      </c>
      <c r="H69" s="9">
        <f t="shared" si="1"/>
        <v>1645.23</v>
      </c>
    </row>
    <row r="70" spans="1:8" x14ac:dyDescent="0.2">
      <c r="A70" s="6">
        <v>43172</v>
      </c>
      <c r="B70" s="5" t="s">
        <v>8</v>
      </c>
      <c r="C70" s="5" t="s">
        <v>35</v>
      </c>
      <c r="D70" s="8">
        <v>486.32</v>
      </c>
      <c r="E70" s="8" t="s">
        <v>10</v>
      </c>
      <c r="F70" s="8">
        <v>0</v>
      </c>
      <c r="G70" s="8">
        <v>789.05</v>
      </c>
      <c r="H70" s="9">
        <f t="shared" si="1"/>
        <v>789.05</v>
      </c>
    </row>
    <row r="71" spans="1:8" x14ac:dyDescent="0.2">
      <c r="A71" s="6">
        <v>43174</v>
      </c>
      <c r="B71" s="7" t="s">
        <v>14</v>
      </c>
      <c r="C71" s="7" t="s">
        <v>36</v>
      </c>
      <c r="D71" s="8">
        <v>1643.89</v>
      </c>
      <c r="E71" s="8" t="s">
        <v>10</v>
      </c>
      <c r="F71" s="8">
        <v>0</v>
      </c>
      <c r="G71" s="8">
        <v>1457.88</v>
      </c>
      <c r="H71" s="9">
        <f t="shared" si="1"/>
        <v>1457.88</v>
      </c>
    </row>
    <row r="72" spans="1:8" x14ac:dyDescent="0.2">
      <c r="A72" s="6">
        <v>43176</v>
      </c>
      <c r="B72" s="7" t="s">
        <v>14</v>
      </c>
      <c r="C72" s="7" t="s">
        <v>36</v>
      </c>
      <c r="D72" s="8">
        <v>0</v>
      </c>
      <c r="E72" s="8" t="s">
        <v>11</v>
      </c>
      <c r="F72" s="8">
        <v>0</v>
      </c>
      <c r="G72" s="8">
        <v>786.58</v>
      </c>
      <c r="H72" s="9">
        <f t="shared" si="1"/>
        <v>786.58</v>
      </c>
    </row>
    <row r="73" spans="1:8" x14ac:dyDescent="0.2">
      <c r="A73" s="6">
        <v>43178</v>
      </c>
      <c r="B73" s="7" t="s">
        <v>14</v>
      </c>
      <c r="C73" s="7" t="s">
        <v>36</v>
      </c>
      <c r="D73" s="8">
        <v>0</v>
      </c>
      <c r="E73" s="8" t="s">
        <v>11</v>
      </c>
      <c r="F73" s="8">
        <v>0</v>
      </c>
      <c r="G73" s="8">
        <v>684.47</v>
      </c>
      <c r="H73" s="9">
        <f t="shared" si="1"/>
        <v>684.47</v>
      </c>
    </row>
    <row r="74" spans="1:8" x14ac:dyDescent="0.2">
      <c r="A74" s="6">
        <v>43101</v>
      </c>
      <c r="B74" s="7" t="s">
        <v>8</v>
      </c>
      <c r="C74" s="7" t="s">
        <v>37</v>
      </c>
      <c r="D74" s="8">
        <v>781.58</v>
      </c>
      <c r="E74" s="8" t="s">
        <v>10</v>
      </c>
      <c r="F74" s="8">
        <v>398.98</v>
      </c>
      <c r="G74" s="8">
        <v>688.55</v>
      </c>
      <c r="H74" s="9">
        <f t="shared" si="1"/>
        <v>1087.53</v>
      </c>
    </row>
    <row r="75" spans="1:8" x14ac:dyDescent="0.2">
      <c r="A75" s="6">
        <v>43104</v>
      </c>
      <c r="B75" s="7" t="s">
        <v>8</v>
      </c>
      <c r="C75" s="7" t="s">
        <v>37</v>
      </c>
      <c r="D75" s="8">
        <v>0</v>
      </c>
      <c r="E75" s="8" t="s">
        <v>11</v>
      </c>
      <c r="F75" s="8">
        <v>783.54</v>
      </c>
      <c r="G75" s="8">
        <v>1248.58</v>
      </c>
      <c r="H75" s="9">
        <f t="shared" si="1"/>
        <v>2032.12</v>
      </c>
    </row>
    <row r="76" spans="1:8" x14ac:dyDescent="0.2">
      <c r="A76" s="6">
        <v>43107</v>
      </c>
      <c r="B76" s="7" t="s">
        <v>8</v>
      </c>
      <c r="C76" s="7" t="s">
        <v>37</v>
      </c>
      <c r="D76" s="8">
        <v>347.58</v>
      </c>
      <c r="E76" s="8" t="s">
        <v>10</v>
      </c>
      <c r="F76" s="8">
        <v>348.98</v>
      </c>
      <c r="G76" s="8">
        <v>1687.51</v>
      </c>
      <c r="H76" s="9">
        <f t="shared" si="1"/>
        <v>2036.49</v>
      </c>
    </row>
    <row r="77" spans="1:8" x14ac:dyDescent="0.2">
      <c r="A77" s="6">
        <v>43110</v>
      </c>
      <c r="B77" s="7" t="s">
        <v>8</v>
      </c>
      <c r="C77" s="7" t="s">
        <v>38</v>
      </c>
      <c r="D77" s="8">
        <v>0</v>
      </c>
      <c r="E77" s="8" t="s">
        <v>11</v>
      </c>
      <c r="F77" s="8">
        <v>1643.89</v>
      </c>
      <c r="G77" s="8">
        <v>886.87</v>
      </c>
      <c r="H77" s="9">
        <f t="shared" si="1"/>
        <v>2530.7600000000002</v>
      </c>
    </row>
    <row r="78" spans="1:8" x14ac:dyDescent="0.2">
      <c r="A78" s="6">
        <v>43113</v>
      </c>
      <c r="B78" s="7" t="s">
        <v>8</v>
      </c>
      <c r="C78" s="7" t="s">
        <v>38</v>
      </c>
      <c r="D78" s="8">
        <v>0</v>
      </c>
      <c r="E78" s="8" t="s">
        <v>11</v>
      </c>
      <c r="F78" s="8">
        <v>345.25</v>
      </c>
      <c r="G78" s="8">
        <v>947.8</v>
      </c>
      <c r="H78" s="9">
        <f t="shared" si="1"/>
        <v>1293.05</v>
      </c>
    </row>
    <row r="79" spans="1:8" x14ac:dyDescent="0.2">
      <c r="A79" s="6">
        <v>43116</v>
      </c>
      <c r="B79" s="7" t="s">
        <v>8</v>
      </c>
      <c r="C79" s="7" t="s">
        <v>38</v>
      </c>
      <c r="D79" s="8">
        <v>0</v>
      </c>
      <c r="E79" s="8" t="s">
        <v>11</v>
      </c>
      <c r="F79" s="8">
        <v>0</v>
      </c>
      <c r="G79" s="8">
        <v>687.84</v>
      </c>
      <c r="H79" s="9">
        <f t="shared" si="1"/>
        <v>687.84</v>
      </c>
    </row>
    <row r="80" spans="1:8" x14ac:dyDescent="0.2">
      <c r="A80" s="6">
        <v>43119</v>
      </c>
      <c r="B80" s="7" t="s">
        <v>14</v>
      </c>
      <c r="C80" s="7" t="s">
        <v>39</v>
      </c>
      <c r="D80" s="8">
        <v>0</v>
      </c>
      <c r="E80" s="8" t="s">
        <v>11</v>
      </c>
      <c r="F80" s="8">
        <v>781.58</v>
      </c>
      <c r="G80" s="8">
        <v>447.25</v>
      </c>
      <c r="H80" s="9">
        <f t="shared" si="1"/>
        <v>1228.83</v>
      </c>
    </row>
    <row r="81" spans="1:8" x14ac:dyDescent="0.2">
      <c r="A81" s="6">
        <v>43122</v>
      </c>
      <c r="B81" s="7" t="s">
        <v>14</v>
      </c>
      <c r="C81" s="7" t="s">
        <v>39</v>
      </c>
      <c r="D81" s="8">
        <v>342.95</v>
      </c>
      <c r="E81" s="8" t="s">
        <v>10</v>
      </c>
      <c r="F81" s="8">
        <v>786.57</v>
      </c>
      <c r="G81" s="8">
        <v>1455.88</v>
      </c>
      <c r="H81" s="9">
        <f t="shared" si="1"/>
        <v>2242.4500000000003</v>
      </c>
    </row>
    <row r="82" spans="1:8" x14ac:dyDescent="0.2">
      <c r="A82" s="6">
        <v>43125</v>
      </c>
      <c r="B82" s="7" t="s">
        <v>14</v>
      </c>
      <c r="C82" s="7" t="s">
        <v>39</v>
      </c>
      <c r="D82" s="8">
        <v>487.55</v>
      </c>
      <c r="E82" s="8" t="s">
        <v>10</v>
      </c>
      <c r="F82" s="8">
        <v>786.58</v>
      </c>
      <c r="G82" s="8">
        <v>1105.5899999999999</v>
      </c>
      <c r="H82" s="9">
        <f t="shared" si="1"/>
        <v>1892.17</v>
      </c>
    </row>
    <row r="83" spans="1:8" x14ac:dyDescent="0.2">
      <c r="A83" s="6">
        <v>43128</v>
      </c>
      <c r="B83" s="5" t="s">
        <v>12</v>
      </c>
      <c r="C83" s="5" t="s">
        <v>40</v>
      </c>
      <c r="D83" s="8">
        <v>433.99</v>
      </c>
      <c r="E83" s="8" t="s">
        <v>10</v>
      </c>
      <c r="F83" s="8">
        <v>0</v>
      </c>
      <c r="G83" s="8">
        <v>1488.55</v>
      </c>
      <c r="H83" s="9">
        <f t="shared" si="1"/>
        <v>1488.55</v>
      </c>
    </row>
    <row r="84" spans="1:8" x14ac:dyDescent="0.2">
      <c r="A84" s="6">
        <v>43131</v>
      </c>
      <c r="B84" s="5" t="s">
        <v>12</v>
      </c>
      <c r="C84" s="5" t="s">
        <v>40</v>
      </c>
      <c r="D84" s="8">
        <v>0</v>
      </c>
      <c r="E84" s="8" t="s">
        <v>11</v>
      </c>
      <c r="F84" s="8">
        <v>648.58000000000004</v>
      </c>
      <c r="G84" s="8">
        <v>689.55</v>
      </c>
      <c r="H84" s="9">
        <f t="shared" si="1"/>
        <v>1338.13</v>
      </c>
    </row>
    <row r="85" spans="1:8" x14ac:dyDescent="0.2">
      <c r="A85" s="6">
        <v>43134</v>
      </c>
      <c r="B85" s="5" t="s">
        <v>12</v>
      </c>
      <c r="C85" s="5" t="s">
        <v>40</v>
      </c>
      <c r="D85" s="8">
        <v>487.25</v>
      </c>
      <c r="E85" s="8" t="s">
        <v>10</v>
      </c>
      <c r="F85" s="8">
        <v>0</v>
      </c>
      <c r="G85" s="8">
        <v>487.89</v>
      </c>
      <c r="H85" s="9">
        <f t="shared" si="1"/>
        <v>487.89</v>
      </c>
    </row>
    <row r="86" spans="1:8" x14ac:dyDescent="0.2">
      <c r="A86" s="6">
        <v>43101</v>
      </c>
      <c r="B86" s="7" t="s">
        <v>8</v>
      </c>
      <c r="C86" s="7" t="s">
        <v>41</v>
      </c>
      <c r="D86" s="8">
        <v>0</v>
      </c>
      <c r="E86" s="8" t="s">
        <v>11</v>
      </c>
      <c r="F86" s="8">
        <v>812.58</v>
      </c>
      <c r="G86" s="8">
        <v>587.25</v>
      </c>
      <c r="H86" s="9">
        <f t="shared" si="1"/>
        <v>1399.83</v>
      </c>
    </row>
    <row r="87" spans="1:8" x14ac:dyDescent="0.2">
      <c r="A87" s="6">
        <v>43105</v>
      </c>
      <c r="B87" s="7" t="s">
        <v>8</v>
      </c>
      <c r="C87" s="7" t="s">
        <v>41</v>
      </c>
      <c r="D87" s="8">
        <v>2156.5500000000002</v>
      </c>
      <c r="E87" s="8" t="s">
        <v>10</v>
      </c>
      <c r="F87" s="8">
        <v>0</v>
      </c>
      <c r="G87" s="8">
        <v>1444.56</v>
      </c>
      <c r="H87" s="9">
        <f t="shared" si="1"/>
        <v>1444.56</v>
      </c>
    </row>
    <row r="88" spans="1:8" x14ac:dyDescent="0.2">
      <c r="A88" s="6">
        <v>43109</v>
      </c>
      <c r="B88" s="7" t="s">
        <v>8</v>
      </c>
      <c r="C88" s="7" t="s">
        <v>41</v>
      </c>
      <c r="D88" s="8">
        <v>486.32</v>
      </c>
      <c r="E88" s="8" t="s">
        <v>10</v>
      </c>
      <c r="F88" s="8">
        <v>0</v>
      </c>
      <c r="G88" s="8">
        <v>789.05</v>
      </c>
      <c r="H88" s="9">
        <f t="shared" si="1"/>
        <v>789.05</v>
      </c>
    </row>
    <row r="89" spans="1:8" x14ac:dyDescent="0.2">
      <c r="A89" s="6">
        <v>43113</v>
      </c>
      <c r="B89" s="7" t="s">
        <v>14</v>
      </c>
      <c r="C89" s="7" t="s">
        <v>42</v>
      </c>
      <c r="D89" s="8">
        <v>485.25</v>
      </c>
      <c r="E89" s="8" t="s">
        <v>10</v>
      </c>
      <c r="F89" s="8">
        <v>0</v>
      </c>
      <c r="G89" s="8">
        <v>0</v>
      </c>
      <c r="H89" s="9">
        <f t="shared" si="1"/>
        <v>0</v>
      </c>
    </row>
    <row r="90" spans="1:8" x14ac:dyDescent="0.2">
      <c r="A90" s="6">
        <v>43117</v>
      </c>
      <c r="B90" s="7" t="s">
        <v>14</v>
      </c>
      <c r="C90" s="7" t="s">
        <v>42</v>
      </c>
      <c r="D90" s="8">
        <v>0</v>
      </c>
      <c r="E90" s="8" t="s">
        <v>11</v>
      </c>
      <c r="F90" s="8">
        <v>0</v>
      </c>
      <c r="G90" s="8">
        <v>542.58000000000004</v>
      </c>
      <c r="H90" s="9">
        <f t="shared" si="1"/>
        <v>542.58000000000004</v>
      </c>
    </row>
    <row r="91" spans="1:8" x14ac:dyDescent="0.2">
      <c r="A91" s="6">
        <v>43121</v>
      </c>
      <c r="B91" s="7" t="s">
        <v>14</v>
      </c>
      <c r="C91" s="7" t="s">
        <v>42</v>
      </c>
      <c r="D91" s="8">
        <v>0</v>
      </c>
      <c r="E91" s="8" t="s">
        <v>11</v>
      </c>
      <c r="F91" s="8">
        <v>0</v>
      </c>
      <c r="G91" s="8">
        <v>0</v>
      </c>
      <c r="H91" s="9">
        <f t="shared" si="1"/>
        <v>0</v>
      </c>
    </row>
    <row r="92" spans="1:8" x14ac:dyDescent="0.2">
      <c r="A92" s="6">
        <v>43125</v>
      </c>
      <c r="B92" s="7" t="s">
        <v>12</v>
      </c>
      <c r="C92" s="7" t="s">
        <v>43</v>
      </c>
      <c r="D92" s="8">
        <v>0</v>
      </c>
      <c r="E92" s="8" t="s">
        <v>11</v>
      </c>
      <c r="F92" s="8">
        <v>648.58000000000004</v>
      </c>
      <c r="G92" s="8">
        <v>1455.88</v>
      </c>
      <c r="H92" s="9">
        <f t="shared" si="1"/>
        <v>2104.46</v>
      </c>
    </row>
    <row r="93" spans="1:8" x14ac:dyDescent="0.2">
      <c r="A93" s="6">
        <v>43129</v>
      </c>
      <c r="B93" s="7" t="s">
        <v>12</v>
      </c>
      <c r="C93" s="7" t="s">
        <v>43</v>
      </c>
      <c r="D93" s="8">
        <v>0</v>
      </c>
      <c r="E93" s="8" t="s">
        <v>11</v>
      </c>
      <c r="F93" s="8">
        <v>0</v>
      </c>
      <c r="G93" s="8">
        <v>1759.55</v>
      </c>
      <c r="H93" s="9">
        <f t="shared" si="1"/>
        <v>1759.55</v>
      </c>
    </row>
    <row r="94" spans="1:8" x14ac:dyDescent="0.2">
      <c r="A94" s="6">
        <v>43133</v>
      </c>
      <c r="B94" s="7" t="s">
        <v>12</v>
      </c>
      <c r="C94" s="7" t="s">
        <v>43</v>
      </c>
      <c r="D94" s="8">
        <v>781.58</v>
      </c>
      <c r="E94" s="8" t="s">
        <v>10</v>
      </c>
      <c r="F94" s="8">
        <v>398.98</v>
      </c>
      <c r="G94" s="8">
        <v>688.55</v>
      </c>
      <c r="H94" s="9">
        <f t="shared" si="1"/>
        <v>1087.53</v>
      </c>
    </row>
    <row r="95" spans="1:8" x14ac:dyDescent="0.2">
      <c r="A95" s="6">
        <v>43137</v>
      </c>
      <c r="B95" s="7" t="s">
        <v>8</v>
      </c>
      <c r="C95" s="7" t="s">
        <v>9</v>
      </c>
      <c r="D95" s="8">
        <v>789.05</v>
      </c>
      <c r="E95" s="8" t="s">
        <v>10</v>
      </c>
      <c r="F95" s="8">
        <v>1632.89</v>
      </c>
      <c r="G95" s="8">
        <v>486.32</v>
      </c>
      <c r="H95" s="9">
        <f t="shared" si="1"/>
        <v>2119.21</v>
      </c>
    </row>
    <row r="96" spans="1:8" x14ac:dyDescent="0.2">
      <c r="A96" s="6">
        <v>43141</v>
      </c>
      <c r="B96" s="7" t="s">
        <v>12</v>
      </c>
      <c r="C96" s="7" t="s">
        <v>13</v>
      </c>
      <c r="D96" s="8">
        <v>124.33</v>
      </c>
      <c r="E96" s="8" t="s">
        <v>10</v>
      </c>
      <c r="F96" s="8">
        <v>786.58</v>
      </c>
      <c r="G96" s="8">
        <v>0</v>
      </c>
      <c r="H96" s="9">
        <f t="shared" si="1"/>
        <v>786.58</v>
      </c>
    </row>
    <row r="97" spans="1:8" x14ac:dyDescent="0.2">
      <c r="A97" s="6">
        <v>43145</v>
      </c>
      <c r="B97" s="7" t="s">
        <v>14</v>
      </c>
      <c r="C97" s="7" t="s">
        <v>15</v>
      </c>
      <c r="D97" s="8">
        <v>487.51</v>
      </c>
      <c r="E97" s="8" t="s">
        <v>10</v>
      </c>
      <c r="F97" s="8">
        <v>0</v>
      </c>
      <c r="G97" s="8">
        <v>347.58</v>
      </c>
      <c r="H97" s="9">
        <f t="shared" si="1"/>
        <v>347.58</v>
      </c>
    </row>
    <row r="98" spans="1:8" x14ac:dyDescent="0.2">
      <c r="A98" s="6">
        <v>43149</v>
      </c>
      <c r="B98" s="7" t="s">
        <v>8</v>
      </c>
      <c r="C98" s="7" t="s">
        <v>16</v>
      </c>
      <c r="D98" s="8">
        <v>687.84</v>
      </c>
      <c r="E98" s="8" t="s">
        <v>10</v>
      </c>
      <c r="F98" s="8">
        <v>0</v>
      </c>
      <c r="G98" s="8">
        <v>498.25</v>
      </c>
      <c r="H98" s="9">
        <f t="shared" si="1"/>
        <v>498.25</v>
      </c>
    </row>
    <row r="99" spans="1:8" x14ac:dyDescent="0.2">
      <c r="A99" s="6">
        <v>43153</v>
      </c>
      <c r="B99" s="7" t="s">
        <v>14</v>
      </c>
      <c r="C99" s="7" t="s">
        <v>17</v>
      </c>
      <c r="D99" s="8">
        <v>905.59</v>
      </c>
      <c r="E99" s="8" t="s">
        <v>10</v>
      </c>
      <c r="F99" s="8">
        <v>0</v>
      </c>
      <c r="G99" s="8">
        <v>1487.55</v>
      </c>
      <c r="H99" s="9">
        <f t="shared" si="1"/>
        <v>1487.55</v>
      </c>
    </row>
    <row r="100" spans="1:8" x14ac:dyDescent="0.2">
      <c r="A100" s="6">
        <v>43157</v>
      </c>
      <c r="B100" s="7" t="s">
        <v>14</v>
      </c>
      <c r="C100" s="7" t="s">
        <v>18</v>
      </c>
      <c r="D100" s="8">
        <v>124.98</v>
      </c>
      <c r="E100" s="8" t="s">
        <v>10</v>
      </c>
      <c r="F100" s="8">
        <v>0</v>
      </c>
      <c r="G100" s="8">
        <v>487.25</v>
      </c>
      <c r="H100" s="9">
        <f t="shared" si="1"/>
        <v>487.25</v>
      </c>
    </row>
    <row r="101" spans="1:8" x14ac:dyDescent="0.2">
      <c r="A101" s="6">
        <v>43161</v>
      </c>
      <c r="B101" s="7" t="s">
        <v>14</v>
      </c>
      <c r="C101" s="7" t="s">
        <v>19</v>
      </c>
      <c r="D101" s="8">
        <v>789.05</v>
      </c>
      <c r="E101" s="8" t="s">
        <v>10</v>
      </c>
      <c r="F101" s="8">
        <v>487.25</v>
      </c>
      <c r="G101" s="8">
        <v>486.32</v>
      </c>
      <c r="H101" s="9">
        <f t="shared" si="1"/>
        <v>973.56999999999994</v>
      </c>
    </row>
    <row r="102" spans="1:8" x14ac:dyDescent="0.2">
      <c r="A102" s="6">
        <v>43191</v>
      </c>
      <c r="B102" s="5" t="s">
        <v>12</v>
      </c>
      <c r="C102" s="5" t="s">
        <v>20</v>
      </c>
      <c r="D102" s="8">
        <v>487.89</v>
      </c>
      <c r="E102" s="8" t="s">
        <v>10</v>
      </c>
      <c r="F102" s="8">
        <v>0</v>
      </c>
      <c r="G102" s="8">
        <v>487.25</v>
      </c>
      <c r="H102" s="9">
        <f t="shared" si="1"/>
        <v>487.25</v>
      </c>
    </row>
    <row r="103" spans="1:8" x14ac:dyDescent="0.2">
      <c r="A103" s="6">
        <v>43192</v>
      </c>
      <c r="B103" s="7" t="s">
        <v>8</v>
      </c>
      <c r="C103" s="7" t="s">
        <v>21</v>
      </c>
      <c r="D103" s="8">
        <v>1057.8800000000001</v>
      </c>
      <c r="E103" s="8" t="s">
        <v>10</v>
      </c>
      <c r="F103" s="8">
        <v>0</v>
      </c>
      <c r="G103" s="8">
        <v>1643.89</v>
      </c>
      <c r="H103" s="9">
        <f t="shared" si="1"/>
        <v>1643.89</v>
      </c>
    </row>
    <row r="104" spans="1:8" x14ac:dyDescent="0.2">
      <c r="A104" s="6">
        <v>43193</v>
      </c>
      <c r="B104" s="7" t="s">
        <v>12</v>
      </c>
      <c r="C104" s="7" t="s">
        <v>22</v>
      </c>
      <c r="D104" s="8">
        <v>1242.58</v>
      </c>
      <c r="E104" s="8" t="s">
        <v>10</v>
      </c>
      <c r="F104" s="8">
        <v>0</v>
      </c>
      <c r="G104" s="8">
        <v>0</v>
      </c>
      <c r="H104" s="9">
        <f t="shared" si="1"/>
        <v>0</v>
      </c>
    </row>
    <row r="105" spans="1:8" x14ac:dyDescent="0.2">
      <c r="A105" s="6">
        <v>43194</v>
      </c>
      <c r="B105" s="7" t="s">
        <v>8</v>
      </c>
      <c r="C105" s="7" t="s">
        <v>23</v>
      </c>
      <c r="D105" s="8">
        <v>788.25</v>
      </c>
      <c r="E105" s="8" t="s">
        <v>10</v>
      </c>
      <c r="F105" s="8">
        <v>348.98</v>
      </c>
      <c r="G105" s="8">
        <v>783.54</v>
      </c>
      <c r="H105" s="9">
        <f t="shared" si="1"/>
        <v>1132.52</v>
      </c>
    </row>
    <row r="106" spans="1:8" x14ac:dyDescent="0.2">
      <c r="A106" s="6">
        <v>43195</v>
      </c>
      <c r="B106" s="7" t="s">
        <v>8</v>
      </c>
      <c r="C106" s="7" t="s">
        <v>24</v>
      </c>
      <c r="D106" s="8">
        <v>645.23</v>
      </c>
      <c r="E106" s="8" t="s">
        <v>10</v>
      </c>
      <c r="F106" s="8">
        <v>812.58</v>
      </c>
      <c r="G106" s="8">
        <v>345.25</v>
      </c>
      <c r="H106" s="9">
        <f t="shared" si="1"/>
        <v>1157.83</v>
      </c>
    </row>
    <row r="107" spans="1:8" x14ac:dyDescent="0.2">
      <c r="A107" s="6">
        <v>43196</v>
      </c>
      <c r="B107" s="7" t="s">
        <v>14</v>
      </c>
      <c r="C107" s="7" t="s">
        <v>25</v>
      </c>
      <c r="D107" s="8">
        <v>0</v>
      </c>
      <c r="E107" s="8" t="s">
        <v>11</v>
      </c>
      <c r="F107" s="8">
        <v>551.23</v>
      </c>
      <c r="G107" s="8">
        <v>0</v>
      </c>
      <c r="H107" s="9">
        <f t="shared" si="1"/>
        <v>551.23</v>
      </c>
    </row>
    <row r="108" spans="1:8" x14ac:dyDescent="0.2">
      <c r="A108" s="6">
        <v>43197</v>
      </c>
      <c r="B108" s="7" t="s">
        <v>12</v>
      </c>
      <c r="C108" s="7" t="s">
        <v>26</v>
      </c>
      <c r="D108" s="8">
        <v>486.58</v>
      </c>
      <c r="E108" s="8" t="s">
        <v>10</v>
      </c>
      <c r="F108" s="8">
        <v>0</v>
      </c>
      <c r="G108" s="8">
        <v>0</v>
      </c>
      <c r="H108" s="9">
        <f t="shared" si="1"/>
        <v>0</v>
      </c>
    </row>
    <row r="109" spans="1:8" x14ac:dyDescent="0.2">
      <c r="A109" s="6">
        <v>43198</v>
      </c>
      <c r="B109" s="5" t="s">
        <v>14</v>
      </c>
      <c r="C109" s="5" t="s">
        <v>27</v>
      </c>
      <c r="D109" s="8">
        <v>1488.55</v>
      </c>
      <c r="E109" s="8" t="s">
        <v>10</v>
      </c>
      <c r="F109" s="8">
        <v>583.47</v>
      </c>
      <c r="G109" s="8">
        <v>433.99</v>
      </c>
      <c r="H109" s="9">
        <f t="shared" si="1"/>
        <v>1017.46</v>
      </c>
    </row>
    <row r="110" spans="1:8" x14ac:dyDescent="0.2">
      <c r="A110" s="6">
        <v>43199</v>
      </c>
      <c r="B110" s="5" t="s">
        <v>14</v>
      </c>
      <c r="C110" s="10" t="s">
        <v>28</v>
      </c>
      <c r="D110" s="8">
        <v>1587.25</v>
      </c>
      <c r="E110" s="8" t="s">
        <v>10</v>
      </c>
      <c r="F110" s="8">
        <v>0</v>
      </c>
      <c r="G110" s="8">
        <v>0</v>
      </c>
      <c r="H110" s="9">
        <f t="shared" si="1"/>
        <v>0</v>
      </c>
    </row>
    <row r="111" spans="1:8" x14ac:dyDescent="0.2">
      <c r="A111" s="6">
        <v>43200</v>
      </c>
      <c r="B111" s="5" t="s">
        <v>8</v>
      </c>
      <c r="C111" s="5" t="s">
        <v>29</v>
      </c>
      <c r="D111" s="8">
        <v>1196.55</v>
      </c>
      <c r="E111" s="8" t="s">
        <v>10</v>
      </c>
      <c r="F111" s="8">
        <v>454.88</v>
      </c>
      <c r="G111" s="8">
        <v>485.25</v>
      </c>
      <c r="H111" s="9">
        <f t="shared" si="1"/>
        <v>940.13</v>
      </c>
    </row>
    <row r="112" spans="1:8" x14ac:dyDescent="0.2">
      <c r="A112" s="6">
        <v>43201</v>
      </c>
      <c r="B112" s="7" t="s">
        <v>14</v>
      </c>
      <c r="C112" s="7" t="s">
        <v>30</v>
      </c>
      <c r="D112" s="8">
        <v>0</v>
      </c>
      <c r="E112" s="8" t="s">
        <v>11</v>
      </c>
      <c r="F112" s="8">
        <v>486.58</v>
      </c>
      <c r="G112" s="8">
        <v>0</v>
      </c>
      <c r="H112" s="9">
        <f t="shared" si="1"/>
        <v>486.58</v>
      </c>
    </row>
    <row r="113" spans="1:11" x14ac:dyDescent="0.2">
      <c r="A113" s="6">
        <v>43202</v>
      </c>
      <c r="B113" s="7" t="s">
        <v>12</v>
      </c>
      <c r="C113" s="7" t="s">
        <v>31</v>
      </c>
      <c r="D113" s="8">
        <v>688.87</v>
      </c>
      <c r="E113" s="8" t="s">
        <v>10</v>
      </c>
      <c r="F113" s="8">
        <v>0</v>
      </c>
      <c r="G113" s="8">
        <v>487.25</v>
      </c>
      <c r="H113" s="9">
        <f t="shared" si="1"/>
        <v>487.25</v>
      </c>
    </row>
    <row r="114" spans="1:11" x14ac:dyDescent="0.2">
      <c r="A114" s="6">
        <v>43203</v>
      </c>
      <c r="B114" s="7" t="s">
        <v>12</v>
      </c>
      <c r="C114" s="7" t="s">
        <v>32</v>
      </c>
      <c r="D114" s="8">
        <v>487.25</v>
      </c>
      <c r="E114" s="8" t="s">
        <v>10</v>
      </c>
      <c r="F114" s="8">
        <v>0</v>
      </c>
      <c r="G114" s="8">
        <v>0</v>
      </c>
      <c r="H114" s="9">
        <f t="shared" si="1"/>
        <v>0</v>
      </c>
    </row>
    <row r="115" spans="1:11" x14ac:dyDescent="0.2">
      <c r="A115" s="6">
        <v>43204</v>
      </c>
      <c r="B115" s="7" t="s">
        <v>12</v>
      </c>
      <c r="C115" s="7" t="s">
        <v>33</v>
      </c>
      <c r="D115" s="8">
        <v>1487.55</v>
      </c>
      <c r="E115" s="8" t="s">
        <v>10</v>
      </c>
      <c r="F115" s="8">
        <v>348.98</v>
      </c>
      <c r="G115" s="8">
        <v>348.98</v>
      </c>
      <c r="H115" s="9">
        <f t="shared" si="1"/>
        <v>697.96</v>
      </c>
    </row>
    <row r="116" spans="1:11" x14ac:dyDescent="0.2">
      <c r="A116" s="6">
        <v>43205</v>
      </c>
      <c r="B116" s="7" t="s">
        <v>8</v>
      </c>
      <c r="C116" s="7" t="s">
        <v>34</v>
      </c>
      <c r="D116" s="8">
        <v>0</v>
      </c>
      <c r="E116" s="8" t="s">
        <v>11</v>
      </c>
      <c r="F116" s="8">
        <v>0</v>
      </c>
      <c r="G116" s="8">
        <v>0</v>
      </c>
      <c r="H116" s="9">
        <f t="shared" si="1"/>
        <v>0</v>
      </c>
    </row>
    <row r="117" spans="1:11" x14ac:dyDescent="0.2">
      <c r="A117" s="6">
        <v>43937</v>
      </c>
      <c r="B117" s="5" t="s">
        <v>8</v>
      </c>
      <c r="C117" s="5" t="s">
        <v>35</v>
      </c>
      <c r="D117" s="8">
        <v>789.05</v>
      </c>
      <c r="E117" s="8" t="s">
        <v>10</v>
      </c>
      <c r="F117" s="8">
        <v>0</v>
      </c>
      <c r="G117" s="8">
        <v>486.32</v>
      </c>
      <c r="H117" s="9">
        <f t="shared" si="1"/>
        <v>486.32</v>
      </c>
    </row>
    <row r="118" spans="1:11" x14ac:dyDescent="0.2">
      <c r="A118" s="6">
        <v>43207</v>
      </c>
      <c r="B118" s="7" t="s">
        <v>14</v>
      </c>
      <c r="C118" s="7" t="s">
        <v>36</v>
      </c>
      <c r="D118" s="8">
        <v>684.47</v>
      </c>
      <c r="E118" s="8" t="s">
        <v>10</v>
      </c>
      <c r="F118" s="8">
        <v>0</v>
      </c>
      <c r="G118" s="8">
        <v>0</v>
      </c>
      <c r="H118" s="9">
        <f t="shared" si="1"/>
        <v>0</v>
      </c>
    </row>
    <row r="119" spans="1:11" x14ac:dyDescent="0.2">
      <c r="A119" s="6">
        <v>43208</v>
      </c>
      <c r="B119" s="7" t="s">
        <v>8</v>
      </c>
      <c r="C119" s="7" t="s">
        <v>37</v>
      </c>
      <c r="D119" s="8">
        <v>287.51</v>
      </c>
      <c r="E119" s="8" t="s">
        <v>10</v>
      </c>
      <c r="F119" s="8">
        <v>37.770000000000003</v>
      </c>
      <c r="G119" s="8">
        <v>347.58</v>
      </c>
      <c r="H119" s="9">
        <f t="shared" si="1"/>
        <v>385.34999999999997</v>
      </c>
    </row>
    <row r="120" spans="1:11" x14ac:dyDescent="0.2">
      <c r="A120" s="6">
        <v>43209</v>
      </c>
      <c r="B120" s="7" t="s">
        <v>8</v>
      </c>
      <c r="C120" s="7" t="s">
        <v>38</v>
      </c>
      <c r="D120" s="8">
        <v>687.84</v>
      </c>
      <c r="E120" s="8" t="s">
        <v>10</v>
      </c>
      <c r="F120" s="8">
        <v>0</v>
      </c>
      <c r="G120" s="8">
        <v>0</v>
      </c>
      <c r="H120" s="9">
        <f t="shared" si="1"/>
        <v>0</v>
      </c>
    </row>
    <row r="121" spans="1:11" x14ac:dyDescent="0.2">
      <c r="A121" s="6">
        <v>43210</v>
      </c>
      <c r="B121" s="7" t="s">
        <v>14</v>
      </c>
      <c r="C121" s="7" t="s">
        <v>39</v>
      </c>
      <c r="D121" s="8">
        <v>105.59</v>
      </c>
      <c r="E121" s="8" t="s">
        <v>10</v>
      </c>
      <c r="F121" s="8">
        <v>786.58</v>
      </c>
      <c r="G121" s="8">
        <v>487.55</v>
      </c>
      <c r="H121" s="9">
        <f t="shared" si="1"/>
        <v>1274.1300000000001</v>
      </c>
    </row>
    <row r="122" spans="1:11" x14ac:dyDescent="0.2">
      <c r="A122" s="6">
        <v>43211</v>
      </c>
      <c r="B122" s="5" t="s">
        <v>12</v>
      </c>
      <c r="C122" s="5" t="s">
        <v>40</v>
      </c>
      <c r="D122" s="8">
        <v>588.54999999999995</v>
      </c>
      <c r="E122" s="8" t="s">
        <v>10</v>
      </c>
      <c r="F122" s="8">
        <v>0</v>
      </c>
      <c r="G122" s="8">
        <v>433.99</v>
      </c>
      <c r="H122" s="9">
        <f t="shared" si="1"/>
        <v>433.99</v>
      </c>
    </row>
    <row r="123" spans="1:11" x14ac:dyDescent="0.2">
      <c r="A123" s="6">
        <v>43943</v>
      </c>
      <c r="B123" s="7" t="s">
        <v>8</v>
      </c>
      <c r="C123" s="7" t="s">
        <v>41</v>
      </c>
      <c r="D123" s="8">
        <v>789.05</v>
      </c>
      <c r="E123" s="8" t="s">
        <v>10</v>
      </c>
      <c r="F123" s="8">
        <v>648.58000000000004</v>
      </c>
      <c r="G123" s="8">
        <v>486.32</v>
      </c>
      <c r="H123" s="9">
        <f t="shared" si="1"/>
        <v>1134.9000000000001</v>
      </c>
    </row>
    <row r="124" spans="1:11" x14ac:dyDescent="0.2">
      <c r="A124" s="6">
        <v>43213</v>
      </c>
      <c r="B124" s="7" t="s">
        <v>14</v>
      </c>
      <c r="C124" s="7" t="s">
        <v>42</v>
      </c>
      <c r="D124" s="8">
        <v>0</v>
      </c>
      <c r="E124" s="8" t="s">
        <v>11</v>
      </c>
      <c r="F124" s="8">
        <v>485.25</v>
      </c>
      <c r="G124" s="8">
        <v>0</v>
      </c>
      <c r="H124" s="9">
        <f t="shared" si="1"/>
        <v>485.25</v>
      </c>
    </row>
    <row r="125" spans="1:11" x14ac:dyDescent="0.2">
      <c r="A125" s="6">
        <v>43214</v>
      </c>
      <c r="B125" s="7" t="s">
        <v>12</v>
      </c>
      <c r="C125" s="7" t="s">
        <v>43</v>
      </c>
      <c r="D125" s="8">
        <v>755.88</v>
      </c>
      <c r="E125" s="8" t="s">
        <v>10</v>
      </c>
      <c r="F125" s="8">
        <v>0</v>
      </c>
      <c r="G125" s="8">
        <v>845</v>
      </c>
      <c r="H125" s="9">
        <f t="shared" si="1"/>
        <v>845</v>
      </c>
    </row>
    <row r="126" spans="1:11" x14ac:dyDescent="0.2">
      <c r="A126" s="11">
        <v>43134</v>
      </c>
      <c r="B126" s="7" t="s">
        <v>8</v>
      </c>
      <c r="C126" s="7" t="s">
        <v>9</v>
      </c>
      <c r="D126" s="8">
        <v>2297.12</v>
      </c>
      <c r="E126" s="8" t="s">
        <v>10</v>
      </c>
      <c r="F126" s="8">
        <v>719.99</v>
      </c>
      <c r="G126" s="8">
        <v>1744.55</v>
      </c>
      <c r="H126" s="9">
        <f>F126+G126</f>
        <v>2464.54</v>
      </c>
      <c r="J126" s="8"/>
      <c r="K126" s="8"/>
    </row>
    <row r="127" spans="1:11" x14ac:dyDescent="0.2">
      <c r="A127" s="6">
        <v>43134</v>
      </c>
      <c r="B127" s="7" t="s">
        <v>8</v>
      </c>
      <c r="C127" s="7" t="s">
        <v>9</v>
      </c>
      <c r="D127" s="8">
        <v>32</v>
      </c>
      <c r="E127" s="8" t="s">
        <v>11</v>
      </c>
      <c r="F127" s="8">
        <v>0</v>
      </c>
      <c r="G127" s="8">
        <v>1705.47</v>
      </c>
      <c r="H127" s="9">
        <f t="shared" ref="H127:H190" si="2">F127+G127</f>
        <v>1705.47</v>
      </c>
      <c r="J127" s="8"/>
      <c r="K127" s="8"/>
    </row>
    <row r="128" spans="1:11" x14ac:dyDescent="0.2">
      <c r="A128" s="6">
        <v>43162</v>
      </c>
      <c r="B128" s="7" t="s">
        <v>8</v>
      </c>
      <c r="C128" s="7" t="s">
        <v>9</v>
      </c>
      <c r="D128" s="8">
        <v>518.31999999999994</v>
      </c>
      <c r="E128" s="8" t="s">
        <v>10</v>
      </c>
      <c r="F128" s="8">
        <v>0</v>
      </c>
      <c r="G128" s="8">
        <v>1810.05</v>
      </c>
      <c r="H128" s="9">
        <f t="shared" si="2"/>
        <v>1810.05</v>
      </c>
      <c r="J128" s="8"/>
      <c r="K128" s="8"/>
    </row>
    <row r="129" spans="1:11" x14ac:dyDescent="0.2">
      <c r="A129" s="6">
        <v>43104</v>
      </c>
      <c r="B129" s="7" t="s">
        <v>12</v>
      </c>
      <c r="C129" s="7" t="s">
        <v>13</v>
      </c>
      <c r="D129" s="8">
        <v>32</v>
      </c>
      <c r="E129" s="8" t="s">
        <v>11</v>
      </c>
      <c r="F129" s="8">
        <v>0</v>
      </c>
      <c r="G129" s="8">
        <v>1145.33</v>
      </c>
      <c r="H129" s="9">
        <f t="shared" si="2"/>
        <v>1145.33</v>
      </c>
      <c r="J129" s="8"/>
      <c r="K129" s="8"/>
    </row>
    <row r="130" spans="1:11" x14ac:dyDescent="0.2">
      <c r="A130" s="6">
        <v>43135</v>
      </c>
      <c r="B130" s="7" t="s">
        <v>12</v>
      </c>
      <c r="C130" s="7" t="s">
        <v>13</v>
      </c>
      <c r="D130" s="8">
        <v>379.58</v>
      </c>
      <c r="E130" s="8" t="s">
        <v>10</v>
      </c>
      <c r="F130" s="8">
        <v>410.98</v>
      </c>
      <c r="G130" s="8">
        <v>0</v>
      </c>
      <c r="H130" s="9">
        <f t="shared" si="2"/>
        <v>410.98</v>
      </c>
      <c r="J130" s="8"/>
      <c r="K130" s="8"/>
    </row>
    <row r="131" spans="1:11" x14ac:dyDescent="0.2">
      <c r="A131" s="6">
        <v>43163</v>
      </c>
      <c r="B131" s="7" t="s">
        <v>12</v>
      </c>
      <c r="C131" s="7" t="s">
        <v>13</v>
      </c>
      <c r="D131" s="8">
        <v>32</v>
      </c>
      <c r="E131" s="8" t="s">
        <v>11</v>
      </c>
      <c r="F131" s="8">
        <v>0</v>
      </c>
      <c r="G131" s="8">
        <v>0</v>
      </c>
      <c r="H131" s="9">
        <f t="shared" si="2"/>
        <v>0</v>
      </c>
      <c r="J131" s="8"/>
      <c r="K131" s="8"/>
    </row>
    <row r="132" spans="1:11" x14ac:dyDescent="0.2">
      <c r="A132" s="6">
        <v>43105</v>
      </c>
      <c r="B132" s="7" t="s">
        <v>14</v>
      </c>
      <c r="C132" s="7" t="s">
        <v>15</v>
      </c>
      <c r="D132" s="8">
        <v>518.44000000000005</v>
      </c>
      <c r="E132" s="8" t="s">
        <v>10</v>
      </c>
      <c r="F132" s="8">
        <v>0</v>
      </c>
      <c r="G132" s="8">
        <v>810.05</v>
      </c>
      <c r="H132" s="9">
        <f t="shared" si="2"/>
        <v>810.05</v>
      </c>
      <c r="J132" s="8"/>
      <c r="K132" s="8"/>
    </row>
    <row r="133" spans="1:11" x14ac:dyDescent="0.2">
      <c r="A133" s="6">
        <v>43136</v>
      </c>
      <c r="B133" s="7" t="s">
        <v>14</v>
      </c>
      <c r="C133" s="7" t="s">
        <v>15</v>
      </c>
      <c r="D133" s="8">
        <v>519.25</v>
      </c>
      <c r="E133" s="8" t="s">
        <v>10</v>
      </c>
      <c r="F133" s="8">
        <v>0</v>
      </c>
      <c r="G133" s="8">
        <v>708.84</v>
      </c>
      <c r="H133" s="9">
        <f t="shared" si="2"/>
        <v>708.84</v>
      </c>
      <c r="J133" s="8"/>
      <c r="K133" s="8"/>
    </row>
    <row r="134" spans="1:11" x14ac:dyDescent="0.2">
      <c r="A134" s="6">
        <v>43164</v>
      </c>
      <c r="B134" s="7" t="s">
        <v>14</v>
      </c>
      <c r="C134" s="7" t="s">
        <v>15</v>
      </c>
      <c r="D134" s="8">
        <v>379.58</v>
      </c>
      <c r="E134" s="8" t="s">
        <v>10</v>
      </c>
      <c r="F134" s="8">
        <v>0</v>
      </c>
      <c r="G134" s="8">
        <v>508.51</v>
      </c>
      <c r="H134" s="9">
        <f t="shared" si="2"/>
        <v>508.51</v>
      </c>
      <c r="J134" s="8"/>
      <c r="K134" s="8"/>
    </row>
    <row r="135" spans="1:11" x14ac:dyDescent="0.2">
      <c r="A135" s="6">
        <v>43472</v>
      </c>
      <c r="B135" s="7" t="s">
        <v>8</v>
      </c>
      <c r="C135" s="7" t="s">
        <v>16</v>
      </c>
      <c r="D135" s="8">
        <v>32</v>
      </c>
      <c r="E135" s="8" t="s">
        <v>11</v>
      </c>
      <c r="F135" s="8">
        <v>529.88</v>
      </c>
      <c r="G135" s="8">
        <v>705.47</v>
      </c>
      <c r="H135" s="9">
        <f t="shared" si="2"/>
        <v>1235.3499999999999</v>
      </c>
      <c r="J135" s="8"/>
      <c r="K135" s="8"/>
    </row>
    <row r="136" spans="1:11" x14ac:dyDescent="0.2">
      <c r="A136" s="6">
        <v>43504</v>
      </c>
      <c r="B136" s="7" t="s">
        <v>8</v>
      </c>
      <c r="C136" s="7" t="s">
        <v>16</v>
      </c>
      <c r="D136" s="8">
        <v>1519.55</v>
      </c>
      <c r="E136" s="8" t="s">
        <v>10</v>
      </c>
      <c r="F136" s="8">
        <v>848.58</v>
      </c>
      <c r="G136" s="8">
        <v>1126.5899999999999</v>
      </c>
      <c r="H136" s="9">
        <f t="shared" si="2"/>
        <v>1975.17</v>
      </c>
      <c r="J136" s="8"/>
      <c r="K136" s="8"/>
    </row>
    <row r="137" spans="1:11" x14ac:dyDescent="0.2">
      <c r="A137" s="6">
        <v>43531</v>
      </c>
      <c r="B137" s="7" t="s">
        <v>8</v>
      </c>
      <c r="C137" s="7" t="s">
        <v>16</v>
      </c>
      <c r="D137" s="8">
        <v>530.25</v>
      </c>
      <c r="E137" s="8" t="s">
        <v>10</v>
      </c>
      <c r="F137" s="8">
        <v>1694.89</v>
      </c>
      <c r="G137" s="8">
        <v>708.84</v>
      </c>
      <c r="H137" s="9">
        <f t="shared" si="2"/>
        <v>2403.73</v>
      </c>
      <c r="J137" s="8"/>
      <c r="K137" s="8"/>
    </row>
    <row r="138" spans="1:11" x14ac:dyDescent="0.2">
      <c r="A138" s="6">
        <v>43107</v>
      </c>
      <c r="B138" s="7" t="s">
        <v>14</v>
      </c>
      <c r="C138" s="7" t="s">
        <v>17</v>
      </c>
      <c r="D138" s="8">
        <v>379.7</v>
      </c>
      <c r="E138" s="8" t="s">
        <v>10</v>
      </c>
      <c r="F138" s="8">
        <v>409.18</v>
      </c>
      <c r="G138" s="8">
        <v>1708.51</v>
      </c>
      <c r="H138" s="9">
        <f t="shared" si="2"/>
        <v>2117.69</v>
      </c>
      <c r="J138" s="8"/>
      <c r="K138" s="8"/>
    </row>
    <row r="139" spans="1:11" x14ac:dyDescent="0.2">
      <c r="A139" s="6">
        <v>43142</v>
      </c>
      <c r="B139" s="7" t="s">
        <v>14</v>
      </c>
      <c r="C139" s="7" t="s">
        <v>17</v>
      </c>
      <c r="D139" s="8">
        <v>429.18</v>
      </c>
      <c r="E139" s="8" t="s">
        <v>10</v>
      </c>
      <c r="F139" s="8">
        <v>1705.89</v>
      </c>
      <c r="G139" s="8">
        <v>907.87</v>
      </c>
      <c r="H139" s="9">
        <f t="shared" si="2"/>
        <v>2613.7600000000002</v>
      </c>
      <c r="J139" s="8"/>
      <c r="K139" s="8"/>
    </row>
    <row r="140" spans="1:11" x14ac:dyDescent="0.2">
      <c r="A140" s="6">
        <v>43164</v>
      </c>
      <c r="B140" s="7" t="s">
        <v>14</v>
      </c>
      <c r="C140" s="7" t="s">
        <v>17</v>
      </c>
      <c r="D140" s="8">
        <v>1519.55</v>
      </c>
      <c r="E140" s="8" t="s">
        <v>10</v>
      </c>
      <c r="F140" s="8">
        <v>848.58</v>
      </c>
      <c r="G140" s="8">
        <v>1126.5899999999999</v>
      </c>
      <c r="H140" s="9">
        <f t="shared" si="2"/>
        <v>1975.17</v>
      </c>
      <c r="J140" s="8"/>
      <c r="K140" s="8"/>
    </row>
    <row r="141" spans="1:11" x14ac:dyDescent="0.2">
      <c r="A141" s="6">
        <v>43107</v>
      </c>
      <c r="B141" s="7" t="s">
        <v>14</v>
      </c>
      <c r="C141" s="7" t="s">
        <v>18</v>
      </c>
      <c r="D141" s="8">
        <v>519.25</v>
      </c>
      <c r="E141" s="8" t="s">
        <v>10</v>
      </c>
      <c r="F141" s="8">
        <v>707.89</v>
      </c>
      <c r="G141" s="8">
        <v>1708.84</v>
      </c>
      <c r="H141" s="9">
        <f t="shared" si="2"/>
        <v>2416.73</v>
      </c>
      <c r="J141" s="8"/>
      <c r="K141" s="8"/>
    </row>
    <row r="142" spans="1:11" x14ac:dyDescent="0.2">
      <c r="A142" s="6">
        <v>43140</v>
      </c>
      <c r="B142" s="7" t="s">
        <v>14</v>
      </c>
      <c r="C142" s="7" t="s">
        <v>18</v>
      </c>
      <c r="D142" s="8">
        <v>32</v>
      </c>
      <c r="E142" s="8" t="s">
        <v>11</v>
      </c>
      <c r="F142" s="8">
        <v>843.58</v>
      </c>
      <c r="G142" s="8">
        <v>0</v>
      </c>
      <c r="H142" s="9">
        <f t="shared" si="2"/>
        <v>843.58</v>
      </c>
      <c r="J142" s="8"/>
      <c r="K142" s="8"/>
    </row>
    <row r="143" spans="1:11" x14ac:dyDescent="0.2">
      <c r="A143" s="6">
        <v>43169</v>
      </c>
      <c r="B143" s="7" t="s">
        <v>14</v>
      </c>
      <c r="C143" s="7" t="s">
        <v>18</v>
      </c>
      <c r="D143" s="8">
        <v>519.25</v>
      </c>
      <c r="E143" s="8" t="s">
        <v>10</v>
      </c>
      <c r="F143" s="8">
        <v>0</v>
      </c>
      <c r="G143" s="8">
        <v>145.98000000000002</v>
      </c>
      <c r="H143" s="9">
        <f t="shared" si="2"/>
        <v>145.98000000000002</v>
      </c>
      <c r="J143" s="8"/>
      <c r="K143" s="8"/>
    </row>
    <row r="144" spans="1:11" x14ac:dyDescent="0.2">
      <c r="A144" s="6">
        <v>43112</v>
      </c>
      <c r="B144" s="7" t="s">
        <v>14</v>
      </c>
      <c r="C144" s="7" t="s">
        <v>19</v>
      </c>
      <c r="D144" s="8">
        <v>1519.55</v>
      </c>
      <c r="E144" s="8" t="s">
        <v>10</v>
      </c>
      <c r="F144" s="8">
        <v>848.58</v>
      </c>
      <c r="G144" s="8">
        <v>826.59</v>
      </c>
      <c r="H144" s="9">
        <f t="shared" si="2"/>
        <v>1675.17</v>
      </c>
      <c r="J144" s="8"/>
      <c r="K144" s="8"/>
    </row>
    <row r="145" spans="1:11" x14ac:dyDescent="0.2">
      <c r="A145" s="6">
        <v>43148</v>
      </c>
      <c r="B145" s="7" t="s">
        <v>14</v>
      </c>
      <c r="C145" s="7" t="s">
        <v>19</v>
      </c>
      <c r="D145" s="8">
        <v>32</v>
      </c>
      <c r="E145" s="8" t="s">
        <v>11</v>
      </c>
      <c r="F145" s="8">
        <v>0</v>
      </c>
      <c r="G145" s="8">
        <v>1509.55</v>
      </c>
      <c r="H145" s="9">
        <f t="shared" si="2"/>
        <v>1509.55</v>
      </c>
      <c r="J145" s="8"/>
      <c r="K145" s="8"/>
    </row>
    <row r="146" spans="1:11" x14ac:dyDescent="0.2">
      <c r="A146" s="6">
        <v>43164</v>
      </c>
      <c r="B146" s="7" t="s">
        <v>14</v>
      </c>
      <c r="C146" s="7" t="s">
        <v>19</v>
      </c>
      <c r="D146" s="8">
        <v>518.31999999999994</v>
      </c>
      <c r="E146" s="8" t="s">
        <v>10</v>
      </c>
      <c r="F146" s="8">
        <v>0</v>
      </c>
      <c r="G146" s="8">
        <v>810.05</v>
      </c>
      <c r="H146" s="9">
        <f t="shared" si="2"/>
        <v>810.05</v>
      </c>
      <c r="J146" s="8"/>
      <c r="K146" s="8"/>
    </row>
    <row r="147" spans="1:11" x14ac:dyDescent="0.2">
      <c r="A147" s="6">
        <v>43106</v>
      </c>
      <c r="B147" s="5" t="s">
        <v>12</v>
      </c>
      <c r="C147" s="5" t="s">
        <v>20</v>
      </c>
      <c r="D147" s="8">
        <v>519.25</v>
      </c>
      <c r="E147" s="8" t="s">
        <v>10</v>
      </c>
      <c r="F147" s="8">
        <v>0</v>
      </c>
      <c r="G147" s="8">
        <v>508.89</v>
      </c>
      <c r="H147" s="9">
        <f t="shared" si="2"/>
        <v>508.89</v>
      </c>
      <c r="J147" s="8"/>
      <c r="K147" s="8"/>
    </row>
    <row r="148" spans="1:11" x14ac:dyDescent="0.2">
      <c r="A148" s="6">
        <v>43138</v>
      </c>
      <c r="B148" s="5" t="s">
        <v>12</v>
      </c>
      <c r="C148" s="5" t="s">
        <v>20</v>
      </c>
      <c r="D148" s="8">
        <v>32</v>
      </c>
      <c r="E148" s="8" t="s">
        <v>11</v>
      </c>
      <c r="F148" s="8">
        <v>874.58</v>
      </c>
      <c r="G148" s="8">
        <v>0</v>
      </c>
      <c r="H148" s="9">
        <f t="shared" si="2"/>
        <v>874.58</v>
      </c>
      <c r="J148" s="8"/>
      <c r="K148" s="8"/>
    </row>
    <row r="149" spans="1:11" x14ac:dyDescent="0.2">
      <c r="A149" s="6">
        <v>43170</v>
      </c>
      <c r="B149" s="5" t="s">
        <v>12</v>
      </c>
      <c r="C149" s="5" t="s">
        <v>20</v>
      </c>
      <c r="D149" s="8">
        <v>430.98</v>
      </c>
      <c r="E149" s="8" t="s">
        <v>10</v>
      </c>
      <c r="F149" s="8">
        <v>547.25</v>
      </c>
      <c r="G149" s="8">
        <v>1177.55</v>
      </c>
      <c r="H149" s="9">
        <f t="shared" si="2"/>
        <v>1724.8</v>
      </c>
      <c r="J149" s="8"/>
      <c r="K149" s="8"/>
    </row>
    <row r="150" spans="1:11" x14ac:dyDescent="0.2">
      <c r="A150" s="6">
        <v>43119</v>
      </c>
      <c r="B150" s="7" t="s">
        <v>8</v>
      </c>
      <c r="C150" s="7" t="s">
        <v>21</v>
      </c>
      <c r="D150" s="8">
        <v>2188.5500000000002</v>
      </c>
      <c r="E150" s="8" t="s">
        <v>10</v>
      </c>
      <c r="F150" s="8">
        <v>0</v>
      </c>
      <c r="G150" s="8">
        <v>1465.56</v>
      </c>
      <c r="H150" s="9">
        <f t="shared" si="2"/>
        <v>1465.56</v>
      </c>
      <c r="J150" s="8"/>
      <c r="K150" s="8"/>
    </row>
    <row r="151" spans="1:11" x14ac:dyDescent="0.2">
      <c r="A151" s="6">
        <v>43151</v>
      </c>
      <c r="B151" s="7" t="s">
        <v>8</v>
      </c>
      <c r="C151" s="7" t="s">
        <v>21</v>
      </c>
      <c r="D151" s="8">
        <v>517.25</v>
      </c>
      <c r="E151" s="8" t="s">
        <v>10</v>
      </c>
      <c r="F151" s="8">
        <v>1213.23</v>
      </c>
      <c r="G151" s="8">
        <v>1217.55</v>
      </c>
      <c r="H151" s="9">
        <f t="shared" si="2"/>
        <v>2430.7799999999997</v>
      </c>
      <c r="J151" s="8"/>
      <c r="K151" s="8"/>
    </row>
    <row r="152" spans="1:11" x14ac:dyDescent="0.2">
      <c r="A152" s="6">
        <v>43166</v>
      </c>
      <c r="B152" s="7" t="s">
        <v>8</v>
      </c>
      <c r="C152" s="7" t="s">
        <v>21</v>
      </c>
      <c r="D152" s="8">
        <v>1675.89</v>
      </c>
      <c r="E152" s="8" t="s">
        <v>10</v>
      </c>
      <c r="F152" s="8">
        <v>0</v>
      </c>
      <c r="G152" s="8">
        <v>1478.88</v>
      </c>
      <c r="H152" s="9">
        <f t="shared" si="2"/>
        <v>1478.88</v>
      </c>
      <c r="J152" s="8"/>
      <c r="K152" s="8"/>
    </row>
    <row r="153" spans="1:11" x14ac:dyDescent="0.2">
      <c r="A153" s="6">
        <v>43107</v>
      </c>
      <c r="B153" s="7" t="s">
        <v>12</v>
      </c>
      <c r="C153" s="7" t="s">
        <v>22</v>
      </c>
      <c r="D153" s="8">
        <v>32</v>
      </c>
      <c r="E153" s="8" t="s">
        <v>11</v>
      </c>
      <c r="F153" s="8">
        <v>549.25</v>
      </c>
      <c r="G153" s="8">
        <v>1863.58</v>
      </c>
      <c r="H153" s="9">
        <f t="shared" si="2"/>
        <v>2412.83</v>
      </c>
      <c r="J153" s="8"/>
      <c r="K153" s="8"/>
    </row>
    <row r="154" spans="1:11" x14ac:dyDescent="0.2">
      <c r="A154" s="6">
        <v>43517</v>
      </c>
      <c r="B154" s="7" t="s">
        <v>12</v>
      </c>
      <c r="C154" s="7" t="s">
        <v>22</v>
      </c>
      <c r="D154" s="8">
        <v>32</v>
      </c>
      <c r="E154" s="8" t="s">
        <v>11</v>
      </c>
      <c r="F154" s="8">
        <v>710.58</v>
      </c>
      <c r="G154" s="8">
        <v>1476.88</v>
      </c>
      <c r="H154" s="9">
        <f t="shared" si="2"/>
        <v>2187.46</v>
      </c>
      <c r="J154" s="8"/>
      <c r="K154" s="8"/>
    </row>
    <row r="155" spans="1:11" x14ac:dyDescent="0.2">
      <c r="A155" s="6">
        <v>43541</v>
      </c>
      <c r="B155" s="7" t="s">
        <v>12</v>
      </c>
      <c r="C155" s="7" t="s">
        <v>22</v>
      </c>
      <c r="D155" s="8">
        <v>813.58</v>
      </c>
      <c r="E155" s="8" t="s">
        <v>10</v>
      </c>
      <c r="F155" s="8">
        <v>460.98</v>
      </c>
      <c r="G155" s="8">
        <v>709.55</v>
      </c>
      <c r="H155" s="9">
        <f t="shared" si="2"/>
        <v>1170.53</v>
      </c>
      <c r="J155" s="8"/>
      <c r="K155" s="8"/>
    </row>
    <row r="156" spans="1:11" x14ac:dyDescent="0.2">
      <c r="A156" s="6">
        <v>43482</v>
      </c>
      <c r="B156" s="7" t="s">
        <v>8</v>
      </c>
      <c r="C156" s="7" t="s">
        <v>23</v>
      </c>
      <c r="D156" s="8">
        <v>32</v>
      </c>
      <c r="E156" s="8" t="s">
        <v>11</v>
      </c>
      <c r="F156" s="8">
        <v>0</v>
      </c>
      <c r="G156" s="8">
        <v>1780.55</v>
      </c>
      <c r="H156" s="9">
        <f t="shared" si="2"/>
        <v>1780.55</v>
      </c>
      <c r="J156" s="8"/>
      <c r="K156" s="8"/>
    </row>
    <row r="157" spans="1:11" x14ac:dyDescent="0.2">
      <c r="A157" s="6">
        <v>43520</v>
      </c>
      <c r="B157" s="7" t="s">
        <v>8</v>
      </c>
      <c r="C157" s="7" t="s">
        <v>23</v>
      </c>
      <c r="D157" s="8">
        <v>32</v>
      </c>
      <c r="E157" s="8" t="s">
        <v>11</v>
      </c>
      <c r="F157" s="8">
        <v>0</v>
      </c>
      <c r="G157" s="8">
        <v>705.47</v>
      </c>
      <c r="H157" s="9">
        <f t="shared" si="2"/>
        <v>705.47</v>
      </c>
      <c r="J157" s="8"/>
      <c r="K157" s="8"/>
    </row>
    <row r="158" spans="1:11" x14ac:dyDescent="0.2">
      <c r="A158" s="6">
        <v>43538</v>
      </c>
      <c r="B158" s="7" t="s">
        <v>8</v>
      </c>
      <c r="C158" s="7" t="s">
        <v>23</v>
      </c>
      <c r="D158" s="8">
        <v>815.54</v>
      </c>
      <c r="E158" s="8" t="s">
        <v>10</v>
      </c>
      <c r="F158" s="8">
        <v>410.98</v>
      </c>
      <c r="G158" s="8">
        <v>1709.25</v>
      </c>
      <c r="H158" s="9">
        <f t="shared" si="2"/>
        <v>2120.23</v>
      </c>
      <c r="J158" s="8"/>
      <c r="K158" s="8"/>
    </row>
    <row r="159" spans="1:11" x14ac:dyDescent="0.2">
      <c r="A159" s="6">
        <v>43481</v>
      </c>
      <c r="B159" s="7" t="s">
        <v>8</v>
      </c>
      <c r="C159" s="7" t="s">
        <v>24</v>
      </c>
      <c r="D159" s="8">
        <v>815.54</v>
      </c>
      <c r="E159" s="8" t="s">
        <v>10</v>
      </c>
      <c r="F159" s="8">
        <v>410.98</v>
      </c>
      <c r="G159" s="8">
        <v>709.25</v>
      </c>
      <c r="H159" s="9">
        <f t="shared" si="2"/>
        <v>1120.23</v>
      </c>
      <c r="J159" s="8"/>
      <c r="K159" s="8"/>
    </row>
    <row r="160" spans="1:11" x14ac:dyDescent="0.2">
      <c r="A160" s="6">
        <v>43141</v>
      </c>
      <c r="B160" s="7" t="s">
        <v>8</v>
      </c>
      <c r="C160" s="7" t="s">
        <v>24</v>
      </c>
      <c r="D160" s="8">
        <v>32</v>
      </c>
      <c r="E160" s="8" t="s">
        <v>11</v>
      </c>
      <c r="F160" s="8">
        <v>845.54</v>
      </c>
      <c r="G160" s="8">
        <v>1269.58</v>
      </c>
      <c r="H160" s="9">
        <f t="shared" si="2"/>
        <v>2115.12</v>
      </c>
      <c r="J160" s="8"/>
      <c r="K160" s="8"/>
    </row>
    <row r="161" spans="1:11" x14ac:dyDescent="0.2">
      <c r="A161" s="6">
        <v>43173</v>
      </c>
      <c r="B161" s="7" t="s">
        <v>8</v>
      </c>
      <c r="C161" s="7" t="s">
        <v>24</v>
      </c>
      <c r="D161" s="8">
        <v>377.25</v>
      </c>
      <c r="E161" s="8" t="s">
        <v>10</v>
      </c>
      <c r="F161" s="8">
        <v>0</v>
      </c>
      <c r="G161" s="8">
        <v>666.23</v>
      </c>
      <c r="H161" s="9">
        <f t="shared" si="2"/>
        <v>666.23</v>
      </c>
      <c r="J161" s="8"/>
      <c r="K161" s="8"/>
    </row>
    <row r="162" spans="1:11" x14ac:dyDescent="0.2">
      <c r="A162" s="6">
        <v>43116</v>
      </c>
      <c r="B162" s="7" t="s">
        <v>14</v>
      </c>
      <c r="C162" s="7" t="s">
        <v>25</v>
      </c>
      <c r="D162" s="8">
        <v>377.25</v>
      </c>
      <c r="E162" s="8" t="s">
        <v>10</v>
      </c>
      <c r="F162" s="8">
        <v>0</v>
      </c>
      <c r="G162" s="8">
        <v>1266.23</v>
      </c>
      <c r="H162" s="9">
        <f t="shared" si="2"/>
        <v>1266.23</v>
      </c>
      <c r="J162" s="8"/>
      <c r="K162" s="8"/>
    </row>
    <row r="163" spans="1:11" x14ac:dyDescent="0.2">
      <c r="A163" s="6">
        <v>43150</v>
      </c>
      <c r="B163" s="7" t="s">
        <v>14</v>
      </c>
      <c r="C163" s="7" t="s">
        <v>25</v>
      </c>
      <c r="D163" s="8">
        <v>315.54000000000002</v>
      </c>
      <c r="E163" s="8" t="s">
        <v>10</v>
      </c>
      <c r="F163" s="8">
        <v>407.25</v>
      </c>
      <c r="G163" s="8">
        <v>0</v>
      </c>
      <c r="H163" s="9">
        <f t="shared" si="2"/>
        <v>407.25</v>
      </c>
      <c r="J163" s="8"/>
      <c r="K163" s="8"/>
    </row>
    <row r="164" spans="1:11" x14ac:dyDescent="0.2">
      <c r="A164" s="6">
        <v>43177</v>
      </c>
      <c r="B164" s="7" t="s">
        <v>14</v>
      </c>
      <c r="C164" s="7" t="s">
        <v>25</v>
      </c>
      <c r="D164" s="8">
        <v>32</v>
      </c>
      <c r="E164" s="8" t="s">
        <v>11</v>
      </c>
      <c r="F164" s="8">
        <v>0</v>
      </c>
      <c r="G164" s="8">
        <v>0</v>
      </c>
      <c r="H164" s="9">
        <f t="shared" si="2"/>
        <v>0</v>
      </c>
      <c r="J164" s="8"/>
      <c r="K164" s="8"/>
    </row>
    <row r="165" spans="1:11" x14ac:dyDescent="0.2">
      <c r="A165" s="6">
        <v>43121</v>
      </c>
      <c r="B165" s="7" t="s">
        <v>12</v>
      </c>
      <c r="C165" s="7" t="s">
        <v>26</v>
      </c>
      <c r="D165" s="8">
        <v>32</v>
      </c>
      <c r="E165" s="8" t="s">
        <v>11</v>
      </c>
      <c r="F165" s="8">
        <v>0</v>
      </c>
      <c r="G165" s="8">
        <v>507.58</v>
      </c>
      <c r="H165" s="9">
        <f t="shared" si="2"/>
        <v>507.58</v>
      </c>
      <c r="J165" s="8"/>
      <c r="K165" s="8"/>
    </row>
    <row r="166" spans="1:11" x14ac:dyDescent="0.2">
      <c r="A166" s="6">
        <v>43158</v>
      </c>
      <c r="B166" s="7" t="s">
        <v>12</v>
      </c>
      <c r="C166" s="7" t="s">
        <v>26</v>
      </c>
      <c r="D166" s="8">
        <v>32</v>
      </c>
      <c r="E166" s="8" t="s">
        <v>11</v>
      </c>
      <c r="F166" s="8">
        <v>549.25</v>
      </c>
      <c r="G166" s="8">
        <v>1863.58</v>
      </c>
      <c r="H166" s="9">
        <f t="shared" si="2"/>
        <v>2412.83</v>
      </c>
      <c r="J166" s="8"/>
      <c r="K166" s="8"/>
    </row>
    <row r="167" spans="1:11" x14ac:dyDescent="0.2">
      <c r="A167" s="6">
        <v>43186</v>
      </c>
      <c r="B167" s="7" t="s">
        <v>12</v>
      </c>
      <c r="C167" s="7" t="s">
        <v>26</v>
      </c>
      <c r="D167" s="8">
        <v>32</v>
      </c>
      <c r="E167" s="8" t="s">
        <v>11</v>
      </c>
      <c r="F167" s="8">
        <v>845.54</v>
      </c>
      <c r="G167" s="8">
        <v>3269.58</v>
      </c>
      <c r="H167" s="9">
        <f t="shared" si="2"/>
        <v>4115.12</v>
      </c>
      <c r="J167" s="8"/>
      <c r="K167" s="8"/>
    </row>
    <row r="168" spans="1:11" x14ac:dyDescent="0.2">
      <c r="A168" s="6">
        <v>43116</v>
      </c>
      <c r="B168" s="5" t="s">
        <v>14</v>
      </c>
      <c r="C168" s="5" t="s">
        <v>27</v>
      </c>
      <c r="D168" s="8">
        <v>32</v>
      </c>
      <c r="E168" s="8" t="s">
        <v>11</v>
      </c>
      <c r="F168" s="8">
        <v>845.54</v>
      </c>
      <c r="G168" s="8">
        <v>1269.58</v>
      </c>
      <c r="H168" s="9">
        <f t="shared" si="2"/>
        <v>2115.12</v>
      </c>
      <c r="J168" s="8"/>
      <c r="K168" s="8"/>
    </row>
    <row r="169" spans="1:11" x14ac:dyDescent="0.2">
      <c r="A169" s="6">
        <v>43151</v>
      </c>
      <c r="B169" s="5" t="s">
        <v>14</v>
      </c>
      <c r="C169" s="5" t="s">
        <v>27</v>
      </c>
      <c r="D169" s="8">
        <v>32</v>
      </c>
      <c r="E169" s="8" t="s">
        <v>11</v>
      </c>
      <c r="F169" s="8">
        <v>0</v>
      </c>
      <c r="G169" s="8">
        <v>1780.55</v>
      </c>
      <c r="H169" s="9">
        <f t="shared" si="2"/>
        <v>1780.55</v>
      </c>
      <c r="J169" s="8"/>
      <c r="K169" s="8"/>
    </row>
    <row r="170" spans="1:11" x14ac:dyDescent="0.2">
      <c r="A170" s="6">
        <v>43177</v>
      </c>
      <c r="B170" s="5" t="s">
        <v>14</v>
      </c>
      <c r="C170" s="5" t="s">
        <v>27</v>
      </c>
      <c r="D170" s="8">
        <v>465.99</v>
      </c>
      <c r="E170" s="8" t="s">
        <v>10</v>
      </c>
      <c r="F170" s="8">
        <v>0</v>
      </c>
      <c r="G170" s="8">
        <v>1509.55</v>
      </c>
      <c r="H170" s="9">
        <f t="shared" si="2"/>
        <v>1509.55</v>
      </c>
      <c r="J170" s="8"/>
      <c r="K170" s="8"/>
    </row>
    <row r="171" spans="1:11" x14ac:dyDescent="0.2">
      <c r="A171" s="6">
        <v>43116</v>
      </c>
      <c r="B171" s="5" t="s">
        <v>14</v>
      </c>
      <c r="C171" s="10" t="s">
        <v>28</v>
      </c>
      <c r="D171" s="8">
        <v>815.54</v>
      </c>
      <c r="E171" s="8" t="s">
        <v>10</v>
      </c>
      <c r="F171" s="8">
        <v>407.25</v>
      </c>
      <c r="G171" s="8">
        <v>2468.8000000000002</v>
      </c>
      <c r="H171" s="9">
        <f t="shared" si="2"/>
        <v>2876.05</v>
      </c>
      <c r="J171" s="8"/>
      <c r="K171" s="8"/>
    </row>
    <row r="172" spans="1:11" x14ac:dyDescent="0.2">
      <c r="A172" s="6">
        <v>43148</v>
      </c>
      <c r="B172" s="5" t="s">
        <v>14</v>
      </c>
      <c r="C172" s="10" t="s">
        <v>28</v>
      </c>
      <c r="D172" s="8">
        <v>897.12</v>
      </c>
      <c r="E172" s="8" t="s">
        <v>10</v>
      </c>
      <c r="F172" s="8">
        <v>719.99</v>
      </c>
      <c r="G172" s="8">
        <v>1744.55</v>
      </c>
      <c r="H172" s="9">
        <f t="shared" si="2"/>
        <v>2464.54</v>
      </c>
      <c r="J172" s="8"/>
      <c r="K172" s="8"/>
    </row>
    <row r="173" spans="1:11" x14ac:dyDescent="0.2">
      <c r="A173" s="6">
        <v>43187</v>
      </c>
      <c r="B173" s="5" t="s">
        <v>14</v>
      </c>
      <c r="C173" s="10" t="s">
        <v>28</v>
      </c>
      <c r="D173" s="8">
        <v>32</v>
      </c>
      <c r="E173" s="8" t="s">
        <v>11</v>
      </c>
      <c r="F173" s="8">
        <v>874.58</v>
      </c>
      <c r="G173" s="8">
        <v>1608.25</v>
      </c>
      <c r="H173" s="9">
        <f t="shared" si="2"/>
        <v>2482.83</v>
      </c>
      <c r="J173" s="8"/>
      <c r="K173" s="8"/>
    </row>
    <row r="174" spans="1:11" x14ac:dyDescent="0.2">
      <c r="A174" s="6">
        <v>43485</v>
      </c>
      <c r="B174" s="5" t="s">
        <v>8</v>
      </c>
      <c r="C174" s="5" t="s">
        <v>29</v>
      </c>
      <c r="D174" s="8">
        <v>374.95</v>
      </c>
      <c r="E174" s="8" t="s">
        <v>10</v>
      </c>
      <c r="F174" s="8">
        <v>848.57</v>
      </c>
      <c r="G174" s="8">
        <v>1476.88</v>
      </c>
      <c r="H174" s="9">
        <f t="shared" si="2"/>
        <v>2325.4500000000003</v>
      </c>
      <c r="J174" s="8"/>
      <c r="K174" s="8"/>
    </row>
    <row r="175" spans="1:11" x14ac:dyDescent="0.2">
      <c r="A175" s="6">
        <v>43514</v>
      </c>
      <c r="B175" s="5" t="s">
        <v>8</v>
      </c>
      <c r="C175" s="5" t="s">
        <v>29</v>
      </c>
      <c r="D175" s="8">
        <v>821.45</v>
      </c>
      <c r="E175" s="8" t="s">
        <v>10</v>
      </c>
      <c r="F175" s="8">
        <v>0</v>
      </c>
      <c r="G175" s="8">
        <v>1145.33</v>
      </c>
      <c r="H175" s="9">
        <f t="shared" si="2"/>
        <v>1145.33</v>
      </c>
      <c r="J175" s="8"/>
      <c r="K175" s="8"/>
    </row>
    <row r="176" spans="1:11" x14ac:dyDescent="0.2">
      <c r="A176" s="6">
        <v>43541</v>
      </c>
      <c r="B176" s="5" t="s">
        <v>8</v>
      </c>
      <c r="C176" s="5" t="s">
        <v>29</v>
      </c>
      <c r="D176" s="8">
        <v>517.25</v>
      </c>
      <c r="E176" s="8" t="s">
        <v>10</v>
      </c>
      <c r="F176" s="8">
        <v>613.23</v>
      </c>
      <c r="G176" s="8">
        <v>1217.55</v>
      </c>
      <c r="H176" s="9">
        <f t="shared" si="2"/>
        <v>1830.78</v>
      </c>
      <c r="J176" s="8"/>
      <c r="K176" s="8"/>
    </row>
    <row r="177" spans="1:11" x14ac:dyDescent="0.2">
      <c r="A177" s="6">
        <v>43117</v>
      </c>
      <c r="B177" s="7" t="s">
        <v>14</v>
      </c>
      <c r="C177" s="7" t="s">
        <v>30</v>
      </c>
      <c r="D177" s="8">
        <v>32</v>
      </c>
      <c r="E177" s="8" t="s">
        <v>11</v>
      </c>
      <c r="F177" s="8">
        <v>0</v>
      </c>
      <c r="G177" s="8">
        <v>710.55</v>
      </c>
      <c r="H177" s="9">
        <f t="shared" si="2"/>
        <v>710.55</v>
      </c>
      <c r="J177" s="8"/>
      <c r="K177" s="8"/>
    </row>
    <row r="178" spans="1:11" x14ac:dyDescent="0.2">
      <c r="A178" s="6">
        <v>43134</v>
      </c>
      <c r="B178" s="7" t="s">
        <v>14</v>
      </c>
      <c r="C178" s="7" t="s">
        <v>30</v>
      </c>
      <c r="D178" s="8">
        <v>32</v>
      </c>
      <c r="E178" s="8" t="s">
        <v>11</v>
      </c>
      <c r="F178" s="8">
        <v>0</v>
      </c>
      <c r="G178" s="8">
        <v>0</v>
      </c>
      <c r="H178" s="9">
        <f t="shared" si="2"/>
        <v>0</v>
      </c>
      <c r="J178" s="8"/>
      <c r="K178" s="8"/>
    </row>
    <row r="179" spans="1:11" x14ac:dyDescent="0.2">
      <c r="A179" s="6">
        <v>43135</v>
      </c>
      <c r="B179" s="7" t="s">
        <v>14</v>
      </c>
      <c r="C179" s="7" t="s">
        <v>30</v>
      </c>
      <c r="D179" s="8">
        <v>32</v>
      </c>
      <c r="E179" s="8" t="s">
        <v>11</v>
      </c>
      <c r="F179" s="8">
        <v>0</v>
      </c>
      <c r="G179" s="8">
        <v>0</v>
      </c>
      <c r="H179" s="9">
        <f t="shared" si="2"/>
        <v>0</v>
      </c>
      <c r="J179" s="8"/>
      <c r="K179" s="8"/>
    </row>
    <row r="180" spans="1:11" x14ac:dyDescent="0.2">
      <c r="A180" s="6">
        <v>43136</v>
      </c>
      <c r="B180" s="7" t="s">
        <v>12</v>
      </c>
      <c r="C180" s="7" t="s">
        <v>31</v>
      </c>
      <c r="D180" s="8">
        <v>519.25</v>
      </c>
      <c r="E180" s="8" t="s">
        <v>10</v>
      </c>
      <c r="F180" s="8">
        <v>645.47</v>
      </c>
      <c r="G180" s="8">
        <v>709.87</v>
      </c>
      <c r="H180" s="9">
        <f t="shared" si="2"/>
        <v>1355.3400000000001</v>
      </c>
      <c r="J180" s="8"/>
      <c r="K180" s="8"/>
    </row>
    <row r="181" spans="1:11" x14ac:dyDescent="0.2">
      <c r="A181" s="6">
        <v>43137</v>
      </c>
      <c r="B181" s="7" t="s">
        <v>12</v>
      </c>
      <c r="C181" s="7" t="s">
        <v>31</v>
      </c>
      <c r="D181" s="8">
        <v>430.98</v>
      </c>
      <c r="E181" s="8" t="s">
        <v>10</v>
      </c>
      <c r="F181" s="8">
        <v>547.25</v>
      </c>
      <c r="G181" s="8">
        <v>777.55</v>
      </c>
      <c r="H181" s="9">
        <f t="shared" si="2"/>
        <v>1324.8</v>
      </c>
      <c r="J181" s="8"/>
      <c r="K181" s="8"/>
    </row>
    <row r="182" spans="1:11" x14ac:dyDescent="0.2">
      <c r="A182" s="6">
        <v>43138</v>
      </c>
      <c r="B182" s="7" t="s">
        <v>12</v>
      </c>
      <c r="C182" s="7" t="s">
        <v>31</v>
      </c>
      <c r="D182" s="8">
        <v>32</v>
      </c>
      <c r="E182" s="8" t="s">
        <v>11</v>
      </c>
      <c r="F182" s="8">
        <v>0</v>
      </c>
      <c r="G182" s="8">
        <v>705.47</v>
      </c>
      <c r="H182" s="9">
        <f t="shared" si="2"/>
        <v>705.47</v>
      </c>
      <c r="J182" s="8"/>
      <c r="K182" s="8"/>
    </row>
    <row r="183" spans="1:11" x14ac:dyDescent="0.2">
      <c r="A183" s="6">
        <v>43139</v>
      </c>
      <c r="B183" s="7" t="s">
        <v>12</v>
      </c>
      <c r="C183" s="7" t="s">
        <v>32</v>
      </c>
      <c r="D183" s="8">
        <v>32</v>
      </c>
      <c r="E183" s="8" t="s">
        <v>11</v>
      </c>
      <c r="F183" s="8">
        <v>0</v>
      </c>
      <c r="G183" s="8">
        <v>508.25</v>
      </c>
      <c r="H183" s="9">
        <f t="shared" si="2"/>
        <v>508.25</v>
      </c>
      <c r="J183" s="8"/>
      <c r="K183" s="8"/>
    </row>
    <row r="184" spans="1:11" x14ac:dyDescent="0.2">
      <c r="A184" s="6">
        <v>43140</v>
      </c>
      <c r="B184" s="7" t="s">
        <v>12</v>
      </c>
      <c r="C184" s="7" t="s">
        <v>32</v>
      </c>
      <c r="D184" s="8">
        <v>32</v>
      </c>
      <c r="E184" s="8" t="s">
        <v>11</v>
      </c>
      <c r="F184" s="8">
        <v>0</v>
      </c>
      <c r="G184" s="8">
        <v>0</v>
      </c>
      <c r="H184" s="9">
        <f t="shared" si="2"/>
        <v>0</v>
      </c>
      <c r="J184" s="8"/>
      <c r="K184" s="8"/>
    </row>
    <row r="185" spans="1:11" x14ac:dyDescent="0.2">
      <c r="A185" s="6">
        <v>43141</v>
      </c>
      <c r="B185" s="7" t="s">
        <v>12</v>
      </c>
      <c r="C185" s="7" t="s">
        <v>32</v>
      </c>
      <c r="D185" s="8">
        <v>32</v>
      </c>
      <c r="E185" s="8" t="s">
        <v>11</v>
      </c>
      <c r="F185" s="8">
        <v>0</v>
      </c>
      <c r="G185" s="8">
        <v>0</v>
      </c>
      <c r="H185" s="9">
        <f t="shared" si="2"/>
        <v>0</v>
      </c>
      <c r="J185" s="8"/>
      <c r="K185" s="8"/>
    </row>
    <row r="186" spans="1:11" x14ac:dyDescent="0.2">
      <c r="A186" s="6">
        <v>43142</v>
      </c>
      <c r="B186" s="7" t="s">
        <v>12</v>
      </c>
      <c r="C186" s="7" t="s">
        <v>33</v>
      </c>
      <c r="D186" s="8">
        <v>380.98</v>
      </c>
      <c r="E186" s="8" t="s">
        <v>10</v>
      </c>
      <c r="F186" s="8">
        <v>516.88</v>
      </c>
      <c r="G186" s="8">
        <v>1508.55</v>
      </c>
      <c r="H186" s="9">
        <f t="shared" si="2"/>
        <v>2025.4299999999998</v>
      </c>
      <c r="J186" s="8"/>
      <c r="K186" s="8"/>
    </row>
    <row r="187" spans="1:11" x14ac:dyDescent="0.2">
      <c r="A187" s="6">
        <v>43143</v>
      </c>
      <c r="B187" s="7" t="s">
        <v>12</v>
      </c>
      <c r="C187" s="7" t="s">
        <v>33</v>
      </c>
      <c r="D187" s="8">
        <v>813.58</v>
      </c>
      <c r="E187" s="8" t="s">
        <v>10</v>
      </c>
      <c r="F187" s="8">
        <v>460.98</v>
      </c>
      <c r="G187" s="8">
        <v>709.55</v>
      </c>
      <c r="H187" s="9">
        <f t="shared" si="2"/>
        <v>1170.53</v>
      </c>
      <c r="J187" s="8"/>
      <c r="K187" s="8"/>
    </row>
    <row r="188" spans="1:11" x14ac:dyDescent="0.2">
      <c r="A188" s="6">
        <v>43162</v>
      </c>
      <c r="B188" s="7" t="s">
        <v>12</v>
      </c>
      <c r="C188" s="7" t="s">
        <v>33</v>
      </c>
      <c r="D188" s="8">
        <v>519.25</v>
      </c>
      <c r="E188" s="8" t="s">
        <v>10</v>
      </c>
      <c r="F188" s="8">
        <v>1707.89</v>
      </c>
      <c r="G188" s="8">
        <v>2708.84</v>
      </c>
      <c r="H188" s="9">
        <f t="shared" si="2"/>
        <v>4416.7300000000005</v>
      </c>
      <c r="J188" s="8"/>
      <c r="K188" s="8"/>
    </row>
    <row r="189" spans="1:11" x14ac:dyDescent="0.2">
      <c r="A189" s="6">
        <v>43164</v>
      </c>
      <c r="B189" s="7" t="s">
        <v>8</v>
      </c>
      <c r="C189" s="7" t="s">
        <v>34</v>
      </c>
      <c r="D189" s="8">
        <v>32</v>
      </c>
      <c r="E189" s="8" t="s">
        <v>11</v>
      </c>
      <c r="F189" s="8">
        <v>0</v>
      </c>
      <c r="G189" s="8">
        <v>508.25</v>
      </c>
      <c r="H189" s="9">
        <f t="shared" si="2"/>
        <v>508.25</v>
      </c>
      <c r="J189" s="8"/>
      <c r="K189" s="8"/>
    </row>
    <row r="190" spans="1:11" x14ac:dyDescent="0.2">
      <c r="A190" s="6">
        <v>43166</v>
      </c>
      <c r="B190" s="7" t="s">
        <v>8</v>
      </c>
      <c r="C190" s="7" t="s">
        <v>34</v>
      </c>
      <c r="D190" s="8">
        <v>315.54000000000002</v>
      </c>
      <c r="E190" s="8" t="s">
        <v>10</v>
      </c>
      <c r="F190" s="8">
        <v>0</v>
      </c>
      <c r="G190" s="8">
        <v>0</v>
      </c>
      <c r="H190" s="9">
        <f t="shared" si="2"/>
        <v>0</v>
      </c>
      <c r="J190" s="8"/>
      <c r="K190" s="8"/>
    </row>
    <row r="191" spans="1:11" x14ac:dyDescent="0.2">
      <c r="A191" s="6">
        <v>43168</v>
      </c>
      <c r="B191" s="7" t="s">
        <v>8</v>
      </c>
      <c r="C191" s="7" t="s">
        <v>34</v>
      </c>
      <c r="D191" s="8">
        <v>32</v>
      </c>
      <c r="E191" s="8" t="s">
        <v>11</v>
      </c>
      <c r="F191" s="8">
        <v>548.57999999999993</v>
      </c>
      <c r="G191" s="8">
        <v>0</v>
      </c>
      <c r="H191" s="9">
        <f t="shared" ref="H191:H249" si="3">F191+G191</f>
        <v>548.57999999999993</v>
      </c>
      <c r="J191" s="8"/>
      <c r="K191" s="8"/>
    </row>
    <row r="192" spans="1:11" x14ac:dyDescent="0.2">
      <c r="A192" s="6">
        <v>43170</v>
      </c>
      <c r="B192" s="5" t="s">
        <v>8</v>
      </c>
      <c r="C192" s="5" t="s">
        <v>35</v>
      </c>
      <c r="D192" s="8">
        <v>430.98</v>
      </c>
      <c r="E192" s="8" t="s">
        <v>10</v>
      </c>
      <c r="F192" s="8">
        <v>547.25</v>
      </c>
      <c r="G192" s="8">
        <v>2177.5500000000002</v>
      </c>
      <c r="H192" s="9">
        <f t="shared" si="3"/>
        <v>2724.8</v>
      </c>
      <c r="J192" s="8"/>
      <c r="K192" s="8"/>
    </row>
    <row r="193" spans="1:11" x14ac:dyDescent="0.2">
      <c r="A193" s="6">
        <v>43172</v>
      </c>
      <c r="B193" s="5" t="s">
        <v>8</v>
      </c>
      <c r="C193" s="5" t="s">
        <v>35</v>
      </c>
      <c r="D193" s="8">
        <v>377.25</v>
      </c>
      <c r="E193" s="8" t="s">
        <v>10</v>
      </c>
      <c r="F193" s="8">
        <v>0</v>
      </c>
      <c r="G193" s="8">
        <v>1666.23</v>
      </c>
      <c r="H193" s="9">
        <f t="shared" si="3"/>
        <v>1666.23</v>
      </c>
      <c r="J193" s="8"/>
      <c r="K193" s="8"/>
    </row>
    <row r="194" spans="1:11" x14ac:dyDescent="0.2">
      <c r="A194" s="6">
        <v>43174</v>
      </c>
      <c r="B194" s="5" t="s">
        <v>8</v>
      </c>
      <c r="C194" s="5" t="s">
        <v>35</v>
      </c>
      <c r="D194" s="8">
        <v>518.31999999999994</v>
      </c>
      <c r="E194" s="8" t="s">
        <v>10</v>
      </c>
      <c r="F194" s="8">
        <v>0</v>
      </c>
      <c r="G194" s="8">
        <v>810.05</v>
      </c>
      <c r="H194" s="9">
        <f t="shared" si="3"/>
        <v>810.05</v>
      </c>
      <c r="J194" s="8"/>
      <c r="K194" s="8"/>
    </row>
    <row r="195" spans="1:11" x14ac:dyDescent="0.2">
      <c r="A195" s="6">
        <v>43176</v>
      </c>
      <c r="B195" s="7" t="s">
        <v>14</v>
      </c>
      <c r="C195" s="7" t="s">
        <v>36</v>
      </c>
      <c r="D195" s="8">
        <v>1675.89</v>
      </c>
      <c r="E195" s="8" t="s">
        <v>10</v>
      </c>
      <c r="F195" s="8">
        <v>0</v>
      </c>
      <c r="G195" s="8">
        <v>1478.88</v>
      </c>
      <c r="H195" s="9">
        <f t="shared" si="3"/>
        <v>1478.88</v>
      </c>
      <c r="J195" s="8"/>
      <c r="K195" s="8"/>
    </row>
    <row r="196" spans="1:11" x14ac:dyDescent="0.2">
      <c r="A196" s="6">
        <v>43178</v>
      </c>
      <c r="B196" s="7" t="s">
        <v>14</v>
      </c>
      <c r="C196" s="7" t="s">
        <v>36</v>
      </c>
      <c r="D196" s="8">
        <v>32</v>
      </c>
      <c r="E196" s="8" t="s">
        <v>11</v>
      </c>
      <c r="F196" s="8">
        <v>0</v>
      </c>
      <c r="G196" s="8">
        <v>807.58</v>
      </c>
      <c r="H196" s="9">
        <f t="shared" si="3"/>
        <v>807.58</v>
      </c>
      <c r="J196" s="8"/>
      <c r="K196" s="8"/>
    </row>
    <row r="197" spans="1:11" x14ac:dyDescent="0.2">
      <c r="A197" s="6">
        <v>43180</v>
      </c>
      <c r="B197" s="7" t="s">
        <v>14</v>
      </c>
      <c r="C197" s="7" t="s">
        <v>36</v>
      </c>
      <c r="D197" s="8">
        <v>32</v>
      </c>
      <c r="E197" s="8" t="s">
        <v>11</v>
      </c>
      <c r="F197" s="8">
        <v>0</v>
      </c>
      <c r="G197" s="8">
        <v>705.47</v>
      </c>
      <c r="H197" s="9">
        <f t="shared" si="3"/>
        <v>705.47</v>
      </c>
      <c r="J197" s="8"/>
      <c r="K197" s="8"/>
    </row>
    <row r="198" spans="1:11" x14ac:dyDescent="0.2">
      <c r="A198" s="6">
        <v>43103</v>
      </c>
      <c r="B198" s="7" t="s">
        <v>8</v>
      </c>
      <c r="C198" s="7" t="s">
        <v>37</v>
      </c>
      <c r="D198" s="8">
        <v>813.58</v>
      </c>
      <c r="E198" s="8" t="s">
        <v>10</v>
      </c>
      <c r="F198" s="8">
        <v>460.98</v>
      </c>
      <c r="G198" s="8">
        <v>709.55</v>
      </c>
      <c r="H198" s="9">
        <f t="shared" si="3"/>
        <v>1170.53</v>
      </c>
      <c r="J198" s="8"/>
      <c r="K198" s="8"/>
    </row>
    <row r="199" spans="1:11" x14ac:dyDescent="0.2">
      <c r="A199" s="6">
        <v>43106</v>
      </c>
      <c r="B199" s="7" t="s">
        <v>8</v>
      </c>
      <c r="C199" s="7" t="s">
        <v>37</v>
      </c>
      <c r="D199" s="8">
        <v>32</v>
      </c>
      <c r="E199" s="8" t="s">
        <v>11</v>
      </c>
      <c r="F199" s="8">
        <v>845.54</v>
      </c>
      <c r="G199" s="8">
        <v>1269.58</v>
      </c>
      <c r="H199" s="9">
        <f t="shared" si="3"/>
        <v>2115.12</v>
      </c>
      <c r="J199" s="8"/>
      <c r="K199" s="8"/>
    </row>
    <row r="200" spans="1:11" x14ac:dyDescent="0.2">
      <c r="A200" s="6">
        <v>43109</v>
      </c>
      <c r="B200" s="7" t="s">
        <v>8</v>
      </c>
      <c r="C200" s="7" t="s">
        <v>37</v>
      </c>
      <c r="D200" s="8">
        <v>379.58</v>
      </c>
      <c r="E200" s="8" t="s">
        <v>10</v>
      </c>
      <c r="F200" s="8">
        <v>410.98</v>
      </c>
      <c r="G200" s="8">
        <v>1708.51</v>
      </c>
      <c r="H200" s="9">
        <f t="shared" si="3"/>
        <v>2119.4899999999998</v>
      </c>
      <c r="J200" s="8"/>
      <c r="K200" s="8"/>
    </row>
    <row r="201" spans="1:11" x14ac:dyDescent="0.2">
      <c r="A201" s="6">
        <v>43112</v>
      </c>
      <c r="B201" s="7" t="s">
        <v>8</v>
      </c>
      <c r="C201" s="7" t="s">
        <v>38</v>
      </c>
      <c r="D201" s="8">
        <v>32</v>
      </c>
      <c r="E201" s="8" t="s">
        <v>11</v>
      </c>
      <c r="F201" s="8">
        <v>1705.89</v>
      </c>
      <c r="G201" s="8">
        <v>907.87</v>
      </c>
      <c r="H201" s="9">
        <f t="shared" si="3"/>
        <v>2613.7600000000002</v>
      </c>
      <c r="J201" s="8"/>
      <c r="K201" s="8"/>
    </row>
    <row r="202" spans="1:11" x14ac:dyDescent="0.2">
      <c r="A202" s="6">
        <v>43115</v>
      </c>
      <c r="B202" s="7" t="s">
        <v>8</v>
      </c>
      <c r="C202" s="7" t="s">
        <v>38</v>
      </c>
      <c r="D202" s="8">
        <v>32</v>
      </c>
      <c r="E202" s="8" t="s">
        <v>11</v>
      </c>
      <c r="F202" s="8">
        <v>407.25</v>
      </c>
      <c r="G202" s="8">
        <v>968.8</v>
      </c>
      <c r="H202" s="9">
        <f t="shared" si="3"/>
        <v>1376.05</v>
      </c>
      <c r="J202" s="8"/>
      <c r="K202" s="8"/>
    </row>
    <row r="203" spans="1:11" x14ac:dyDescent="0.2">
      <c r="A203" s="6">
        <v>43118</v>
      </c>
      <c r="B203" s="7" t="s">
        <v>8</v>
      </c>
      <c r="C203" s="7" t="s">
        <v>38</v>
      </c>
      <c r="D203" s="8">
        <v>32</v>
      </c>
      <c r="E203" s="8" t="s">
        <v>11</v>
      </c>
      <c r="F203" s="8">
        <v>0</v>
      </c>
      <c r="G203" s="8">
        <v>708.84</v>
      </c>
      <c r="H203" s="9">
        <f t="shared" si="3"/>
        <v>708.84</v>
      </c>
      <c r="J203" s="8"/>
      <c r="K203" s="8"/>
    </row>
    <row r="204" spans="1:11" x14ac:dyDescent="0.2">
      <c r="A204" s="6">
        <v>43121</v>
      </c>
      <c r="B204" s="7" t="s">
        <v>14</v>
      </c>
      <c r="C204" s="7" t="s">
        <v>39</v>
      </c>
      <c r="D204" s="8">
        <v>32</v>
      </c>
      <c r="E204" s="8" t="s">
        <v>11</v>
      </c>
      <c r="F204" s="8">
        <v>843.58</v>
      </c>
      <c r="G204" s="8">
        <v>468.25</v>
      </c>
      <c r="H204" s="9">
        <f t="shared" si="3"/>
        <v>1311.83</v>
      </c>
      <c r="J204" s="8"/>
      <c r="K204" s="8"/>
    </row>
    <row r="205" spans="1:11" x14ac:dyDescent="0.2">
      <c r="A205" s="6">
        <v>43124</v>
      </c>
      <c r="B205" s="7" t="s">
        <v>14</v>
      </c>
      <c r="C205" s="7" t="s">
        <v>39</v>
      </c>
      <c r="D205" s="8">
        <v>374.95</v>
      </c>
      <c r="E205" s="8" t="s">
        <v>10</v>
      </c>
      <c r="F205" s="8">
        <v>848.57</v>
      </c>
      <c r="G205" s="8">
        <v>1476.88</v>
      </c>
      <c r="H205" s="9">
        <f t="shared" si="3"/>
        <v>2325.4500000000003</v>
      </c>
      <c r="J205" s="8"/>
      <c r="K205" s="8"/>
    </row>
    <row r="206" spans="1:11" x14ac:dyDescent="0.2">
      <c r="A206" s="6">
        <v>43127</v>
      </c>
      <c r="B206" s="7" t="s">
        <v>14</v>
      </c>
      <c r="C206" s="7" t="s">
        <v>39</v>
      </c>
      <c r="D206" s="8">
        <v>519.54999999999995</v>
      </c>
      <c r="E206" s="8" t="s">
        <v>10</v>
      </c>
      <c r="F206" s="8">
        <v>848.58</v>
      </c>
      <c r="G206" s="8">
        <v>1126.5899999999999</v>
      </c>
      <c r="H206" s="9">
        <f t="shared" si="3"/>
        <v>1975.17</v>
      </c>
      <c r="J206" s="8"/>
      <c r="K206" s="8"/>
    </row>
    <row r="207" spans="1:11" x14ac:dyDescent="0.2">
      <c r="A207" s="6">
        <v>43130</v>
      </c>
      <c r="B207" s="5" t="s">
        <v>12</v>
      </c>
      <c r="C207" s="5" t="s">
        <v>40</v>
      </c>
      <c r="D207" s="8">
        <v>465.99</v>
      </c>
      <c r="E207" s="8" t="s">
        <v>10</v>
      </c>
      <c r="F207" s="8">
        <v>0</v>
      </c>
      <c r="G207" s="8">
        <v>1509.55</v>
      </c>
      <c r="H207" s="9">
        <f t="shared" si="3"/>
        <v>1509.55</v>
      </c>
      <c r="J207" s="8"/>
      <c r="K207" s="8"/>
    </row>
    <row r="208" spans="1:11" x14ac:dyDescent="0.2">
      <c r="A208" s="6">
        <v>43133</v>
      </c>
      <c r="B208" s="5" t="s">
        <v>12</v>
      </c>
      <c r="C208" s="5" t="s">
        <v>40</v>
      </c>
      <c r="D208" s="8">
        <v>32</v>
      </c>
      <c r="E208" s="8" t="s">
        <v>11</v>
      </c>
      <c r="F208" s="8">
        <v>710.58</v>
      </c>
      <c r="G208" s="8">
        <v>710.55</v>
      </c>
      <c r="H208" s="9">
        <f t="shared" si="3"/>
        <v>1421.13</v>
      </c>
      <c r="J208" s="8"/>
      <c r="K208" s="8"/>
    </row>
    <row r="209" spans="1:11" x14ac:dyDescent="0.2">
      <c r="A209" s="6">
        <v>43136</v>
      </c>
      <c r="B209" s="5" t="s">
        <v>12</v>
      </c>
      <c r="C209" s="5" t="s">
        <v>40</v>
      </c>
      <c r="D209" s="8">
        <v>519.25</v>
      </c>
      <c r="E209" s="8" t="s">
        <v>10</v>
      </c>
      <c r="F209" s="8">
        <v>0</v>
      </c>
      <c r="G209" s="8">
        <v>508.89</v>
      </c>
      <c r="H209" s="9">
        <f t="shared" si="3"/>
        <v>508.89</v>
      </c>
      <c r="J209" s="8"/>
      <c r="K209" s="8"/>
    </row>
    <row r="210" spans="1:11" x14ac:dyDescent="0.2">
      <c r="A210" s="6">
        <v>43103</v>
      </c>
      <c r="B210" s="7" t="s">
        <v>8</v>
      </c>
      <c r="C210" s="7" t="s">
        <v>41</v>
      </c>
      <c r="D210" s="8">
        <v>32</v>
      </c>
      <c r="E210" s="8" t="s">
        <v>11</v>
      </c>
      <c r="F210" s="8">
        <v>874.58</v>
      </c>
      <c r="G210" s="8">
        <v>608.25</v>
      </c>
      <c r="H210" s="9">
        <f t="shared" si="3"/>
        <v>1482.83</v>
      </c>
      <c r="J210" s="8"/>
      <c r="K210" s="8"/>
    </row>
    <row r="211" spans="1:11" x14ac:dyDescent="0.2">
      <c r="A211" s="6">
        <v>43107</v>
      </c>
      <c r="B211" s="7" t="s">
        <v>8</v>
      </c>
      <c r="C211" s="7" t="s">
        <v>41</v>
      </c>
      <c r="D211" s="8">
        <v>2188.5500000000002</v>
      </c>
      <c r="E211" s="8" t="s">
        <v>10</v>
      </c>
      <c r="F211" s="8">
        <v>0</v>
      </c>
      <c r="G211" s="8">
        <v>1465.56</v>
      </c>
      <c r="H211" s="9">
        <f t="shared" si="3"/>
        <v>1465.56</v>
      </c>
      <c r="J211" s="8"/>
      <c r="K211" s="8"/>
    </row>
    <row r="212" spans="1:11" x14ac:dyDescent="0.2">
      <c r="A212" s="6">
        <v>43111</v>
      </c>
      <c r="B212" s="7" t="s">
        <v>8</v>
      </c>
      <c r="C212" s="7" t="s">
        <v>41</v>
      </c>
      <c r="D212" s="8">
        <v>518.31999999999994</v>
      </c>
      <c r="E212" s="8" t="s">
        <v>10</v>
      </c>
      <c r="F212" s="8">
        <v>0</v>
      </c>
      <c r="G212" s="8">
        <v>810.05</v>
      </c>
      <c r="H212" s="9">
        <f t="shared" si="3"/>
        <v>810.05</v>
      </c>
      <c r="J212" s="8"/>
      <c r="K212" s="8"/>
    </row>
    <row r="213" spans="1:11" x14ac:dyDescent="0.2">
      <c r="A213" s="6">
        <v>43115</v>
      </c>
      <c r="B213" s="7" t="s">
        <v>14</v>
      </c>
      <c r="C213" s="7" t="s">
        <v>42</v>
      </c>
      <c r="D213" s="8">
        <v>517.25</v>
      </c>
      <c r="E213" s="8" t="s">
        <v>10</v>
      </c>
      <c r="F213" s="8">
        <v>0</v>
      </c>
      <c r="G213" s="8">
        <v>0</v>
      </c>
      <c r="H213" s="9">
        <f t="shared" si="3"/>
        <v>0</v>
      </c>
      <c r="J213" s="8"/>
      <c r="K213" s="8"/>
    </row>
    <row r="214" spans="1:11" x14ac:dyDescent="0.2">
      <c r="A214" s="6">
        <v>43119</v>
      </c>
      <c r="B214" s="7" t="s">
        <v>14</v>
      </c>
      <c r="C214" s="7" t="s">
        <v>42</v>
      </c>
      <c r="D214" s="8">
        <v>32</v>
      </c>
      <c r="E214" s="8" t="s">
        <v>11</v>
      </c>
      <c r="F214" s="8">
        <v>0</v>
      </c>
      <c r="G214" s="8">
        <v>563.58000000000004</v>
      </c>
      <c r="H214" s="9">
        <f t="shared" si="3"/>
        <v>563.58000000000004</v>
      </c>
      <c r="J214" s="8"/>
      <c r="K214" s="8"/>
    </row>
    <row r="215" spans="1:11" x14ac:dyDescent="0.2">
      <c r="A215" s="6">
        <v>43123</v>
      </c>
      <c r="B215" s="7" t="s">
        <v>14</v>
      </c>
      <c r="C215" s="7" t="s">
        <v>42</v>
      </c>
      <c r="D215" s="8">
        <v>32</v>
      </c>
      <c r="E215" s="8" t="s">
        <v>11</v>
      </c>
      <c r="F215" s="8">
        <v>0</v>
      </c>
      <c r="G215" s="8">
        <v>0</v>
      </c>
      <c r="H215" s="9">
        <f t="shared" si="3"/>
        <v>0</v>
      </c>
      <c r="J215" s="8"/>
      <c r="K215" s="8"/>
    </row>
    <row r="216" spans="1:11" x14ac:dyDescent="0.2">
      <c r="A216" s="6">
        <v>43127</v>
      </c>
      <c r="B216" s="7" t="s">
        <v>12</v>
      </c>
      <c r="C216" s="7" t="s">
        <v>43</v>
      </c>
      <c r="D216" s="8">
        <v>32</v>
      </c>
      <c r="E216" s="8" t="s">
        <v>11</v>
      </c>
      <c r="F216" s="8">
        <v>710.58</v>
      </c>
      <c r="G216" s="8">
        <v>1476.88</v>
      </c>
      <c r="H216" s="9">
        <f t="shared" si="3"/>
        <v>2187.46</v>
      </c>
      <c r="J216" s="8"/>
      <c r="K216" s="8"/>
    </row>
    <row r="217" spans="1:11" x14ac:dyDescent="0.2">
      <c r="A217" s="6">
        <v>43131</v>
      </c>
      <c r="B217" s="7" t="s">
        <v>12</v>
      </c>
      <c r="C217" s="7" t="s">
        <v>43</v>
      </c>
      <c r="D217" s="8">
        <v>32</v>
      </c>
      <c r="E217" s="8" t="s">
        <v>11</v>
      </c>
      <c r="F217" s="8">
        <v>0</v>
      </c>
      <c r="G217" s="8">
        <v>1780.55</v>
      </c>
      <c r="H217" s="9">
        <f t="shared" si="3"/>
        <v>1780.55</v>
      </c>
      <c r="J217" s="8"/>
      <c r="K217" s="8"/>
    </row>
    <row r="218" spans="1:11" x14ac:dyDescent="0.2">
      <c r="A218" s="6">
        <v>43135</v>
      </c>
      <c r="B218" s="7" t="s">
        <v>12</v>
      </c>
      <c r="C218" s="7" t="s">
        <v>43</v>
      </c>
      <c r="D218" s="8">
        <v>813.58</v>
      </c>
      <c r="E218" s="8" t="s">
        <v>10</v>
      </c>
      <c r="F218" s="8">
        <v>460.98</v>
      </c>
      <c r="G218" s="8">
        <v>709.55</v>
      </c>
      <c r="H218" s="9">
        <f t="shared" si="3"/>
        <v>1170.53</v>
      </c>
      <c r="J218" s="8"/>
      <c r="K218" s="8"/>
    </row>
    <row r="219" spans="1:11" x14ac:dyDescent="0.2">
      <c r="A219" s="6">
        <v>43139</v>
      </c>
      <c r="B219" s="7" t="s">
        <v>8</v>
      </c>
      <c r="C219" s="7" t="s">
        <v>9</v>
      </c>
      <c r="D219" s="8">
        <v>821.05</v>
      </c>
      <c r="E219" s="8" t="s">
        <v>10</v>
      </c>
      <c r="F219" s="8">
        <v>1694.89</v>
      </c>
      <c r="G219" s="8">
        <v>507.32</v>
      </c>
      <c r="H219" s="9">
        <f t="shared" si="3"/>
        <v>2202.21</v>
      </c>
      <c r="J219" s="8"/>
      <c r="K219" s="8"/>
    </row>
    <row r="220" spans="1:11" x14ac:dyDescent="0.2">
      <c r="A220" s="6">
        <v>43143</v>
      </c>
      <c r="B220" s="7" t="s">
        <v>12</v>
      </c>
      <c r="C220" s="7" t="s">
        <v>13</v>
      </c>
      <c r="D220" s="8">
        <v>156.32999999999998</v>
      </c>
      <c r="E220" s="8" t="s">
        <v>10</v>
      </c>
      <c r="F220" s="8">
        <v>848.58</v>
      </c>
      <c r="G220" s="8">
        <v>0</v>
      </c>
      <c r="H220" s="9">
        <f t="shared" si="3"/>
        <v>848.58</v>
      </c>
      <c r="J220" s="8"/>
      <c r="K220" s="8"/>
    </row>
    <row r="221" spans="1:11" x14ac:dyDescent="0.2">
      <c r="A221" s="6">
        <v>43147</v>
      </c>
      <c r="B221" s="7" t="s">
        <v>14</v>
      </c>
      <c r="C221" s="7" t="s">
        <v>15</v>
      </c>
      <c r="D221" s="8">
        <v>519.51</v>
      </c>
      <c r="E221" s="8" t="s">
        <v>10</v>
      </c>
      <c r="F221" s="8">
        <v>0</v>
      </c>
      <c r="G221" s="8">
        <v>368.58</v>
      </c>
      <c r="H221" s="9">
        <f t="shared" si="3"/>
        <v>368.58</v>
      </c>
      <c r="J221" s="8"/>
      <c r="K221" s="8"/>
    </row>
    <row r="222" spans="1:11" x14ac:dyDescent="0.2">
      <c r="A222" s="6">
        <v>43151</v>
      </c>
      <c r="B222" s="7" t="s">
        <v>8</v>
      </c>
      <c r="C222" s="7" t="s">
        <v>16</v>
      </c>
      <c r="D222" s="8">
        <v>719.84</v>
      </c>
      <c r="E222" s="8" t="s">
        <v>10</v>
      </c>
      <c r="F222" s="8">
        <v>0</v>
      </c>
      <c r="G222" s="8">
        <v>519.25</v>
      </c>
      <c r="H222" s="9">
        <f t="shared" si="3"/>
        <v>519.25</v>
      </c>
      <c r="J222" s="8"/>
      <c r="K222" s="8"/>
    </row>
    <row r="223" spans="1:11" x14ac:dyDescent="0.2">
      <c r="A223" s="6">
        <v>43155</v>
      </c>
      <c r="B223" s="7" t="s">
        <v>14</v>
      </c>
      <c r="C223" s="7" t="s">
        <v>17</v>
      </c>
      <c r="D223" s="8">
        <v>937.59</v>
      </c>
      <c r="E223" s="8" t="s">
        <v>10</v>
      </c>
      <c r="F223" s="8">
        <v>0</v>
      </c>
      <c r="G223" s="8">
        <v>1508.55</v>
      </c>
      <c r="H223" s="9">
        <f t="shared" si="3"/>
        <v>1508.55</v>
      </c>
      <c r="J223" s="8"/>
      <c r="K223" s="8"/>
    </row>
    <row r="224" spans="1:11" x14ac:dyDescent="0.2">
      <c r="A224" s="6">
        <v>43159</v>
      </c>
      <c r="B224" s="7" t="s">
        <v>14</v>
      </c>
      <c r="C224" s="7" t="s">
        <v>18</v>
      </c>
      <c r="D224" s="8">
        <v>156.98000000000002</v>
      </c>
      <c r="E224" s="8" t="s">
        <v>10</v>
      </c>
      <c r="F224" s="8">
        <v>0</v>
      </c>
      <c r="G224" s="8">
        <v>508.25</v>
      </c>
      <c r="H224" s="9">
        <f t="shared" si="3"/>
        <v>508.25</v>
      </c>
      <c r="J224" s="8"/>
      <c r="K224" s="8"/>
    </row>
    <row r="225" spans="1:11" x14ac:dyDescent="0.2">
      <c r="A225" s="6">
        <v>43163</v>
      </c>
      <c r="B225" s="7" t="s">
        <v>14</v>
      </c>
      <c r="C225" s="7" t="s">
        <v>19</v>
      </c>
      <c r="D225" s="8">
        <v>821.05</v>
      </c>
      <c r="E225" s="8" t="s">
        <v>10</v>
      </c>
      <c r="F225" s="8">
        <v>549.25</v>
      </c>
      <c r="G225" s="8">
        <v>507.32</v>
      </c>
      <c r="H225" s="9">
        <f t="shared" si="3"/>
        <v>1056.57</v>
      </c>
      <c r="J225" s="8"/>
      <c r="K225" s="8"/>
    </row>
    <row r="226" spans="1:11" x14ac:dyDescent="0.2">
      <c r="A226" s="6">
        <v>43193</v>
      </c>
      <c r="B226" s="5" t="s">
        <v>12</v>
      </c>
      <c r="C226" s="5" t="s">
        <v>20</v>
      </c>
      <c r="D226" s="8">
        <v>519.89</v>
      </c>
      <c r="E226" s="8" t="s">
        <v>10</v>
      </c>
      <c r="F226" s="8">
        <v>0</v>
      </c>
      <c r="G226" s="8">
        <v>508.25</v>
      </c>
      <c r="H226" s="9">
        <f t="shared" si="3"/>
        <v>508.25</v>
      </c>
      <c r="J226" s="8"/>
      <c r="K226" s="8"/>
    </row>
    <row r="227" spans="1:11" x14ac:dyDescent="0.2">
      <c r="A227" s="6">
        <v>43194</v>
      </c>
      <c r="B227" s="7" t="s">
        <v>8</v>
      </c>
      <c r="C227" s="7" t="s">
        <v>21</v>
      </c>
      <c r="D227" s="8">
        <v>1089.8800000000001</v>
      </c>
      <c r="E227" s="8" t="s">
        <v>10</v>
      </c>
      <c r="F227" s="8">
        <v>0</v>
      </c>
      <c r="G227" s="8">
        <v>1664.89</v>
      </c>
      <c r="H227" s="9">
        <f t="shared" si="3"/>
        <v>1664.89</v>
      </c>
      <c r="J227" s="8"/>
      <c r="K227" s="8"/>
    </row>
    <row r="228" spans="1:11" x14ac:dyDescent="0.2">
      <c r="A228" s="6">
        <v>43195</v>
      </c>
      <c r="B228" s="7" t="s">
        <v>12</v>
      </c>
      <c r="C228" s="7" t="s">
        <v>22</v>
      </c>
      <c r="D228" s="8">
        <v>1274.58</v>
      </c>
      <c r="E228" s="8" t="s">
        <v>10</v>
      </c>
      <c r="F228" s="8">
        <v>0</v>
      </c>
      <c r="G228" s="8">
        <v>0</v>
      </c>
      <c r="H228" s="9">
        <f t="shared" si="3"/>
        <v>0</v>
      </c>
      <c r="J228" s="8"/>
      <c r="K228" s="8"/>
    </row>
    <row r="229" spans="1:11" x14ac:dyDescent="0.2">
      <c r="A229" s="6">
        <v>43196</v>
      </c>
      <c r="B229" s="7" t="s">
        <v>8</v>
      </c>
      <c r="C229" s="7" t="s">
        <v>23</v>
      </c>
      <c r="D229" s="8">
        <v>820.25</v>
      </c>
      <c r="E229" s="8" t="s">
        <v>10</v>
      </c>
      <c r="F229" s="8">
        <v>410.98</v>
      </c>
      <c r="G229" s="8">
        <v>804.54</v>
      </c>
      <c r="H229" s="9">
        <f t="shared" si="3"/>
        <v>1215.52</v>
      </c>
      <c r="J229" s="8"/>
      <c r="K229" s="8"/>
    </row>
    <row r="230" spans="1:11" x14ac:dyDescent="0.2">
      <c r="A230" s="6">
        <v>43197</v>
      </c>
      <c r="B230" s="7" t="s">
        <v>8</v>
      </c>
      <c r="C230" s="7" t="s">
        <v>24</v>
      </c>
      <c r="D230" s="8">
        <v>677.23</v>
      </c>
      <c r="E230" s="8" t="s">
        <v>10</v>
      </c>
      <c r="F230" s="8">
        <v>874.58</v>
      </c>
      <c r="G230" s="8">
        <v>366.25</v>
      </c>
      <c r="H230" s="9">
        <f t="shared" si="3"/>
        <v>1240.83</v>
      </c>
      <c r="J230" s="8"/>
      <c r="K230" s="8"/>
    </row>
    <row r="231" spans="1:11" x14ac:dyDescent="0.2">
      <c r="A231" s="6">
        <v>43198</v>
      </c>
      <c r="B231" s="7" t="s">
        <v>14</v>
      </c>
      <c r="C231" s="7" t="s">
        <v>25</v>
      </c>
      <c r="D231" s="8">
        <v>32</v>
      </c>
      <c r="E231" s="8" t="s">
        <v>11</v>
      </c>
      <c r="F231" s="8">
        <v>613.23</v>
      </c>
      <c r="G231" s="8">
        <v>0</v>
      </c>
      <c r="H231" s="9">
        <f t="shared" si="3"/>
        <v>613.23</v>
      </c>
      <c r="J231" s="8"/>
      <c r="K231" s="8"/>
    </row>
    <row r="232" spans="1:11" x14ac:dyDescent="0.2">
      <c r="A232" s="6">
        <v>43199</v>
      </c>
      <c r="B232" s="7" t="s">
        <v>12</v>
      </c>
      <c r="C232" s="7" t="s">
        <v>26</v>
      </c>
      <c r="D232" s="8">
        <v>518.57999999999993</v>
      </c>
      <c r="E232" s="8" t="s">
        <v>10</v>
      </c>
      <c r="F232" s="8">
        <v>0</v>
      </c>
      <c r="G232" s="8">
        <v>0</v>
      </c>
      <c r="H232" s="9">
        <f t="shared" si="3"/>
        <v>0</v>
      </c>
      <c r="J232" s="8"/>
      <c r="K232" s="8"/>
    </row>
    <row r="233" spans="1:11" x14ac:dyDescent="0.2">
      <c r="A233" s="6">
        <v>43200</v>
      </c>
      <c r="B233" s="5" t="s">
        <v>14</v>
      </c>
      <c r="C233" s="5" t="s">
        <v>27</v>
      </c>
      <c r="D233" s="8">
        <v>1520.55</v>
      </c>
      <c r="E233" s="8" t="s">
        <v>10</v>
      </c>
      <c r="F233" s="8">
        <v>645.47</v>
      </c>
      <c r="G233" s="8">
        <v>454.99</v>
      </c>
      <c r="H233" s="9">
        <f t="shared" si="3"/>
        <v>1100.46</v>
      </c>
      <c r="J233" s="8"/>
      <c r="K233" s="8"/>
    </row>
    <row r="234" spans="1:11" x14ac:dyDescent="0.2">
      <c r="A234" s="6">
        <v>43201</v>
      </c>
      <c r="B234" s="5" t="s">
        <v>14</v>
      </c>
      <c r="C234" s="10" t="s">
        <v>28</v>
      </c>
      <c r="D234" s="8">
        <v>1619.25</v>
      </c>
      <c r="E234" s="8" t="s">
        <v>10</v>
      </c>
      <c r="F234" s="8">
        <v>0</v>
      </c>
      <c r="G234" s="8">
        <v>0</v>
      </c>
      <c r="H234" s="9">
        <f t="shared" si="3"/>
        <v>0</v>
      </c>
      <c r="J234" s="8"/>
      <c r="K234" s="8"/>
    </row>
    <row r="235" spans="1:11" x14ac:dyDescent="0.2">
      <c r="A235" s="6">
        <v>43202</v>
      </c>
      <c r="B235" s="5" t="s">
        <v>8</v>
      </c>
      <c r="C235" s="5" t="s">
        <v>29</v>
      </c>
      <c r="D235" s="8">
        <v>1228.55</v>
      </c>
      <c r="E235" s="8" t="s">
        <v>10</v>
      </c>
      <c r="F235" s="8">
        <v>516.88</v>
      </c>
      <c r="G235" s="8">
        <v>506.25</v>
      </c>
      <c r="H235" s="9">
        <f t="shared" si="3"/>
        <v>1023.13</v>
      </c>
      <c r="J235" s="8"/>
      <c r="K235" s="8"/>
    </row>
    <row r="236" spans="1:11" x14ac:dyDescent="0.2">
      <c r="A236" s="6">
        <v>43203</v>
      </c>
      <c r="B236" s="7" t="s">
        <v>14</v>
      </c>
      <c r="C236" s="7" t="s">
        <v>30</v>
      </c>
      <c r="D236" s="8">
        <v>32</v>
      </c>
      <c r="E236" s="8" t="s">
        <v>11</v>
      </c>
      <c r="F236" s="8">
        <v>548.57999999999993</v>
      </c>
      <c r="G236" s="8">
        <v>0</v>
      </c>
      <c r="H236" s="9">
        <f t="shared" si="3"/>
        <v>548.57999999999993</v>
      </c>
      <c r="J236" s="8"/>
      <c r="K236" s="8"/>
    </row>
    <row r="237" spans="1:11" x14ac:dyDescent="0.2">
      <c r="A237" s="6">
        <v>43204</v>
      </c>
      <c r="B237" s="7" t="s">
        <v>12</v>
      </c>
      <c r="C237" s="7" t="s">
        <v>31</v>
      </c>
      <c r="D237" s="8">
        <v>720.87</v>
      </c>
      <c r="E237" s="8" t="s">
        <v>10</v>
      </c>
      <c r="F237" s="8">
        <v>0</v>
      </c>
      <c r="G237" s="8">
        <v>508.25</v>
      </c>
      <c r="H237" s="9">
        <f t="shared" si="3"/>
        <v>508.25</v>
      </c>
      <c r="J237" s="8"/>
      <c r="K237" s="8"/>
    </row>
    <row r="238" spans="1:11" x14ac:dyDescent="0.2">
      <c r="A238" s="6">
        <v>43205</v>
      </c>
      <c r="B238" s="7" t="s">
        <v>12</v>
      </c>
      <c r="C238" s="7" t="s">
        <v>32</v>
      </c>
      <c r="D238" s="8">
        <v>519.25</v>
      </c>
      <c r="E238" s="8" t="s">
        <v>10</v>
      </c>
      <c r="F238" s="8">
        <v>0</v>
      </c>
      <c r="G238" s="8">
        <v>0</v>
      </c>
      <c r="H238" s="9">
        <f t="shared" si="3"/>
        <v>0</v>
      </c>
      <c r="J238" s="8"/>
      <c r="K238" s="8"/>
    </row>
    <row r="239" spans="1:11" x14ac:dyDescent="0.2">
      <c r="A239" s="6">
        <v>43206</v>
      </c>
      <c r="B239" s="7" t="s">
        <v>12</v>
      </c>
      <c r="C239" s="7" t="s">
        <v>33</v>
      </c>
      <c r="D239" s="8">
        <v>1519.55</v>
      </c>
      <c r="E239" s="8" t="s">
        <v>10</v>
      </c>
      <c r="F239" s="8">
        <v>410.98</v>
      </c>
      <c r="G239" s="8">
        <v>369.98</v>
      </c>
      <c r="H239" s="9">
        <f t="shared" si="3"/>
        <v>780.96</v>
      </c>
      <c r="J239" s="8"/>
      <c r="K239" s="8"/>
    </row>
    <row r="240" spans="1:11" x14ac:dyDescent="0.2">
      <c r="A240" s="6">
        <v>43207</v>
      </c>
      <c r="B240" s="7" t="s">
        <v>8</v>
      </c>
      <c r="C240" s="7" t="s">
        <v>34</v>
      </c>
      <c r="D240" s="8">
        <v>32</v>
      </c>
      <c r="E240" s="8" t="s">
        <v>11</v>
      </c>
      <c r="F240" s="8">
        <v>0</v>
      </c>
      <c r="G240" s="8">
        <v>0</v>
      </c>
      <c r="H240" s="9">
        <f t="shared" si="3"/>
        <v>0</v>
      </c>
      <c r="J240" s="8"/>
      <c r="K240" s="8"/>
    </row>
    <row r="241" spans="1:11" x14ac:dyDescent="0.2">
      <c r="A241" s="6">
        <v>43208</v>
      </c>
      <c r="B241" s="5" t="s">
        <v>8</v>
      </c>
      <c r="C241" s="5" t="s">
        <v>35</v>
      </c>
      <c r="D241" s="8">
        <v>821.05</v>
      </c>
      <c r="E241" s="8" t="s">
        <v>10</v>
      </c>
      <c r="F241" s="8">
        <v>0</v>
      </c>
      <c r="G241" s="8">
        <v>507.32</v>
      </c>
      <c r="H241" s="9">
        <f t="shared" si="3"/>
        <v>507.32</v>
      </c>
      <c r="J241" s="8"/>
      <c r="K241" s="8"/>
    </row>
    <row r="242" spans="1:11" x14ac:dyDescent="0.2">
      <c r="A242" s="6">
        <v>43209</v>
      </c>
      <c r="B242" s="7" t="s">
        <v>14</v>
      </c>
      <c r="C242" s="7" t="s">
        <v>36</v>
      </c>
      <c r="D242" s="8">
        <v>716.47</v>
      </c>
      <c r="E242" s="8" t="s">
        <v>10</v>
      </c>
      <c r="F242" s="8">
        <v>0</v>
      </c>
      <c r="G242" s="8">
        <v>0</v>
      </c>
      <c r="H242" s="9">
        <f t="shared" si="3"/>
        <v>0</v>
      </c>
      <c r="J242" s="8"/>
      <c r="K242" s="8"/>
    </row>
    <row r="243" spans="1:11" x14ac:dyDescent="0.2">
      <c r="A243" s="6">
        <v>43210</v>
      </c>
      <c r="B243" s="7" t="s">
        <v>8</v>
      </c>
      <c r="C243" s="7" t="s">
        <v>37</v>
      </c>
      <c r="D243" s="8">
        <v>319.51</v>
      </c>
      <c r="E243" s="8" t="s">
        <v>10</v>
      </c>
      <c r="F243" s="8">
        <v>99.77000000000001</v>
      </c>
      <c r="G243" s="8">
        <v>368.58</v>
      </c>
      <c r="H243" s="9">
        <f t="shared" si="3"/>
        <v>468.35</v>
      </c>
      <c r="J243" s="8"/>
      <c r="K243" s="8"/>
    </row>
    <row r="244" spans="1:11" x14ac:dyDescent="0.2">
      <c r="A244" s="6">
        <v>43211</v>
      </c>
      <c r="B244" s="7" t="s">
        <v>8</v>
      </c>
      <c r="C244" s="7" t="s">
        <v>38</v>
      </c>
      <c r="D244" s="8">
        <v>719.84</v>
      </c>
      <c r="E244" s="8" t="s">
        <v>10</v>
      </c>
      <c r="F244" s="8">
        <v>0</v>
      </c>
      <c r="G244" s="8">
        <v>0</v>
      </c>
      <c r="H244" s="9">
        <f t="shared" si="3"/>
        <v>0</v>
      </c>
      <c r="J244" s="8"/>
      <c r="K244" s="8"/>
    </row>
    <row r="245" spans="1:11" x14ac:dyDescent="0.2">
      <c r="A245" s="6">
        <v>43212</v>
      </c>
      <c r="B245" s="7" t="s">
        <v>14</v>
      </c>
      <c r="C245" s="7" t="s">
        <v>39</v>
      </c>
      <c r="D245" s="8">
        <v>137.59</v>
      </c>
      <c r="E245" s="8" t="s">
        <v>10</v>
      </c>
      <c r="F245" s="8">
        <v>848.58</v>
      </c>
      <c r="G245" s="8">
        <v>508.55</v>
      </c>
      <c r="H245" s="9">
        <f t="shared" si="3"/>
        <v>1357.13</v>
      </c>
      <c r="J245" s="8"/>
      <c r="K245" s="8"/>
    </row>
    <row r="246" spans="1:11" x14ac:dyDescent="0.2">
      <c r="A246" s="6">
        <v>43213</v>
      </c>
      <c r="B246" s="5" t="s">
        <v>12</v>
      </c>
      <c r="C246" s="5" t="s">
        <v>40</v>
      </c>
      <c r="D246" s="8">
        <v>620.54999999999995</v>
      </c>
      <c r="E246" s="8" t="s">
        <v>10</v>
      </c>
      <c r="F246" s="8">
        <v>0</v>
      </c>
      <c r="G246" s="8">
        <v>454.99</v>
      </c>
      <c r="H246" s="9">
        <f t="shared" si="3"/>
        <v>454.99</v>
      </c>
      <c r="J246" s="8"/>
      <c r="K246" s="8"/>
    </row>
    <row r="247" spans="1:11" x14ac:dyDescent="0.2">
      <c r="A247" s="6">
        <v>43214</v>
      </c>
      <c r="B247" s="7" t="s">
        <v>8</v>
      </c>
      <c r="C247" s="7" t="s">
        <v>41</v>
      </c>
      <c r="D247" s="8">
        <v>821.05</v>
      </c>
      <c r="E247" s="8" t="s">
        <v>10</v>
      </c>
      <c r="F247" s="8">
        <v>710.58</v>
      </c>
      <c r="G247" s="8">
        <v>507.32</v>
      </c>
      <c r="H247" s="9">
        <f t="shared" si="3"/>
        <v>1217.9000000000001</v>
      </c>
      <c r="J247" s="8"/>
      <c r="K247" s="8"/>
    </row>
    <row r="248" spans="1:11" x14ac:dyDescent="0.2">
      <c r="A248" s="6">
        <v>43215</v>
      </c>
      <c r="B248" s="7" t="s">
        <v>14</v>
      </c>
      <c r="C248" s="7" t="s">
        <v>42</v>
      </c>
      <c r="D248" s="8">
        <v>32</v>
      </c>
      <c r="E248" s="8" t="s">
        <v>11</v>
      </c>
      <c r="F248" s="8">
        <v>547.25</v>
      </c>
      <c r="G248" s="8">
        <v>0</v>
      </c>
      <c r="H248" s="9">
        <f t="shared" si="3"/>
        <v>547.25</v>
      </c>
      <c r="J248" s="8"/>
      <c r="K248" s="8"/>
    </row>
    <row r="249" spans="1:11" x14ac:dyDescent="0.2">
      <c r="A249" s="6">
        <v>43216</v>
      </c>
      <c r="B249" s="7" t="s">
        <v>12</v>
      </c>
      <c r="C249" s="7" t="s">
        <v>43</v>
      </c>
      <c r="D249" s="8">
        <v>787.88</v>
      </c>
      <c r="E249" s="8" t="s">
        <v>10</v>
      </c>
      <c r="F249" s="8">
        <v>0</v>
      </c>
      <c r="G249" s="8">
        <v>866</v>
      </c>
      <c r="H249" s="9">
        <f t="shared" si="3"/>
        <v>866</v>
      </c>
      <c r="J249" s="8"/>
      <c r="K249" s="8"/>
    </row>
  </sheetData>
  <autoFilter ref="A1:H249" xr:uid="{00000000-0001-0000-0000-000000000000}"/>
  <mergeCells count="1">
    <mergeCell ref="M10:N10"/>
  </mergeCell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B12" sqref="B12:B13"/>
    </sheetView>
  </sheetViews>
  <sheetFormatPr defaultColWidth="11.42578125" defaultRowHeight="15" x14ac:dyDescent="0.25"/>
  <cols>
    <col min="4" max="5" width="2" bestFit="1" customWidth="1"/>
    <col min="6" max="6" width="5" bestFit="1" customWidth="1"/>
    <col min="8" max="8" width="20.7109375" bestFit="1" customWidth="1"/>
  </cols>
  <sheetData>
    <row r="1" spans="1:8" x14ac:dyDescent="0.25">
      <c r="A1" s="19">
        <v>44658</v>
      </c>
      <c r="B1" s="18">
        <f>A1+30</f>
        <v>44688</v>
      </c>
      <c r="D1" s="20">
        <v>7</v>
      </c>
      <c r="E1" s="21">
        <v>4</v>
      </c>
      <c r="F1" s="22">
        <v>2022</v>
      </c>
      <c r="H1" s="19">
        <v>44562</v>
      </c>
    </row>
    <row r="2" spans="1:8" x14ac:dyDescent="0.25">
      <c r="H2" s="19">
        <v>44592</v>
      </c>
    </row>
    <row r="8" spans="1:8" x14ac:dyDescent="0.25">
      <c r="A8" t="s">
        <v>51</v>
      </c>
      <c r="B8" s="18">
        <f ca="1">TODAY()</f>
        <v>44658</v>
      </c>
    </row>
    <row r="9" spans="1:8" x14ac:dyDescent="0.25">
      <c r="A9" t="s">
        <v>52</v>
      </c>
      <c r="B9" s="18">
        <f>DATE(F1,E1,D1)</f>
        <v>44658</v>
      </c>
    </row>
    <row r="10" spans="1:8" x14ac:dyDescent="0.25">
      <c r="A10" t="s">
        <v>53</v>
      </c>
      <c r="B10" s="18">
        <f>EOMONTH(A1,3)</f>
        <v>44773</v>
      </c>
      <c r="C10" s="18">
        <f>EOMONTH(A1,-5)</f>
        <v>44530</v>
      </c>
    </row>
    <row r="11" spans="1:8" x14ac:dyDescent="0.25">
      <c r="A11" t="s">
        <v>54</v>
      </c>
      <c r="B11">
        <f>NETWORKDAYS(A1,B1)</f>
        <v>22</v>
      </c>
    </row>
    <row r="12" spans="1:8" x14ac:dyDescent="0.25">
      <c r="A12" t="s">
        <v>55</v>
      </c>
      <c r="B12">
        <f>WEEKDAY(H12)</f>
        <v>7</v>
      </c>
      <c r="H12" s="23">
        <v>44660</v>
      </c>
    </row>
    <row r="13" spans="1:8" x14ac:dyDescent="0.25">
      <c r="B13">
        <f>WEEKDAY(H13)</f>
        <v>1</v>
      </c>
      <c r="H13" s="23">
        <v>44661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7E28-CC1A-45DA-AD5B-DBBACCC43EAF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1D84-16EC-489B-9601-E8E306D27CDA}">
  <dimension ref="A1:B2"/>
  <sheetViews>
    <sheetView workbookViewId="0">
      <selection activeCell="B5" sqref="B5"/>
    </sheetView>
  </sheetViews>
  <sheetFormatPr defaultRowHeight="15" x14ac:dyDescent="0.25"/>
  <cols>
    <col min="2" max="2" width="14.28515625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18</v>
      </c>
      <c r="B2" t="str">
        <f>IF(A2&gt;=18,"Mayor de edad","Menor de edad")</f>
        <v>Mayor de edad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515F-0387-4813-8C63-650564C54A7F}">
  <dimension ref="A1:B2"/>
  <sheetViews>
    <sheetView tabSelected="1"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14.5703125" bestFit="1" customWidth="1"/>
  </cols>
  <sheetData>
    <row r="1" spans="1:2" x14ac:dyDescent="0.25">
      <c r="A1" s="24" t="s">
        <v>58</v>
      </c>
      <c r="B1" s="24" t="s">
        <v>59</v>
      </c>
    </row>
    <row r="2" spans="1:2" x14ac:dyDescent="0.25">
      <c r="A2" s="25">
        <v>2000000</v>
      </c>
      <c r="B2" s="25">
        <f>IF(A2&gt;1500000,A2*0.003,0)</f>
        <v>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E03F-7608-4ACC-BAFB-53422FCCD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3D86-148A-4148-BD61-39943BCA31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5330-BABE-4415-89A7-E6BA5B1C6F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E140-CFC3-42ED-B8EA-368A35178F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BD</vt:lpstr>
      <vt:lpstr>Fechas</vt:lpstr>
      <vt:lpstr>InicioCondicionales</vt:lpstr>
      <vt:lpstr>CondicionSimple1</vt:lpstr>
      <vt:lpstr>CondicionSimple2</vt:lpstr>
      <vt:lpstr>CondicionY</vt:lpstr>
      <vt:lpstr>CondicionO</vt:lpstr>
      <vt:lpstr>CondicionAnidada</vt:lpstr>
      <vt:lpstr>EjercicioCondicionAnidada</vt:lpstr>
      <vt:lpstr>memp</vt:lpstr>
      <vt:lpstr>mrep</vt:lpstr>
      <vt:lpstr>mtoti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udemedellin</dc:creator>
  <cp:lastModifiedBy>Gomez, Miguel</cp:lastModifiedBy>
  <dcterms:created xsi:type="dcterms:W3CDTF">2020-07-15T14:37:44Z</dcterms:created>
  <dcterms:modified xsi:type="dcterms:W3CDTF">2022-04-08T02:18:34Z</dcterms:modified>
</cp:coreProperties>
</file>