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hermar/Desktop/Excel/"/>
    </mc:Choice>
  </mc:AlternateContent>
  <xr:revisionPtr revIDLastSave="0" documentId="13_ncr:1_{626C1AAE-C77C-764D-B291-1044CA47745D}" xr6:coauthVersionLast="47" xr6:coauthVersionMax="47" xr10:uidLastSave="{00000000-0000-0000-0000-000000000000}"/>
  <bookViews>
    <workbookView xWindow="0" yWindow="680" windowWidth="27040" windowHeight="16880" xr2:uid="{011A222B-37E9-7A47-8587-0133B6FAA56B}"/>
  </bookViews>
  <sheets>
    <sheet name="Sheet1" sheetId="1" r:id="rId1"/>
  </sheets>
  <definedNames>
    <definedName name="_xlnm.Print_Area" localSheetId="0">Sheet1!$A$1:$N$27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C27" i="1" s="1"/>
  <c r="D25" i="1"/>
  <c r="D27" i="1" s="1"/>
  <c r="E25" i="1"/>
  <c r="E27" i="1" s="1"/>
  <c r="B25" i="1"/>
  <c r="B27" i="1" s="1"/>
  <c r="N27" i="1" s="1"/>
  <c r="N24" i="1"/>
  <c r="N23" i="1"/>
  <c r="N22" i="1"/>
  <c r="N21" i="1"/>
  <c r="N20" i="1"/>
  <c r="N19" i="1"/>
  <c r="N18" i="1"/>
  <c r="N17" i="1"/>
  <c r="N16" i="1"/>
  <c r="N8" i="1"/>
  <c r="N9" i="1"/>
  <c r="N10" i="1"/>
  <c r="N11" i="1"/>
  <c r="E12" i="1"/>
  <c r="D12" i="1"/>
  <c r="C12" i="1"/>
  <c r="B12" i="1"/>
  <c r="N25" i="1" l="1"/>
  <c r="N12" i="1"/>
</calcChain>
</file>

<file path=xl/sharedStrings.xml><?xml version="1.0" encoding="utf-8"?>
<sst xmlns="http://schemas.openxmlformats.org/spreadsheetml/2006/main" count="48" uniqueCount="34">
  <si>
    <t>Monthly Savings Target</t>
  </si>
  <si>
    <t>Item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</si>
  <si>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</si>
  <si>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</si>
  <si>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</si>
  <si>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</si>
  <si>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</si>
  <si>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</si>
  <si>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</si>
  <si>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</si>
  <si>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</si>
  <si>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</si>
  <si>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</si>
  <si>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</si>
  <si>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To Date</t>
  </si>
  <si>
    <t>Salary</t>
  </si>
  <si>
    <t>Rental Income</t>
  </si>
  <si>
    <t>Dividend, Stock Gair</t>
  </si>
  <si>
    <t>Freelancing</t>
  </si>
  <si>
    <t>Total Income</t>
  </si>
  <si>
    <t>Income</t>
  </si>
  <si>
    <t>Personal Income, Expense Tracker</t>
  </si>
  <si>
    <t>Housing</t>
  </si>
  <si>
    <t>Food</t>
  </si>
  <si>
    <t>Expenses</t>
  </si>
  <si>
    <t>Mortgage or Rent</t>
  </si>
  <si>
    <t>Phone</t>
  </si>
  <si>
    <t>Electricity</t>
  </si>
  <si>
    <t>Gas</t>
  </si>
  <si>
    <t>Other Maintenance</t>
  </si>
  <si>
    <t>Groceries</t>
  </si>
  <si>
    <t>Dining out</t>
  </si>
  <si>
    <t>Total Expenses</t>
  </si>
  <si>
    <t>Savings/Deficit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</si>
</sst>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2" borderId="0" xfId="0" applyFont="1" applyFill="1" applyAlignment="1">
      <alignment horizontal="center" vertical="center"/>
    </xf>
    <xf numFmtId="0" fontId="1" fillId="3" borderId="0" xfId="0" applyFont="1" applyFill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1" fillId="3" borderId="0" xfId="0" applyFont="1" applyFill="1" applyAlignment="1">
      <alignment horizontal="left"/>
    </xf>
    <xf numFmtId="0" fontId="1" fillId="5" borderId="0" xfId="0" applyFont="1" applyFill="1" applyAlignment="1">
      <alignment horizontal="center"/>
    </xf>
    <xf numFmtId="0" fontId="0" fillId="6" borderId="0" xfId="0" applyFill="1"/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</dxfs>
  <tableStyles count="0" defaultTableStyle="TableStyleMedium2" defaultPivotStyle="PivotStyleLight16"/>
  <colors>
    <mruColors>
      <color rgb="FFC87E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88189-D80C-7D43-8421-DE20F7316B76}" name="Income" displayName="Income" ref="A7:N12" totalsRowCount="1" totalsRowBorderDxfId="18">
  <autoFilter ref="A7:N11" xr:uid="{91588189-D80C-7D43-8421-DE20F7316B7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AD5A8EE4-7A17-A44D-84C1-419C209C6719}" name="Item" totalsRowLabel="Total Income"/>
    <tableColumn id="2" xr3:uid="{75F14BBC-E659-AC42-9506-DD098E8793F5}" name="Jan" totalsRowFunction="sum"/>
    <tableColumn id="3" xr3:uid="{CCFEC445-BCA5-A143-92B4-4408E38B8AEA}" name="Feb" totalsRowFunction="sum"/>
    <tableColumn id="4" xr3:uid="{F6E293EA-BE49-9041-8929-CE357A301D90}" name="Mar" totalsRowFunction="sum"/>
    <tableColumn id="5" xr3:uid="{50AE3409-E70C-614D-B1AC-A841C8311D13}" name="Apr" totalsRowFunction="sum"/>
    <tableColumn id="6" xr3:uid="{338E3D17-F38B-1F4E-967E-53C2FEBDBA63}" name="May"/>
    <tableColumn id="7" xr3:uid="{C356050B-82D6-AF44-A94F-316F10190C6E}" name="Jun"/>
    <tableColumn id="8" xr3:uid="{7F4CF202-1F23-CA44-A16D-05665C1429BF}" name="Jul"/>
    <tableColumn id="9" xr3:uid="{25EF42B1-785B-924A-B26D-E9CC1219D168}" name="Aug"/>
    <tableColumn id="10" xr3:uid="{239F1543-1680-5C48-A369-FA96146B1B24}" name="Sep"/>
    <tableColumn id="11" xr3:uid="{4908247E-75E2-EB41-83CD-9F75E541741A}" name="Oct"/>
    <tableColumn id="12" xr3:uid="{50628773-7090-8A45-A47B-04C023AAB094}" name="Nov"/>
    <tableColumn id="13" xr3:uid="{8F8DD06D-A4A1-694A-8D3A-93D90896CF82}" name="Dec"/>
    <tableColumn id="14" xr3:uid="{65F0D98C-B2A5-C74F-B5E0-4969E4046423}" name="Year To Date" totalsRowFunction="sum">
      <calculatedColumnFormula>SUM(Income[[#This Row],[Jan]:[Apr]])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AE39E8-60D7-F94A-A6E3-00C97A0D5694}" name="Expenses" displayName="Expenses" ref="A15:N25" totalsRowCount="1" totalsRowBorderDxfId="17">
  <autoFilter ref="A15:N24" xr:uid="{90AE39E8-60D7-F94A-A6E3-00C97A0D5694}"/>
  <tableColumns count="14">
    <tableColumn id="1" xr3:uid="{8D6C7319-30B1-EA43-B60E-29CE94A4B1BF}" name="Item" totalsRowLabel="Total Expenses" totalsRowDxfId="16"/>
    <tableColumn id="2" xr3:uid="{3F62FD60-CFB4-584A-984C-C38F1A6E6845}" name="Jan" totalsRowFunction="sum" totalsRowDxfId="15"/>
    <tableColumn id="3" xr3:uid="{D32A163E-24AE-8343-8A07-D1EC5F1AED23}" name="Feb" totalsRowFunction="sum" totalsRowDxfId="14"/>
    <tableColumn id="4" xr3:uid="{1AFBAC20-280E-A04A-BC76-8F9876E73A9B}" name="Mar" totalsRowFunction="sum" totalsRowDxfId="13"/>
    <tableColumn id="5" xr3:uid="{70DBFC8F-3FFA-F441-98A9-1385CBC14BCE}" name="Apr" totalsRowFunction="sum" totalsRowDxfId="12"/>
    <tableColumn id="6" xr3:uid="{3EA4E030-C1EB-1D44-9482-E0263273F54F}" name="May" totalsRowDxfId="11"/>
    <tableColumn id="7" xr3:uid="{FD43F0A2-DEEC-2A45-9E8E-F87967C9B845}" name="Jun" totalsRowDxfId="10"/>
    <tableColumn id="8" xr3:uid="{48FA8778-75F5-5B41-BF26-7CC17BCE8A69}" name="Jul" totalsRowDxfId="9"/>
    <tableColumn id="9" xr3:uid="{31667C3C-7633-7C4A-937E-8A73F23F5FB2}" name="Aug" totalsRowDxfId="8"/>
    <tableColumn id="10" xr3:uid="{A4F714B7-A6B5-9A4B-B3A4-E121414C667D}" name="Sep" totalsRowDxfId="7"/>
    <tableColumn id="11" xr3:uid="{95EAAE67-DFF2-9048-B679-25426C12E294}" name="Oct" totalsRowDxfId="6"/>
    <tableColumn id="12" xr3:uid="{83743895-02FE-F540-86EA-D34A6F162E02}" name="Nov" totalsRowDxfId="5"/>
    <tableColumn id="13" xr3:uid="{40E96D60-5DAF-CD4B-946F-8DCE7003FC1F}" name="Dec" totalsRowDxfId="4"/>
    <tableColumn id="14" xr3:uid="{5E04B01E-B80F-7142-B51B-640A6F9A955D}" name="Year To Date" totalsRowFunction="sum" totalsRowDxfId="3">
      <calculatedColumnFormula>SUM(Expenses[[#This Row],[Jan]:[Apr]])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E4F6C-778D-8F4B-825B-EC86DA2EB54C}">
  <sheetPr>
    <pageSetUpPr fitToPage="1"/>
  </sheetPr>
  <dimension ref="A1:N27"/>
  <sheetViews>
    <sheetView showGridLines="0" tabSelected="1" zoomScale="115" zoomScaleNormal="115" workbookViewId="0">
      <selection activeCell="G13" sqref="G13"/>
    </sheetView>
  </sheetViews>
  <sheetFormatPr baseColWidth="10" defaultRowHeight="16" x14ac:dyDescent="0.2"/>
  <cols>
    <col min="1" max="1" width="17.6640625" bestFit="1" customWidth="1"/>
    <col min="14" max="14" width="13.5" customWidth="1"/>
  </cols>
  <sheetData>
    <row r="1" spans="1:14" x14ac:dyDescent="0.2">
      <c r="A1" s="4" t="s">
        <v>21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4" spans="1:14" x14ac:dyDescent="0.2">
      <c r="A4" s="9" t="s">
        <v>0</v>
      </c>
      <c r="B4" s="9"/>
      <c r="C4" s="5">
        <v>40000</v>
      </c>
    </row>
    <row r="6" spans="1:14" x14ac:dyDescent="0.2">
      <c r="A6" s="10" t="s">
        <v>20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7" spans="1:14" x14ac:dyDescent="0.2">
      <c r="A7" t="s">
        <v>1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  <c r="J7" t="s">
        <v>10</v>
      </c>
      <c r="K7" t="s">
        <v>11</v>
      </c>
      <c r="L7" t="s">
        <v>12</v>
      </c>
      <c r="M7" t="s">
        <v>13</v>
      </c>
      <c r="N7" t="s">
        <v>14</v>
      </c>
    </row>
    <row r="8" spans="1:14" x14ac:dyDescent="0.2">
      <c r="A8" t="s">
        <v>15</v>
      </c>
      <c r="B8">
        <v>60000</v>
      </c>
      <c r="C8">
        <v>60000</v>
      </c>
      <c r="D8">
        <v>60000</v>
      </c>
      <c r="E8">
        <v>75000</v>
      </c>
      <c r="N8">
        <f>SUM(Income[[#This Row],[Jan]:[Apr]])</f>
        <v>255000</v>
      </c>
    </row>
    <row r="9" spans="1:14" x14ac:dyDescent="0.2">
      <c r="A9" t="s">
        <v>16</v>
      </c>
      <c r="B9">
        <v>14000</v>
      </c>
      <c r="C9">
        <v>14000</v>
      </c>
      <c r="D9">
        <v>0</v>
      </c>
      <c r="E9">
        <v>15000</v>
      </c>
      <c r="N9">
        <f>SUM(Income[[#This Row],[Jan]:[Apr]])</f>
        <v>43000</v>
      </c>
    </row>
    <row r="10" spans="1:14" x14ac:dyDescent="0.2">
      <c r="A10" t="s">
        <v>17</v>
      </c>
      <c r="B10">
        <v>2000</v>
      </c>
      <c r="C10">
        <v>600</v>
      </c>
      <c r="D10">
        <v>1400</v>
      </c>
      <c r="E10">
        <v>0</v>
      </c>
      <c r="N10">
        <f>SUM(Income[[#This Row],[Jan]:[Apr]])</f>
        <v>4000</v>
      </c>
    </row>
    <row r="11" spans="1:14" ht="17" thickBot="1" x14ac:dyDescent="0.25">
      <c r="A11" t="s">
        <v>18</v>
      </c>
      <c r="B11">
        <v>0</v>
      </c>
      <c r="C11">
        <v>0</v>
      </c>
      <c r="D11">
        <v>0</v>
      </c>
      <c r="E11">
        <v>0</v>
      </c>
      <c r="N11">
        <f>SUM(Income[[#This Row],[Jan]:[Apr]])</f>
        <v>0</v>
      </c>
    </row>
    <row r="12" spans="1:14" ht="17" thickBot="1" x14ac:dyDescent="0.25">
      <c r="A12" s="1" t="s">
        <v>19</v>
      </c>
      <c r="B12" s="2">
        <f>SUBTOTAL(109,Income[Jan])</f>
        <v>76000</v>
      </c>
      <c r="C12" s="2">
        <f>SUBTOTAL(109,Income[Feb])</f>
        <v>74600</v>
      </c>
      <c r="D12" s="2">
        <f>SUBTOTAL(109,Income[Mar])</f>
        <v>61400</v>
      </c>
      <c r="E12" s="2">
        <f>SUBTOTAL(109,Income[Apr])</f>
        <v>90000</v>
      </c>
      <c r="F12" s="2"/>
      <c r="G12" s="2"/>
      <c r="H12" s="2"/>
      <c r="I12" s="2"/>
      <c r="J12" s="2"/>
      <c r="K12" s="2"/>
      <c r="L12" s="2"/>
      <c r="M12" s="2"/>
      <c r="N12" s="3">
        <f>SUBTOTAL(109,Income[Year To Date])</f>
        <v>302000</v>
      </c>
    </row>
    <row r="14" spans="1:14" x14ac:dyDescent="0.2">
      <c r="A14" s="10" t="s">
        <v>24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2">
      <c r="A15" t="s">
        <v>1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8</v>
      </c>
      <c r="I15" t="s">
        <v>9</v>
      </c>
      <c r="J15" t="s">
        <v>10</v>
      </c>
      <c r="K15" t="s">
        <v>11</v>
      </c>
      <c r="L15" t="s">
        <v>12</v>
      </c>
      <c r="M15" t="s">
        <v>13</v>
      </c>
      <c r="N15" t="s">
        <v>14</v>
      </c>
    </row>
    <row r="16" spans="1:14" x14ac:dyDescent="0.2">
      <c r="A16" s="11" t="s">
        <v>22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>
        <f>SUM(Expenses[[#This Row],[Jan]:[Apr]])</f>
        <v>0</v>
      </c>
    </row>
    <row r="17" spans="1:14" x14ac:dyDescent="0.2">
      <c r="A17" t="s">
        <v>25</v>
      </c>
      <c r="B17">
        <v>23000</v>
      </c>
      <c r="C17">
        <v>23000</v>
      </c>
      <c r="D17">
        <v>23000</v>
      </c>
      <c r="E17">
        <v>22500</v>
      </c>
      <c r="N17">
        <f>SUM(Expenses[[#This Row],[Jan]:[Apr]])</f>
        <v>91500</v>
      </c>
    </row>
    <row r="18" spans="1:14" x14ac:dyDescent="0.2">
      <c r="A18" t="s">
        <v>26</v>
      </c>
      <c r="B18">
        <v>400</v>
      </c>
      <c r="C18">
        <v>400</v>
      </c>
      <c r="D18">
        <v>400</v>
      </c>
      <c r="E18">
        <v>400</v>
      </c>
      <c r="N18">
        <f>SUM(Expenses[[#This Row],[Jan]:[Apr]])</f>
        <v>1600</v>
      </c>
    </row>
    <row r="19" spans="1:14" x14ac:dyDescent="0.2">
      <c r="A19" t="s">
        <v>27</v>
      </c>
      <c r="B19">
        <v>1700</v>
      </c>
      <c r="C19">
        <v>1600</v>
      </c>
      <c r="D19">
        <v>2300</v>
      </c>
      <c r="E19">
        <v>2800</v>
      </c>
      <c r="N19">
        <f>SUM(Expenses[[#This Row],[Jan]:[Apr]])</f>
        <v>8400</v>
      </c>
    </row>
    <row r="20" spans="1:14" x14ac:dyDescent="0.2">
      <c r="A20" t="s">
        <v>28</v>
      </c>
      <c r="B20">
        <v>800</v>
      </c>
      <c r="C20">
        <v>950</v>
      </c>
      <c r="D20">
        <v>940</v>
      </c>
      <c r="E20">
        <v>1020</v>
      </c>
      <c r="N20">
        <f>SUM(Expenses[[#This Row],[Jan]:[Apr]])</f>
        <v>3710</v>
      </c>
    </row>
    <row r="21" spans="1:14" x14ac:dyDescent="0.2">
      <c r="A21" t="s">
        <v>29</v>
      </c>
      <c r="B21">
        <v>600</v>
      </c>
      <c r="C21">
        <v>230</v>
      </c>
      <c r="D21">
        <v>2350</v>
      </c>
      <c r="E21">
        <v>1540</v>
      </c>
      <c r="N21">
        <f>SUM(Expenses[[#This Row],[Jan]:[Apr]])</f>
        <v>4720</v>
      </c>
    </row>
    <row r="22" spans="1:14" x14ac:dyDescent="0.2">
      <c r="A22" s="11" t="s">
        <v>23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>
        <f>SUM(Expenses[[#This Row],[Jan]:[Apr]])</f>
        <v>0</v>
      </c>
    </row>
    <row r="23" spans="1:14" x14ac:dyDescent="0.2">
      <c r="A23" t="s">
        <v>30</v>
      </c>
      <c r="B23">
        <v>200</v>
      </c>
      <c r="C23">
        <v>180</v>
      </c>
      <c r="D23">
        <v>160</v>
      </c>
      <c r="E23">
        <v>210</v>
      </c>
      <c r="N23">
        <f>SUM(Expenses[[#This Row],[Jan]:[Apr]])</f>
        <v>750</v>
      </c>
    </row>
    <row r="24" spans="1:14" ht="17" thickBot="1" x14ac:dyDescent="0.25">
      <c r="A24" t="s">
        <v>31</v>
      </c>
      <c r="B24">
        <v>50</v>
      </c>
      <c r="C24">
        <v>45</v>
      </c>
      <c r="D24">
        <v>37</v>
      </c>
      <c r="E24">
        <v>0</v>
      </c>
      <c r="N24">
        <f>SUM(Expenses[[#This Row],[Jan]:[Apr]])</f>
        <v>132</v>
      </c>
    </row>
    <row r="25" spans="1:14" ht="17" thickBot="1" x14ac:dyDescent="0.25">
      <c r="A25" s="1" t="s">
        <v>32</v>
      </c>
      <c r="B25" s="2">
        <f>SUBTOTAL(109,Expenses[Jan])</f>
        <v>26750</v>
      </c>
      <c r="C25" s="2">
        <f>SUBTOTAL(109,Expenses[Feb])</f>
        <v>26405</v>
      </c>
      <c r="D25" s="2">
        <f>SUBTOTAL(109,Expenses[Mar])</f>
        <v>29187</v>
      </c>
      <c r="E25" s="2">
        <f>SUBTOTAL(109,Expenses[Apr])</f>
        <v>28470</v>
      </c>
      <c r="F25" s="2"/>
      <c r="G25" s="2"/>
      <c r="H25" s="2"/>
      <c r="I25" s="2"/>
      <c r="J25" s="2"/>
      <c r="K25" s="2"/>
      <c r="L25" s="2"/>
      <c r="M25" s="2"/>
      <c r="N25" s="3">
        <f>SUBTOTAL(109,Expenses[Year To Date])</f>
        <v>110812</v>
      </c>
    </row>
    <row r="26" spans="1:14" ht="17" thickBot="1" x14ac:dyDescent="0.25"/>
    <row r="27" spans="1:14" ht="17" thickBot="1" x14ac:dyDescent="0.25">
      <c r="A27" s="6" t="s">
        <v>33</v>
      </c>
      <c r="B27" s="7">
        <f>Income[[#Totals],[Jan]]-Expenses[[#Totals],[Jan]]</f>
        <v>49250</v>
      </c>
      <c r="C27" s="7">
        <f>Income[[#Totals],[Feb]]-Expenses[[#Totals],[Feb]]</f>
        <v>48195</v>
      </c>
      <c r="D27" s="7">
        <f>Income[[#Totals],[Mar]]-Expenses[[#Totals],[Mar]]</f>
        <v>32213</v>
      </c>
      <c r="E27" s="7">
        <f>Income[[#Totals],[Apr]]-Expenses[[#Totals],[Apr]]</f>
        <v>61530</v>
      </c>
      <c r="F27" s="7"/>
      <c r="G27" s="7"/>
      <c r="H27" s="7"/>
      <c r="I27" s="7"/>
      <c r="J27" s="7"/>
      <c r="K27" s="7"/>
      <c r="L27" s="7"/>
      <c r="M27" s="7"/>
      <c r="N27" s="8">
        <f>SUM(B27:E27)</f>
        <v>191188</v>
      </c>
    </row>
  </sheetData>
  <mergeCells count="4">
    <mergeCell ref="A14:N14"/>
    <mergeCell ref="A4:B4"/>
    <mergeCell ref="A6:N6"/>
    <mergeCell ref="A1:N2"/>
  </mergeCells>
  <phoneticPr fontId="2" type="noConversion"/>
  <conditionalFormatting sqref="B27:E27">
    <cfRule type="cellIs" dxfId="0" priority="1" operator="lessThan">
      <formula>$C$4</formula>
    </cfRule>
  </conditionalFormatting>
  <pageMargins left="0.7" right="0.7" top="0.75" bottom="0.75" header="0.3" footer="0.3"/>
  <pageSetup scale="71" orientation="landscape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Ángel Hernández Márquez</dc:creator>
  <cp:lastModifiedBy>Miguel Ángel Hernández Márquez</cp:lastModifiedBy>
  <cp:lastPrinted>2023-09-16T16:24:59Z</cp:lastPrinted>
  <dcterms:created xsi:type="dcterms:W3CDTF">2023-09-16T15:21:40Z</dcterms:created>
  <dcterms:modified xsi:type="dcterms:W3CDTF">2023-09-16T16:25:54Z</dcterms:modified>
</cp:coreProperties>
</file>