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gue\OneDrive - Pontificia Universidad Javeriana\Desktop\"/>
    </mc:Choice>
  </mc:AlternateContent>
  <xr:revisionPtr revIDLastSave="0" documentId="13_ncr:1_{4A209857-ED48-4952-8B9F-23CAA8EFB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quitectura" sheetId="2" r:id="rId1"/>
    <sheet name="Model_00" sheetId="1" r:id="rId2"/>
    <sheet name="Model_01" sheetId="3" r:id="rId3"/>
    <sheet name="Model_02" sheetId="4" r:id="rId4"/>
    <sheet name="Model_03" sheetId="6" r:id="rId5"/>
    <sheet name="Model_04" sheetId="7" r:id="rId6"/>
    <sheet name="Resume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7" l="1"/>
  <c r="L50" i="7"/>
  <c r="L49" i="7"/>
  <c r="L48" i="7"/>
  <c r="L44" i="7"/>
  <c r="L43" i="7"/>
  <c r="L42" i="7"/>
  <c r="L41" i="7"/>
  <c r="L26" i="7"/>
  <c r="L25" i="7"/>
  <c r="L24" i="7"/>
  <c r="L23" i="7"/>
  <c r="L51" i="6"/>
  <c r="L50" i="6"/>
  <c r="L49" i="6"/>
  <c r="L48" i="6"/>
  <c r="L44" i="6"/>
  <c r="L43" i="6"/>
  <c r="L42" i="6"/>
  <c r="L41" i="6"/>
  <c r="L26" i="6"/>
  <c r="L25" i="6"/>
  <c r="L24" i="6"/>
  <c r="L23" i="6"/>
  <c r="L50" i="4"/>
  <c r="L49" i="4"/>
  <c r="L48" i="4"/>
  <c r="L47" i="4"/>
  <c r="L43" i="4"/>
  <c r="L42" i="4"/>
  <c r="L41" i="4"/>
  <c r="L40" i="4"/>
  <c r="L25" i="4"/>
  <c r="L24" i="4"/>
  <c r="L23" i="4"/>
  <c r="L22" i="4"/>
  <c r="L50" i="3"/>
  <c r="L49" i="3"/>
  <c r="L48" i="3"/>
  <c r="L47" i="3"/>
  <c r="L43" i="3"/>
  <c r="L42" i="3"/>
  <c r="L41" i="3"/>
  <c r="L40" i="3"/>
  <c r="L25" i="3"/>
  <c r="L24" i="3"/>
  <c r="L23" i="3"/>
  <c r="L22" i="3"/>
  <c r="L49" i="1"/>
  <c r="L48" i="1"/>
  <c r="L47" i="1"/>
  <c r="L46" i="1"/>
  <c r="L42" i="1"/>
  <c r="L41" i="1"/>
  <c r="L40" i="1"/>
  <c r="L39" i="1"/>
  <c r="L22" i="1"/>
  <c r="L23" i="1"/>
  <c r="L24" i="1"/>
  <c r="L21" i="1"/>
  <c r="K51" i="7"/>
  <c r="J51" i="7"/>
  <c r="I51" i="7"/>
  <c r="H51" i="7"/>
  <c r="G51" i="7"/>
  <c r="F51" i="7"/>
  <c r="E51" i="7"/>
  <c r="D51" i="7"/>
  <c r="C51" i="7"/>
  <c r="B51" i="7"/>
  <c r="B50" i="7"/>
  <c r="K49" i="7"/>
  <c r="J49" i="7"/>
  <c r="I49" i="7"/>
  <c r="H49" i="7"/>
  <c r="G49" i="7"/>
  <c r="F49" i="7"/>
  <c r="E49" i="7"/>
  <c r="D49" i="7"/>
  <c r="C49" i="7"/>
  <c r="B49" i="7"/>
  <c r="K48" i="7"/>
  <c r="J48" i="7"/>
  <c r="I48" i="7"/>
  <c r="H48" i="7"/>
  <c r="G48" i="7"/>
  <c r="F48" i="7"/>
  <c r="E48" i="7"/>
  <c r="D48" i="7"/>
  <c r="C48" i="7"/>
  <c r="B48" i="7"/>
  <c r="K51" i="6"/>
  <c r="J51" i="6"/>
  <c r="I51" i="6"/>
  <c r="H51" i="6"/>
  <c r="G51" i="6"/>
  <c r="F51" i="6"/>
  <c r="E51" i="6"/>
  <c r="D51" i="6"/>
  <c r="C51" i="6"/>
  <c r="B51" i="6"/>
  <c r="K49" i="6"/>
  <c r="B49" i="6"/>
  <c r="C49" i="6"/>
  <c r="D49" i="6"/>
  <c r="E49" i="6"/>
  <c r="F49" i="6"/>
  <c r="G49" i="6"/>
  <c r="H49" i="6"/>
  <c r="I49" i="6"/>
  <c r="J49" i="6"/>
  <c r="C48" i="6"/>
  <c r="D48" i="6"/>
  <c r="E48" i="6"/>
  <c r="F48" i="6"/>
  <c r="G48" i="6"/>
  <c r="H48" i="6"/>
  <c r="I48" i="6"/>
  <c r="J48" i="6"/>
  <c r="K48" i="6"/>
  <c r="B48" i="6"/>
  <c r="B50" i="6"/>
  <c r="K50" i="4"/>
  <c r="J50" i="4"/>
  <c r="I50" i="4"/>
  <c r="H50" i="4"/>
  <c r="G50" i="4"/>
  <c r="F50" i="4"/>
  <c r="E50" i="4"/>
  <c r="D50" i="4"/>
  <c r="C50" i="4"/>
  <c r="B50" i="4"/>
  <c r="B49" i="4"/>
  <c r="K48" i="4"/>
  <c r="J48" i="4"/>
  <c r="I48" i="4"/>
  <c r="H48" i="4"/>
  <c r="G48" i="4"/>
  <c r="F48" i="4"/>
  <c r="E48" i="4"/>
  <c r="D48" i="4"/>
  <c r="C48" i="4"/>
  <c r="B48" i="4"/>
  <c r="K47" i="4"/>
  <c r="J47" i="4"/>
  <c r="I47" i="4"/>
  <c r="H47" i="4"/>
  <c r="G47" i="4"/>
  <c r="F47" i="4"/>
  <c r="E47" i="4"/>
  <c r="D47" i="4"/>
  <c r="C47" i="4"/>
  <c r="B47" i="4"/>
  <c r="G47" i="3"/>
  <c r="B49" i="3"/>
  <c r="C50" i="3"/>
  <c r="D50" i="3"/>
  <c r="E50" i="3"/>
  <c r="F50" i="3"/>
  <c r="G50" i="3"/>
  <c r="H50" i="3"/>
  <c r="I50" i="3"/>
  <c r="J50" i="3"/>
  <c r="K50" i="3"/>
  <c r="B50" i="3"/>
  <c r="C48" i="3"/>
  <c r="D48" i="3"/>
  <c r="E48" i="3"/>
  <c r="F48" i="3"/>
  <c r="G48" i="3"/>
  <c r="H48" i="3"/>
  <c r="I48" i="3"/>
  <c r="J48" i="3"/>
  <c r="K48" i="3"/>
  <c r="B48" i="3"/>
  <c r="C47" i="3"/>
  <c r="D47" i="3"/>
  <c r="E47" i="3"/>
  <c r="F47" i="3"/>
  <c r="H47" i="3"/>
  <c r="I47" i="3"/>
  <c r="J47" i="3"/>
  <c r="K47" i="3"/>
  <c r="B47" i="3"/>
  <c r="B1" i="2"/>
  <c r="B4" i="2" s="1"/>
  <c r="C4" i="2" s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9" i="1"/>
  <c r="D49" i="1"/>
  <c r="E49" i="1"/>
  <c r="F49" i="1"/>
  <c r="G49" i="1"/>
  <c r="H49" i="1"/>
  <c r="I49" i="1"/>
  <c r="J49" i="1"/>
  <c r="K49" i="1"/>
  <c r="B47" i="1"/>
  <c r="B48" i="1"/>
  <c r="B49" i="1"/>
  <c r="B46" i="1"/>
  <c r="B6" i="2" l="1"/>
  <c r="B5" i="2"/>
  <c r="C5" i="2" s="1"/>
  <c r="D4" i="2"/>
  <c r="C6" i="2" l="1"/>
  <c r="D6" i="2" s="1"/>
  <c r="D5" i="2"/>
  <c r="D7" i="2" l="1"/>
</calcChain>
</file>

<file path=xl/sharedStrings.xml><?xml version="1.0" encoding="utf-8"?>
<sst xmlns="http://schemas.openxmlformats.org/spreadsheetml/2006/main" count="803" uniqueCount="179">
  <si>
    <t>layer</t>
  </si>
  <si>
    <t>units</t>
  </si>
  <si>
    <t>ReLU</t>
  </si>
  <si>
    <t>SoftMax</t>
  </si>
  <si>
    <t>ouput</t>
  </si>
  <si>
    <t>hidden 1</t>
  </si>
  <si>
    <t>hidden 2</t>
  </si>
  <si>
    <t>input</t>
  </si>
  <si>
    <t>Epochs</t>
  </si>
  <si>
    <t>Training confusion matrix</t>
  </si>
  <si>
    <t>accuracy</t>
  </si>
  <si>
    <t>sensibility</t>
  </si>
  <si>
    <t>specificity</t>
  </si>
  <si>
    <t>F1</t>
  </si>
  <si>
    <t>activation funct</t>
  </si>
  <si>
    <t>Class</t>
  </si>
  <si>
    <t>train-test drift</t>
  </si>
  <si>
    <t>Capas</t>
  </si>
  <si>
    <t>neuromas</t>
  </si>
  <si>
    <t>Capa</t>
  </si>
  <si>
    <t>activation des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</si>
  <si>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</si>
  <si>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</si>
  <si>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</si>
  <si>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</si>
  <si>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</si>
  <si>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</si>
  <si>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</si>
  <si>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</si>
  <si>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</si>
  <si>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</si>
  <si>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90 ReLU100 ReLU0</t>
  </si>
  <si>
    <t>97 ReLU52 ReLU47 ReLU</t>
  </si>
  <si>
    <t>95 ReLU50 ReLU43 ReLU</t>
  </si>
  <si>
    <t>93 ReLU54 ReLU38 ReLU</t>
  </si>
  <si>
    <t>92 ReLU52 ReLU36 ReLU</t>
  </si>
  <si>
    <t>106 ReLU58 ReLU0</t>
  </si>
  <si>
    <t>109 ReLU55 ReLU0</t>
  </si>
  <si>
    <t>108 ReLU58 ReLU0</t>
  </si>
  <si>
    <t>108 ReLU51 ReLU0</t>
  </si>
  <si>
    <t>99 ReLU57 ReLU0</t>
  </si>
  <si>
    <t>hidden 3</t>
  </si>
  <si>
    <t>    0</t>
  </si>
  <si>
    <t>    8</t>
  </si>
  <si>
    <t>    6</t>
  </si>
  <si>
    <t>    3</t>
  </si>
  <si>
    <t>    5</t>
  </si>
  <si>
    <t>   19</t>
  </si>
  <si>
    <t>    1</t>
  </si>
  <si>
    <t>   17</t>
  </si>
  <si>
    <t>   14</t>
  </si>
  <si>
    <t>    2</t>
  </si>
  <si>
    <t>    4</t>
  </si>
  <si>
    <t>   11</t>
  </si>
  <si>
    <t>   24</t>
  </si>
  <si>
    <t>   35</t>
  </si>
  <si>
    <t>   28</t>
  </si>
  <si>
    <t>   29</t>
  </si>
  <si>
    <t>   62</t>
  </si>
  <si>
    <t>    9</t>
  </si>
  <si>
    <t>    7</t>
  </si>
  <si>
    <t>   34</t>
  </si>
  <si>
    <t>   12</t>
  </si>
  <si>
    <t>   10</t>
  </si>
  <si>
    <t>   66</t>
  </si>
  <si>
    <t>   13</t>
  </si>
  <si>
    <t>   23</t>
  </si>
  <si>
    <t>   33</t>
  </si>
  <si>
    <t>          2</t>
  </si>
  <si>
    <t>         10</t>
  </si>
  <si>
    <t>         11</t>
  </si>
  <si>
    <t>         12</t>
  </si>
  <si>
    <t>         30</t>
  </si>
  <si>
    <t>          5</t>
  </si>
  <si>
    <t>         13</t>
  </si>
  <si>
    <t>          8</t>
  </si>
  <si>
    <t>   20</t>
  </si>
  <si>
    <t>   15</t>
  </si>
  <si>
    <t>  926</t>
  </si>
  <si>
    <t>   25</t>
  </si>
  <si>
    <t>  866</t>
  </si>
  <si>
    <t>   36</t>
  </si>
  <si>
    <t>  909</t>
  </si>
  <si>
    <t>   31</t>
  </si>
  <si>
    <t>  784</t>
  </si>
  <si>
    <t>  886</t>
  </si>
  <si>
    <t>   21</t>
  </si>
  <si>
    <t>  915</t>
  </si>
  <si>
    <t>   38</t>
  </si>
  <si>
    <t>   26</t>
  </si>
  <si>
    <t>   16</t>
  </si>
  <si>
    <t>  818</t>
  </si>
  <si>
    <t>   32</t>
  </si>
  <si>
    <t>  883</t>
  </si>
  <si>
    <t>          0</t>
  </si>
  <si>
    <t>          6</t>
  </si>
  <si>
    <t>          4</t>
  </si>
  <si>
    <t>         17</t>
  </si>
  <si>
    <t>          9</t>
  </si>
  <si>
    <t>          3</t>
  </si>
  <si>
    <t>   22</t>
  </si>
  <si>
    <t xml:space="preserve">       0,9822005 </t>
  </si>
  <si>
    <t>   54</t>
  </si>
  <si>
    <t>   96</t>
  </si>
  <si>
    <t>   60</t>
  </si>
  <si>
    <t>   65</t>
  </si>
  <si>
    <t>   59</t>
  </si>
  <si>
    <t>   85</t>
  </si>
  <si>
    <t>   47</t>
  </si>
  <si>
    <t>   70</t>
  </si>
  <si>
    <t>  150</t>
  </si>
  <si>
    <t>   69</t>
  </si>
  <si>
    <t>  109</t>
  </si>
  <si>
    <t>   83</t>
  </si>
  <si>
    <t>  319</t>
  </si>
  <si>
    <t>   40</t>
  </si>
  <si>
    <t>  303</t>
  </si>
  <si>
    <t>  105</t>
  </si>
  <si>
    <t>  178</t>
  </si>
  <si>
    <t>   18</t>
  </si>
  <si>
    <t>   37</t>
  </si>
  <si>
    <t>   30</t>
  </si>
  <si>
    <t>   43</t>
  </si>
  <si>
    <t>  158</t>
  </si>
  <si>
    <t>   79</t>
  </si>
  <si>
    <t>   49</t>
  </si>
  <si>
    <t>   68</t>
  </si>
  <si>
    <t>  489</t>
  </si>
  <si>
    <t>  250</t>
  </si>
  <si>
    <t>  152</t>
  </si>
  <si>
    <t>         42</t>
  </si>
  <si>
    <t>         38</t>
  </si>
  <si>
    <t>         81</t>
  </si>
  <si>
    <t>         19</t>
  </si>
  <si>
    <t>         86</t>
  </si>
  <si>
    <t>         52</t>
  </si>
  <si>
    <t>  128</t>
  </si>
  <si>
    <t>   61</t>
  </si>
  <si>
    <t>   51</t>
  </si>
  <si>
    <t>  892</t>
  </si>
  <si>
    <t>   48</t>
  </si>
  <si>
    <t>  863</t>
  </si>
  <si>
    <t>  890</t>
  </si>
  <si>
    <t>   52</t>
  </si>
  <si>
    <t>  737</t>
  </si>
  <si>
    <t>  882</t>
  </si>
  <si>
    <t>  942</t>
  </si>
  <si>
    <t>  834</t>
  </si>
  <si>
    <t>   91</t>
  </si>
  <si>
    <t>  791</t>
  </si>
  <si>
    <t>          1</t>
  </si>
  <si>
    <t>         18</t>
  </si>
  <si>
    <t>  404</t>
  </si>
  <si>
    <t>  102</t>
  </si>
  <si>
    <t>        569</t>
  </si>
  <si>
    <t>       5951</t>
  </si>
  <si>
    <t>       5726</t>
  </si>
  <si>
    <t>       5739</t>
  </si>
  <si>
    <t>       5406</t>
  </si>
  <si>
    <t>       5902</t>
  </si>
  <si>
    <t>       2147</t>
  </si>
  <si>
    <t>       5830</t>
  </si>
  <si>
    <t>       5948</t>
  </si>
  <si>
    <t>      </t>
  </si>
  <si>
    <t>Model_00</t>
  </si>
  <si>
    <t>Model_01</t>
  </si>
  <si>
    <t>Model_02</t>
  </si>
  <si>
    <t>Model_03</t>
  </si>
  <si>
    <t>Model_04</t>
  </si>
  <si>
    <t>Validation</t>
  </si>
  <si>
    <t>Drift</t>
  </si>
  <si>
    <t>Input layer</t>
  </si>
  <si>
    <t>Hidden Layer 01</t>
  </si>
  <si>
    <t>Hidden Layer 03</t>
  </si>
  <si>
    <t>Hidden Layer 02</t>
  </si>
  <si>
    <t>Units</t>
  </si>
  <si>
    <t>Act. Func.</t>
  </si>
  <si>
    <t>Output layer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</si>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</sst>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92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92" fontId="0" fillId="0" borderId="0" xfId="2" applyNumberFormat="1" applyFont="1"/>
    <xf numFmtId="192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92" fontId="4" fillId="0" borderId="0" xfId="2" applyNumberFormat="1" applyFont="1"/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0739-0889-4E8F-8824-E7DAC2FC42C3}">
  <dimension ref="A1:Q18"/>
  <sheetViews>
    <sheetView tabSelected="1" workbookViewId="0">
      <selection activeCell="H7" sqref="H7:Q13"/>
    </sheetView>
  </sheetViews>
  <sheetFormatPr defaultColWidth="8.85546875" defaultRowHeight="15" x14ac:dyDescent="0.25"/>
  <cols>
    <col min="3" max="3" width="12.28515625" bestFit="1" customWidth="1"/>
    <col min="8" max="8" width="9.7109375" bestFit="1" customWidth="1"/>
    <col min="9" max="9" width="11" bestFit="1" customWidth="1"/>
    <col min="10" max="10" width="5.5703125" bestFit="1" customWidth="1"/>
    <col min="11" max="11" width="9.5703125" bestFit="1" customWidth="1"/>
    <col min="12" max="12" width="5.5703125" bestFit="1" customWidth="1"/>
    <col min="13" max="13" width="9.5703125" bestFit="1" customWidth="1"/>
    <col min="14" max="14" width="5.5703125" bestFit="1" customWidth="1"/>
    <col min="15" max="15" width="9.5703125" bestFit="1" customWidth="1"/>
    <col min="16" max="16" width="12.140625" bestFit="1" customWidth="1"/>
  </cols>
  <sheetData>
    <row r="1" spans="1:17" x14ac:dyDescent="0.25">
      <c r="A1" t="s">
        <v>17</v>
      </c>
      <c r="B1">
        <f ca="1">RANDBETWEEN(2,3)</f>
        <v>2</v>
      </c>
    </row>
    <row r="3" spans="1:17" x14ac:dyDescent="0.25">
      <c r="A3" t="s">
        <v>19</v>
      </c>
      <c r="B3" t="s">
        <v>18</v>
      </c>
      <c r="C3" t="s">
        <v>20</v>
      </c>
    </row>
    <row r="4" spans="1:17" x14ac:dyDescent="0.25">
      <c r="A4">
        <v>1</v>
      </c>
      <c r="B4">
        <f ca="1">IF($B$1&gt;=A4,RANDBETWEEN(90,110),0)</f>
        <v>98</v>
      </c>
      <c r="C4" t="str">
        <f ca="1">IF(B4&gt;0,"ReLU","")</f>
        <v>ReLU</v>
      </c>
      <c r="D4" t="str">
        <f ca="1">_xlfn.TEXTJOIN(" ",TRUE,B4,C4)</f>
        <v>98 ReLU</v>
      </c>
    </row>
    <row r="5" spans="1:17" x14ac:dyDescent="0.25">
      <c r="A5">
        <v>2</v>
      </c>
      <c r="B5">
        <f ca="1">IF($B$1&gt;=A5,RANDBETWEEN(50,60),0)</f>
        <v>54</v>
      </c>
      <c r="C5" t="str">
        <f t="shared" ref="C5:C6" ca="1" si="0">IF(B5&gt;0,"ReLU","")</f>
        <v>ReLU</v>
      </c>
      <c r="D5" t="str">
        <f ca="1">_xlfn.TEXTJOIN(" ",TRUE,B5,C5)</f>
        <v>54 ReLU</v>
      </c>
    </row>
    <row r="6" spans="1:17" x14ac:dyDescent="0.25">
      <c r="A6">
        <v>3</v>
      </c>
      <c r="B6">
        <f ca="1">IF($B$1&gt;=A6,RANDBETWEEN(30,50),0)</f>
        <v>0</v>
      </c>
      <c r="C6" t="str">
        <f t="shared" ca="1" si="0"/>
        <v/>
      </c>
      <c r="D6" t="str">
        <f ca="1">_xlfn.TEXTJOIN(" ",TRUE,B6,C6)</f>
        <v>0</v>
      </c>
    </row>
    <row r="7" spans="1:17" x14ac:dyDescent="0.25">
      <c r="D7" t="str">
        <f ca="1">_xlfn.CONCAT(D4:D6)</f>
        <v>98 ReLU54 ReLU0</v>
      </c>
      <c r="I7" s="10" t="s">
        <v>171</v>
      </c>
      <c r="J7" s="7" t="s">
        <v>172</v>
      </c>
      <c r="K7" s="7"/>
      <c r="L7" s="7" t="s">
        <v>174</v>
      </c>
      <c r="M7" s="7"/>
      <c r="N7" s="7" t="s">
        <v>173</v>
      </c>
      <c r="O7" s="7"/>
      <c r="P7" s="10" t="s">
        <v>177</v>
      </c>
      <c r="Q7" s="10"/>
    </row>
    <row r="8" spans="1:17" x14ac:dyDescent="0.25">
      <c r="I8" s="10"/>
      <c r="J8" t="s">
        <v>175</v>
      </c>
      <c r="K8" t="s">
        <v>176</v>
      </c>
      <c r="L8" t="s">
        <v>175</v>
      </c>
      <c r="M8" t="s">
        <v>176</v>
      </c>
      <c r="N8" t="s">
        <v>175</v>
      </c>
      <c r="O8" t="s">
        <v>176</v>
      </c>
      <c r="P8" t="s">
        <v>175</v>
      </c>
      <c r="Q8" t="s">
        <v>176</v>
      </c>
    </row>
    <row r="9" spans="1:17" x14ac:dyDescent="0.25">
      <c r="A9" t="s">
        <v>21</v>
      </c>
      <c r="B9" t="s">
        <v>31</v>
      </c>
      <c r="H9" t="s">
        <v>164</v>
      </c>
      <c r="I9" s="6">
        <v>784</v>
      </c>
      <c r="J9" s="6">
        <v>90</v>
      </c>
      <c r="K9" s="6" t="s">
        <v>2</v>
      </c>
      <c r="L9" s="6">
        <v>100</v>
      </c>
      <c r="M9" s="6" t="s">
        <v>2</v>
      </c>
      <c r="N9" s="6"/>
      <c r="O9" s="6" t="s">
        <v>2</v>
      </c>
      <c r="P9" s="6">
        <v>10</v>
      </c>
      <c r="Q9" s="6" t="s">
        <v>178</v>
      </c>
    </row>
    <row r="10" spans="1:17" x14ac:dyDescent="0.25">
      <c r="A10" t="s">
        <v>22</v>
      </c>
      <c r="B10" t="s">
        <v>32</v>
      </c>
      <c r="H10" t="s">
        <v>165</v>
      </c>
      <c r="I10" s="6">
        <v>784</v>
      </c>
      <c r="J10" s="6">
        <v>97</v>
      </c>
      <c r="K10" s="6" t="s">
        <v>2</v>
      </c>
      <c r="L10" s="6">
        <v>52</v>
      </c>
      <c r="M10" s="6" t="s">
        <v>2</v>
      </c>
      <c r="N10" s="6">
        <v>47</v>
      </c>
      <c r="O10" s="6" t="s">
        <v>2</v>
      </c>
      <c r="P10" s="6">
        <v>10</v>
      </c>
      <c r="Q10" s="6" t="s">
        <v>178</v>
      </c>
    </row>
    <row r="11" spans="1:17" x14ac:dyDescent="0.25">
      <c r="A11" t="s">
        <v>23</v>
      </c>
      <c r="B11" t="s">
        <v>33</v>
      </c>
      <c r="H11" t="s">
        <v>166</v>
      </c>
      <c r="I11" s="6">
        <v>784</v>
      </c>
      <c r="J11" s="6">
        <v>95</v>
      </c>
      <c r="K11" s="6" t="s">
        <v>2</v>
      </c>
      <c r="L11" s="6">
        <v>50</v>
      </c>
      <c r="M11" s="6" t="s">
        <v>2</v>
      </c>
      <c r="N11" s="6">
        <v>43</v>
      </c>
      <c r="O11" s="6" t="s">
        <v>2</v>
      </c>
      <c r="P11" s="6">
        <v>10</v>
      </c>
      <c r="Q11" s="6" t="s">
        <v>178</v>
      </c>
    </row>
    <row r="12" spans="1:17" x14ac:dyDescent="0.25">
      <c r="A12" t="s">
        <v>24</v>
      </c>
      <c r="B12" t="s">
        <v>34</v>
      </c>
      <c r="H12" t="s">
        <v>167</v>
      </c>
      <c r="I12" s="6">
        <v>784</v>
      </c>
      <c r="J12" s="6">
        <v>93</v>
      </c>
      <c r="K12" s="6" t="s">
        <v>2</v>
      </c>
      <c r="L12" s="6">
        <v>54</v>
      </c>
      <c r="M12" s="6" t="s">
        <v>2</v>
      </c>
      <c r="N12" s="6">
        <v>38</v>
      </c>
      <c r="O12" s="6" t="s">
        <v>2</v>
      </c>
      <c r="P12" s="6">
        <v>10</v>
      </c>
      <c r="Q12" s="6" t="s">
        <v>178</v>
      </c>
    </row>
    <row r="13" spans="1:17" x14ac:dyDescent="0.25">
      <c r="A13" t="s">
        <v>25</v>
      </c>
      <c r="B13" t="s">
        <v>35</v>
      </c>
      <c r="H13" t="s">
        <v>168</v>
      </c>
      <c r="I13" s="6">
        <v>784</v>
      </c>
      <c r="J13" s="6">
        <v>92</v>
      </c>
      <c r="K13" s="6" t="s">
        <v>2</v>
      </c>
      <c r="L13" s="6">
        <v>52</v>
      </c>
      <c r="M13" s="6" t="s">
        <v>2</v>
      </c>
      <c r="N13" s="6">
        <v>36</v>
      </c>
      <c r="O13" s="6" t="s">
        <v>2</v>
      </c>
      <c r="P13" s="6">
        <v>10</v>
      </c>
      <c r="Q13" s="6" t="s">
        <v>178</v>
      </c>
    </row>
    <row r="14" spans="1:17" x14ac:dyDescent="0.25">
      <c r="A14" t="s">
        <v>26</v>
      </c>
      <c r="B14" t="s">
        <v>36</v>
      </c>
    </row>
    <row r="15" spans="1:17" x14ac:dyDescent="0.25">
      <c r="A15" t="s">
        <v>27</v>
      </c>
      <c r="B15" t="s">
        <v>37</v>
      </c>
    </row>
    <row r="16" spans="1:17" x14ac:dyDescent="0.25">
      <c r="A16" t="s">
        <v>28</v>
      </c>
      <c r="B16" t="s">
        <v>38</v>
      </c>
    </row>
    <row r="17" spans="1:2" x14ac:dyDescent="0.25">
      <c r="A17" t="s">
        <v>29</v>
      </c>
      <c r="B17" t="s">
        <v>39</v>
      </c>
    </row>
    <row r="18" spans="1:2" x14ac:dyDescent="0.25">
      <c r="A18" t="s">
        <v>30</v>
      </c>
      <c r="B18" t="s">
        <v>40</v>
      </c>
    </row>
  </sheetData>
  <mergeCells count="5">
    <mergeCell ref="J7:K7"/>
    <mergeCell ref="L7:M7"/>
    <mergeCell ref="N7:O7"/>
    <mergeCell ref="I7:I8"/>
    <mergeCell ref="P7:Q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opLeftCell="A19" workbookViewId="0">
      <selection activeCell="L46" sqref="L46:L49"/>
    </sheetView>
  </sheetViews>
  <sheetFormatPr defaultColWidth="8.85546875" defaultRowHeight="15" x14ac:dyDescent="0.25"/>
  <cols>
    <col min="1" max="1" width="12.28515625" bestFit="1" customWidth="1"/>
    <col min="2" max="2" width="11" bestFit="1" customWidth="1"/>
    <col min="3" max="3" width="13.85546875" bestFit="1" customWidth="1"/>
    <col min="4" max="11" width="11" bestFit="1" customWidth="1"/>
    <col min="12" max="12" width="9.140625" bestFit="1" customWidth="1"/>
  </cols>
  <sheetData>
    <row r="1" spans="1:11" x14ac:dyDescent="0.25">
      <c r="A1" t="s">
        <v>0</v>
      </c>
      <c r="B1" t="s">
        <v>1</v>
      </c>
      <c r="C1" t="s">
        <v>14</v>
      </c>
    </row>
    <row r="2" spans="1:11" x14ac:dyDescent="0.25">
      <c r="A2" t="s">
        <v>7</v>
      </c>
      <c r="B2">
        <v>784</v>
      </c>
    </row>
    <row r="3" spans="1:11" x14ac:dyDescent="0.25">
      <c r="A3" t="s">
        <v>5</v>
      </c>
      <c r="B3">
        <v>100</v>
      </c>
      <c r="C3" t="s">
        <v>2</v>
      </c>
    </row>
    <row r="4" spans="1:11" x14ac:dyDescent="0.25">
      <c r="A4" t="s">
        <v>6</v>
      </c>
      <c r="B4">
        <v>50</v>
      </c>
      <c r="C4" t="s">
        <v>2</v>
      </c>
    </row>
    <row r="5" spans="1:11" x14ac:dyDescent="0.25">
      <c r="A5" t="s">
        <v>4</v>
      </c>
      <c r="B5">
        <v>10</v>
      </c>
      <c r="C5" t="s">
        <v>3</v>
      </c>
    </row>
    <row r="7" spans="1:11" x14ac:dyDescent="0.25">
      <c r="A7" t="s">
        <v>8</v>
      </c>
      <c r="B7">
        <v>1000</v>
      </c>
    </row>
    <row r="8" spans="1:11" x14ac:dyDescent="0.25">
      <c r="A8" t="s">
        <v>9</v>
      </c>
    </row>
    <row r="9" spans="1:11" x14ac:dyDescent="0.25">
      <c r="A9" s="1" t="s">
        <v>15</v>
      </c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</row>
    <row r="10" spans="1:11" x14ac:dyDescent="0.25">
      <c r="A10" s="1">
        <v>0</v>
      </c>
      <c r="B10">
        <v>5903</v>
      </c>
      <c r="C10">
        <v>0</v>
      </c>
      <c r="D10">
        <v>0</v>
      </c>
      <c r="E10">
        <v>0</v>
      </c>
      <c r="F10">
        <v>0</v>
      </c>
      <c r="G10">
        <v>18</v>
      </c>
      <c r="H10">
        <v>0</v>
      </c>
      <c r="I10">
        <v>0</v>
      </c>
      <c r="J10">
        <v>0</v>
      </c>
      <c r="K10">
        <v>2</v>
      </c>
    </row>
    <row r="11" spans="1:11" x14ac:dyDescent="0.25">
      <c r="A11" s="1">
        <v>1</v>
      </c>
      <c r="B11">
        <v>343</v>
      </c>
      <c r="C11">
        <v>6287</v>
      </c>
      <c r="D11">
        <v>34</v>
      </c>
      <c r="E11">
        <v>0</v>
      </c>
      <c r="F11">
        <v>0</v>
      </c>
      <c r="G11">
        <v>0</v>
      </c>
      <c r="H11">
        <v>1</v>
      </c>
      <c r="I11">
        <v>8</v>
      </c>
      <c r="J11">
        <v>69</v>
      </c>
      <c r="K11">
        <v>0</v>
      </c>
    </row>
    <row r="12" spans="1:11" x14ac:dyDescent="0.25">
      <c r="A12" s="1">
        <v>2</v>
      </c>
      <c r="B12">
        <v>1295</v>
      </c>
      <c r="C12">
        <v>39</v>
      </c>
      <c r="D12">
        <v>4458</v>
      </c>
      <c r="E12">
        <v>70</v>
      </c>
      <c r="F12">
        <v>25</v>
      </c>
      <c r="G12">
        <v>0</v>
      </c>
      <c r="H12">
        <v>29</v>
      </c>
      <c r="I12">
        <v>1</v>
      </c>
      <c r="J12">
        <v>23</v>
      </c>
      <c r="K12">
        <v>18</v>
      </c>
    </row>
    <row r="13" spans="1:11" x14ac:dyDescent="0.25">
      <c r="A13" s="1">
        <v>3</v>
      </c>
      <c r="B13">
        <v>2890</v>
      </c>
      <c r="C13">
        <v>7</v>
      </c>
      <c r="D13">
        <v>155</v>
      </c>
      <c r="E13">
        <v>3067</v>
      </c>
      <c r="F13">
        <v>0</v>
      </c>
      <c r="G13">
        <v>3</v>
      </c>
      <c r="H13">
        <v>0</v>
      </c>
      <c r="I13">
        <v>1</v>
      </c>
      <c r="J13">
        <v>7</v>
      </c>
      <c r="K13">
        <v>1</v>
      </c>
    </row>
    <row r="14" spans="1:11" x14ac:dyDescent="0.25">
      <c r="A14" s="1">
        <v>4</v>
      </c>
      <c r="B14">
        <v>1035</v>
      </c>
      <c r="C14">
        <v>0</v>
      </c>
      <c r="D14">
        <v>2</v>
      </c>
      <c r="E14">
        <v>0</v>
      </c>
      <c r="F14">
        <v>4593</v>
      </c>
      <c r="G14">
        <v>0</v>
      </c>
      <c r="H14">
        <v>28</v>
      </c>
      <c r="I14">
        <v>3</v>
      </c>
      <c r="J14">
        <v>2</v>
      </c>
      <c r="K14">
        <v>179</v>
      </c>
    </row>
    <row r="15" spans="1:11" x14ac:dyDescent="0.25">
      <c r="A15" s="1">
        <v>5</v>
      </c>
      <c r="B15">
        <v>3615</v>
      </c>
      <c r="C15">
        <v>0</v>
      </c>
      <c r="D15">
        <v>0</v>
      </c>
      <c r="E15">
        <v>1</v>
      </c>
      <c r="F15">
        <v>0</v>
      </c>
      <c r="G15">
        <v>1793</v>
      </c>
      <c r="H15">
        <v>5</v>
      </c>
      <c r="I15">
        <v>1</v>
      </c>
      <c r="J15">
        <v>0</v>
      </c>
      <c r="K15">
        <v>6</v>
      </c>
    </row>
    <row r="16" spans="1:11" x14ac:dyDescent="0.25">
      <c r="A16" s="1">
        <v>6</v>
      </c>
      <c r="B16">
        <v>1273</v>
      </c>
      <c r="C16">
        <v>11</v>
      </c>
      <c r="D16">
        <v>0</v>
      </c>
      <c r="E16">
        <v>0</v>
      </c>
      <c r="F16">
        <v>1</v>
      </c>
      <c r="G16">
        <v>1</v>
      </c>
      <c r="H16">
        <v>4623</v>
      </c>
      <c r="I16">
        <v>0</v>
      </c>
      <c r="J16">
        <v>9</v>
      </c>
      <c r="K16">
        <v>0</v>
      </c>
    </row>
    <row r="17" spans="1:12" x14ac:dyDescent="0.25">
      <c r="A17" s="1">
        <v>7</v>
      </c>
      <c r="B17">
        <v>1125</v>
      </c>
      <c r="C17">
        <v>17</v>
      </c>
      <c r="D17">
        <v>15</v>
      </c>
      <c r="E17">
        <v>11</v>
      </c>
      <c r="F17">
        <v>3</v>
      </c>
      <c r="G17">
        <v>0</v>
      </c>
      <c r="H17">
        <v>0</v>
      </c>
      <c r="I17">
        <v>4622</v>
      </c>
      <c r="J17">
        <v>21</v>
      </c>
      <c r="K17">
        <v>451</v>
      </c>
    </row>
    <row r="18" spans="1:12" x14ac:dyDescent="0.25">
      <c r="A18" s="1">
        <v>8</v>
      </c>
      <c r="B18">
        <v>5636</v>
      </c>
      <c r="C18">
        <v>82</v>
      </c>
      <c r="D18">
        <v>1</v>
      </c>
      <c r="E18">
        <v>3</v>
      </c>
      <c r="F18">
        <v>3</v>
      </c>
      <c r="G18">
        <v>2</v>
      </c>
      <c r="H18">
        <v>0</v>
      </c>
      <c r="I18">
        <v>0</v>
      </c>
      <c r="J18">
        <v>122</v>
      </c>
      <c r="K18">
        <v>2</v>
      </c>
    </row>
    <row r="19" spans="1:12" x14ac:dyDescent="0.25">
      <c r="A19" s="1">
        <v>9</v>
      </c>
      <c r="B19">
        <v>2727</v>
      </c>
      <c r="C19">
        <v>0</v>
      </c>
      <c r="D19">
        <v>0</v>
      </c>
      <c r="E19">
        <v>0</v>
      </c>
      <c r="F19">
        <v>419</v>
      </c>
      <c r="G19">
        <v>3</v>
      </c>
      <c r="H19">
        <v>1</v>
      </c>
      <c r="I19">
        <v>445</v>
      </c>
      <c r="J19">
        <v>1</v>
      </c>
      <c r="K19">
        <v>2353</v>
      </c>
    </row>
    <row r="21" spans="1:12" x14ac:dyDescent="0.25">
      <c r="A21" t="s">
        <v>11</v>
      </c>
      <c r="B21" s="4">
        <v>0.99662333000000003</v>
      </c>
      <c r="C21" s="4">
        <v>0.93251260999999996</v>
      </c>
      <c r="D21" s="4">
        <v>0.74823766000000003</v>
      </c>
      <c r="E21" s="4">
        <v>0.50024466000000001</v>
      </c>
      <c r="F21" s="4">
        <v>0.78620336000000002</v>
      </c>
      <c r="G21" s="4">
        <v>0.33075078000000002</v>
      </c>
      <c r="H21" s="4">
        <v>0.78117607</v>
      </c>
      <c r="I21" s="4">
        <v>0.7377494</v>
      </c>
      <c r="J21" s="4">
        <v>2.0851140000000001E-2</v>
      </c>
      <c r="K21" s="4">
        <v>0.39552865999999998</v>
      </c>
      <c r="L21" s="5">
        <f>AVERAGE(B21:K21)</f>
        <v>0.62298776700000003</v>
      </c>
    </row>
    <row r="22" spans="1:12" x14ac:dyDescent="0.25">
      <c r="A22" t="s">
        <v>12</v>
      </c>
      <c r="B22" s="4">
        <v>0.63128501999999997</v>
      </c>
      <c r="C22" s="4">
        <v>0.99707086</v>
      </c>
      <c r="D22" s="4">
        <v>0.99616965000000002</v>
      </c>
      <c r="E22" s="4">
        <v>0.99842209999999998</v>
      </c>
      <c r="F22" s="4">
        <v>0.99167251000000001</v>
      </c>
      <c r="G22" s="4">
        <v>0.99950530000000004</v>
      </c>
      <c r="H22" s="4">
        <v>0.99881660999999999</v>
      </c>
      <c r="I22" s="4">
        <v>0.99145808000000002</v>
      </c>
      <c r="J22" s="4">
        <v>0.99756228000000002</v>
      </c>
      <c r="K22" s="4">
        <v>0.98780780999999995</v>
      </c>
      <c r="L22" s="5">
        <f t="shared" ref="L22:L24" si="0">AVERAGE(B22:K22)</f>
        <v>0.95897702200000001</v>
      </c>
    </row>
    <row r="23" spans="1:12" x14ac:dyDescent="0.25">
      <c r="A23" t="s">
        <v>10</v>
      </c>
      <c r="B23" s="4">
        <v>0.63034999999999997</v>
      </c>
      <c r="C23" s="4"/>
      <c r="D23" s="4"/>
      <c r="E23" s="4"/>
      <c r="F23" s="4"/>
      <c r="G23" s="4"/>
      <c r="H23" s="4"/>
      <c r="I23" s="4"/>
      <c r="J23" s="4"/>
      <c r="K23" s="4"/>
      <c r="L23" s="5">
        <f t="shared" si="0"/>
        <v>0.63034999999999997</v>
      </c>
    </row>
    <row r="24" spans="1:12" x14ac:dyDescent="0.25">
      <c r="A24" t="s">
        <v>13</v>
      </c>
      <c r="B24" s="4">
        <v>0.37166693000000001</v>
      </c>
      <c r="C24" s="4">
        <v>0.95365946000000001</v>
      </c>
      <c r="D24" s="4">
        <v>0.83931093000000001</v>
      </c>
      <c r="E24" s="4">
        <v>0.66077777000000004</v>
      </c>
      <c r="F24" s="4">
        <v>0.84383611999999997</v>
      </c>
      <c r="G24" s="4">
        <v>0.49523546000000002</v>
      </c>
      <c r="H24" s="4">
        <v>0.87185290000000004</v>
      </c>
      <c r="I24" s="4">
        <v>0.81473647000000005</v>
      </c>
      <c r="J24" s="4">
        <v>3.9967240000000001E-2</v>
      </c>
      <c r="K24" s="4">
        <v>0.52516459999999998</v>
      </c>
      <c r="L24" s="5">
        <f t="shared" si="0"/>
        <v>0.64162078800000011</v>
      </c>
    </row>
    <row r="26" spans="1:12" x14ac:dyDescent="0.25">
      <c r="A26" t="s">
        <v>9</v>
      </c>
    </row>
    <row r="27" spans="1:12" x14ac:dyDescent="0.25">
      <c r="A27" s="1" t="s">
        <v>15</v>
      </c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</row>
    <row r="28" spans="1:12" x14ac:dyDescent="0.25">
      <c r="A28" s="1">
        <v>0</v>
      </c>
      <c r="B28" s="2">
        <v>966</v>
      </c>
      <c r="C28" s="2">
        <v>0</v>
      </c>
      <c r="D28" s="2">
        <v>0</v>
      </c>
      <c r="E28" s="2">
        <v>0</v>
      </c>
      <c r="F28" s="2">
        <v>0</v>
      </c>
      <c r="G28" s="2">
        <v>9</v>
      </c>
      <c r="H28" s="2">
        <v>2</v>
      </c>
      <c r="I28" s="2">
        <v>3</v>
      </c>
      <c r="J28" s="2">
        <v>0</v>
      </c>
      <c r="K28" s="2">
        <v>0</v>
      </c>
    </row>
    <row r="29" spans="1:12" x14ac:dyDescent="0.25">
      <c r="A29" s="1">
        <v>1</v>
      </c>
      <c r="B29" s="2">
        <v>45</v>
      </c>
      <c r="C29" s="2">
        <v>1071</v>
      </c>
      <c r="D29" s="2">
        <v>2</v>
      </c>
      <c r="E29" s="2">
        <v>0</v>
      </c>
      <c r="F29" s="2">
        <v>0</v>
      </c>
      <c r="G29" s="2">
        <v>1</v>
      </c>
      <c r="H29" s="2">
        <v>1</v>
      </c>
      <c r="I29" s="2">
        <v>1</v>
      </c>
      <c r="J29" s="2">
        <v>14</v>
      </c>
      <c r="K29" s="2">
        <v>0</v>
      </c>
    </row>
    <row r="30" spans="1:12" x14ac:dyDescent="0.25">
      <c r="A30" s="1">
        <v>2</v>
      </c>
      <c r="B30" s="2">
        <v>213</v>
      </c>
      <c r="C30" s="2">
        <v>6</v>
      </c>
      <c r="D30" s="2">
        <v>776</v>
      </c>
      <c r="E30" s="2">
        <v>16</v>
      </c>
      <c r="F30" s="2">
        <v>4</v>
      </c>
      <c r="G30" s="2">
        <v>0</v>
      </c>
      <c r="H30" s="2">
        <v>5</v>
      </c>
      <c r="I30" s="2">
        <v>5</v>
      </c>
      <c r="J30" s="2">
        <v>7</v>
      </c>
      <c r="K30" s="2">
        <v>0</v>
      </c>
    </row>
    <row r="31" spans="1:12" x14ac:dyDescent="0.25">
      <c r="A31" s="1">
        <v>3</v>
      </c>
      <c r="B31" s="2">
        <v>478</v>
      </c>
      <c r="C31" s="2">
        <v>1</v>
      </c>
      <c r="D31" s="2">
        <v>25</v>
      </c>
      <c r="E31" s="2">
        <v>501</v>
      </c>
      <c r="F31" s="2">
        <v>0</v>
      </c>
      <c r="G31" s="2">
        <v>2</v>
      </c>
      <c r="H31" s="2">
        <v>0</v>
      </c>
      <c r="I31" s="2">
        <v>2</v>
      </c>
      <c r="J31" s="2">
        <v>0</v>
      </c>
      <c r="K31" s="2">
        <v>1</v>
      </c>
    </row>
    <row r="32" spans="1:12" x14ac:dyDescent="0.25">
      <c r="A32" s="1">
        <v>4</v>
      </c>
      <c r="B32" s="2">
        <v>177</v>
      </c>
      <c r="C32" s="2">
        <v>0</v>
      </c>
      <c r="D32" s="2">
        <v>2</v>
      </c>
      <c r="E32" s="2">
        <v>0</v>
      </c>
      <c r="F32" s="2">
        <v>766</v>
      </c>
      <c r="G32" s="2">
        <v>0</v>
      </c>
      <c r="H32" s="2">
        <v>8</v>
      </c>
      <c r="I32" s="2">
        <v>2</v>
      </c>
      <c r="J32" s="2">
        <v>0</v>
      </c>
      <c r="K32" s="2">
        <v>27</v>
      </c>
    </row>
    <row r="33" spans="1:12" x14ac:dyDescent="0.25">
      <c r="A33" s="1">
        <v>5</v>
      </c>
      <c r="B33" s="2">
        <v>592</v>
      </c>
      <c r="C33" s="2">
        <v>0</v>
      </c>
      <c r="D33" s="2">
        <v>1</v>
      </c>
      <c r="E33" s="2">
        <v>2</v>
      </c>
      <c r="F33" s="2">
        <v>0</v>
      </c>
      <c r="G33" s="2">
        <v>290</v>
      </c>
      <c r="H33" s="2">
        <v>2</v>
      </c>
      <c r="I33" s="2">
        <v>0</v>
      </c>
      <c r="J33" s="2">
        <v>1</v>
      </c>
      <c r="K33" s="2">
        <v>4</v>
      </c>
    </row>
    <row r="34" spans="1:12" x14ac:dyDescent="0.25">
      <c r="A34" s="1">
        <v>6</v>
      </c>
      <c r="B34" s="2">
        <v>217</v>
      </c>
      <c r="C34" s="2">
        <v>2</v>
      </c>
      <c r="D34" s="2">
        <v>1</v>
      </c>
      <c r="E34" s="2">
        <v>1</v>
      </c>
      <c r="F34" s="2">
        <v>4</v>
      </c>
      <c r="G34" s="2">
        <v>3</v>
      </c>
      <c r="H34" s="2">
        <v>730</v>
      </c>
      <c r="I34" s="2">
        <v>0</v>
      </c>
      <c r="J34" s="2">
        <v>0</v>
      </c>
      <c r="K34" s="2">
        <v>0</v>
      </c>
    </row>
    <row r="35" spans="1:12" x14ac:dyDescent="0.25">
      <c r="A35" s="1">
        <v>7</v>
      </c>
      <c r="B35" s="2">
        <v>188</v>
      </c>
      <c r="C35" s="2">
        <v>4</v>
      </c>
      <c r="D35" s="2">
        <v>4</v>
      </c>
      <c r="E35" s="2">
        <v>1</v>
      </c>
      <c r="F35" s="2">
        <v>2</v>
      </c>
      <c r="G35" s="2">
        <v>1</v>
      </c>
      <c r="H35" s="2">
        <v>0</v>
      </c>
      <c r="I35" s="2">
        <v>739</v>
      </c>
      <c r="J35" s="2">
        <v>1</v>
      </c>
      <c r="K35" s="2">
        <v>88</v>
      </c>
    </row>
    <row r="36" spans="1:12" x14ac:dyDescent="0.25">
      <c r="A36" s="1">
        <v>8</v>
      </c>
      <c r="B36" s="2">
        <v>949</v>
      </c>
      <c r="C36" s="2">
        <v>7</v>
      </c>
      <c r="D36" s="2">
        <v>2</v>
      </c>
      <c r="E36" s="2">
        <v>2</v>
      </c>
      <c r="F36" s="2">
        <v>3</v>
      </c>
      <c r="G36" s="2">
        <v>3</v>
      </c>
      <c r="H36" s="2">
        <v>1</v>
      </c>
      <c r="I36" s="2">
        <v>0</v>
      </c>
      <c r="J36" s="2">
        <v>5</v>
      </c>
      <c r="K36" s="2">
        <v>2</v>
      </c>
    </row>
    <row r="37" spans="1:12" x14ac:dyDescent="0.25">
      <c r="A37" s="1">
        <v>9</v>
      </c>
      <c r="B37" s="2">
        <v>429</v>
      </c>
      <c r="C37" s="2">
        <v>2</v>
      </c>
      <c r="D37" s="2">
        <v>0</v>
      </c>
      <c r="E37" s="2">
        <v>0</v>
      </c>
      <c r="F37" s="2">
        <v>88</v>
      </c>
      <c r="G37" s="2">
        <v>2</v>
      </c>
      <c r="H37" s="2">
        <v>1</v>
      </c>
      <c r="I37" s="2">
        <v>75</v>
      </c>
      <c r="J37" s="2">
        <v>0</v>
      </c>
      <c r="K37" s="2">
        <v>412</v>
      </c>
    </row>
    <row r="39" spans="1:12" x14ac:dyDescent="0.25">
      <c r="A39" t="s">
        <v>11</v>
      </c>
      <c r="B39" s="4">
        <v>0.98571428999999999</v>
      </c>
      <c r="C39" s="4">
        <v>0.94361233</v>
      </c>
      <c r="D39" s="4">
        <v>0.75193798000000001</v>
      </c>
      <c r="E39" s="4">
        <v>0.49603960000000002</v>
      </c>
      <c r="F39" s="4">
        <v>0.78004072999999996</v>
      </c>
      <c r="G39" s="4">
        <v>0.32511211000000001</v>
      </c>
      <c r="H39" s="4">
        <v>0.76200418000000003</v>
      </c>
      <c r="I39" s="4">
        <v>0.71887160000000005</v>
      </c>
      <c r="J39" s="4">
        <v>5.1334700000000002E-3</v>
      </c>
      <c r="K39" s="4">
        <v>0.40832507000000001</v>
      </c>
      <c r="L39" s="5">
        <f>AVERAGE(B39:K39)</f>
        <v>0.61767913599999991</v>
      </c>
    </row>
    <row r="40" spans="1:12" x14ac:dyDescent="0.25">
      <c r="A40" t="s">
        <v>12</v>
      </c>
      <c r="B40" s="4">
        <v>0.63547671999999999</v>
      </c>
      <c r="C40" s="4">
        <v>0.99751833000000001</v>
      </c>
      <c r="D40" s="4">
        <v>0.99587422000000003</v>
      </c>
      <c r="E40" s="4">
        <v>0.99755284</v>
      </c>
      <c r="F40" s="4">
        <v>0.98880018000000003</v>
      </c>
      <c r="G40" s="4">
        <v>0.99769432999999996</v>
      </c>
      <c r="H40" s="4">
        <v>0.99778809999999996</v>
      </c>
      <c r="I40" s="4">
        <v>0.99019170999999995</v>
      </c>
      <c r="J40" s="4">
        <v>0.99745181000000005</v>
      </c>
      <c r="K40" s="4">
        <v>0.98643088000000001</v>
      </c>
      <c r="L40" s="5">
        <f t="shared" ref="L40:L42" si="1">AVERAGE(B40:K40)</f>
        <v>0.95847791199999999</v>
      </c>
    </row>
    <row r="41" spans="1:12" x14ac:dyDescent="0.25">
      <c r="A41" t="s">
        <v>10</v>
      </c>
      <c r="B41" s="4">
        <v>0.63034999999999997</v>
      </c>
      <c r="C41" s="4"/>
      <c r="D41" s="4"/>
      <c r="E41" s="4"/>
      <c r="F41" s="4"/>
      <c r="G41" s="4"/>
      <c r="H41" s="4"/>
      <c r="I41" s="4"/>
      <c r="J41" s="4"/>
      <c r="K41" s="4"/>
      <c r="L41" s="5">
        <f t="shared" si="1"/>
        <v>0.63034999999999997</v>
      </c>
    </row>
    <row r="42" spans="1:12" x14ac:dyDescent="0.25">
      <c r="A42" t="s">
        <v>13</v>
      </c>
      <c r="B42" s="4">
        <v>0.36912495000000001</v>
      </c>
      <c r="C42" s="4">
        <v>0.96140035999999995</v>
      </c>
      <c r="D42" s="4">
        <v>0.84119241</v>
      </c>
      <c r="E42" s="4">
        <v>0.65362034999999996</v>
      </c>
      <c r="F42" s="4">
        <v>0.82855597999999997</v>
      </c>
      <c r="G42" s="4">
        <v>0.48212801</v>
      </c>
      <c r="H42" s="4">
        <v>0.85480093999999995</v>
      </c>
      <c r="I42" s="4">
        <v>0.79676550000000002</v>
      </c>
      <c r="J42" s="4">
        <v>9.9800400000000008E-3</v>
      </c>
      <c r="K42" s="4">
        <v>0.53402463</v>
      </c>
      <c r="L42" s="5">
        <f t="shared" si="1"/>
        <v>0.63315931700000005</v>
      </c>
    </row>
    <row r="44" spans="1:12" x14ac:dyDescent="0.25">
      <c r="A44" t="s">
        <v>16</v>
      </c>
    </row>
    <row r="46" spans="1:12" x14ac:dyDescent="0.25">
      <c r="A46" t="s">
        <v>11</v>
      </c>
      <c r="B46" s="4">
        <f>B21-B39</f>
        <v>1.0909040000000036E-2</v>
      </c>
      <c r="C46" s="4">
        <f t="shared" ref="C46:K46" si="2">C21-C39</f>
        <v>-1.1099720000000035E-2</v>
      </c>
      <c r="D46" s="4">
        <f t="shared" si="2"/>
        <v>-3.7003199999999792E-3</v>
      </c>
      <c r="E46" s="4">
        <f t="shared" si="2"/>
        <v>4.2050599999999827E-3</v>
      </c>
      <c r="F46" s="4">
        <f t="shared" si="2"/>
        <v>6.1626300000000578E-3</v>
      </c>
      <c r="G46" s="4">
        <f t="shared" si="2"/>
        <v>5.6386700000000123E-3</v>
      </c>
      <c r="H46" s="4">
        <f t="shared" si="2"/>
        <v>1.9171889999999969E-2</v>
      </c>
      <c r="I46" s="4">
        <f t="shared" si="2"/>
        <v>1.8877799999999945E-2</v>
      </c>
      <c r="J46" s="4">
        <f t="shared" si="2"/>
        <v>1.571767E-2</v>
      </c>
      <c r="K46" s="4">
        <f t="shared" si="2"/>
        <v>-1.2796410000000036E-2</v>
      </c>
      <c r="L46" s="5">
        <f>AVERAGE(B46:K46)</f>
        <v>5.308630999999996E-3</v>
      </c>
    </row>
    <row r="47" spans="1:12" x14ac:dyDescent="0.25">
      <c r="A47" t="s">
        <v>12</v>
      </c>
      <c r="B47" s="4">
        <f t="shared" ref="B47:K49" si="3">B22-B40</f>
        <v>-4.1917000000000204E-3</v>
      </c>
      <c r="C47" s="4">
        <f t="shared" si="3"/>
        <v>-4.4747000000000536E-4</v>
      </c>
      <c r="D47" s="4">
        <f t="shared" si="3"/>
        <v>2.9542999999998543E-4</v>
      </c>
      <c r="E47" s="4">
        <f t="shared" si="3"/>
        <v>8.6925999999998282E-4</v>
      </c>
      <c r="F47" s="4">
        <f t="shared" si="3"/>
        <v>2.8723299999999785E-3</v>
      </c>
      <c r="G47" s="4">
        <f t="shared" si="3"/>
        <v>1.8109700000000784E-3</v>
      </c>
      <c r="H47" s="4">
        <f t="shared" si="3"/>
        <v>1.028510000000038E-3</v>
      </c>
      <c r="I47" s="4">
        <f t="shared" si="3"/>
        <v>1.2663700000000722E-3</v>
      </c>
      <c r="J47" s="4">
        <f t="shared" si="3"/>
        <v>1.1046999999997364E-4</v>
      </c>
      <c r="K47" s="4">
        <f t="shared" si="3"/>
        <v>1.3769299999999429E-3</v>
      </c>
      <c r="L47" s="5">
        <f t="shared" ref="L47:L49" si="4">AVERAGE(B47:K47)</f>
        <v>4.9911000000000259E-4</v>
      </c>
    </row>
    <row r="48" spans="1:12" x14ac:dyDescent="0.25">
      <c r="A48" t="s">
        <v>10</v>
      </c>
      <c r="B48" s="4">
        <f t="shared" si="3"/>
        <v>0</v>
      </c>
      <c r="C48" s="4"/>
      <c r="D48" s="4"/>
      <c r="E48" s="4"/>
      <c r="F48" s="4"/>
      <c r="G48" s="4"/>
      <c r="H48" s="4"/>
      <c r="I48" s="4"/>
      <c r="J48" s="4"/>
      <c r="K48" s="4"/>
      <c r="L48" s="5">
        <f t="shared" si="4"/>
        <v>0</v>
      </c>
    </row>
    <row r="49" spans="1:12" x14ac:dyDescent="0.25">
      <c r="A49" t="s">
        <v>13</v>
      </c>
      <c r="B49" s="4">
        <f t="shared" si="3"/>
        <v>2.5419799999999992E-3</v>
      </c>
      <c r="C49" s="4">
        <f t="shared" si="3"/>
        <v>-7.7408999999999395E-3</v>
      </c>
      <c r="D49" s="4">
        <f t="shared" si="3"/>
        <v>-1.8814799999999909E-3</v>
      </c>
      <c r="E49" s="4">
        <f t="shared" si="3"/>
        <v>7.1574200000000809E-3</v>
      </c>
      <c r="F49" s="4">
        <f t="shared" si="3"/>
        <v>1.5280139999999998E-2</v>
      </c>
      <c r="G49" s="4">
        <f t="shared" si="3"/>
        <v>1.310745000000002E-2</v>
      </c>
      <c r="H49" s="4">
        <f t="shared" si="3"/>
        <v>1.7051960000000088E-2</v>
      </c>
      <c r="I49" s="4">
        <f t="shared" si="3"/>
        <v>1.7970970000000031E-2</v>
      </c>
      <c r="J49" s="4">
        <f t="shared" si="3"/>
        <v>2.9987199999999999E-2</v>
      </c>
      <c r="K49" s="4">
        <f t="shared" si="3"/>
        <v>-8.8600300000000187E-3</v>
      </c>
      <c r="L49" s="5">
        <f t="shared" si="4"/>
        <v>8.4614710000000259E-3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B2D-B57A-4260-A38E-CAB5673376E9}">
  <dimension ref="A1:L50"/>
  <sheetViews>
    <sheetView topLeftCell="A22" workbookViewId="0">
      <selection activeCell="L47" sqref="L47:L50"/>
    </sheetView>
  </sheetViews>
  <sheetFormatPr defaultColWidth="8.85546875" defaultRowHeight="15" x14ac:dyDescent="0.25"/>
  <cols>
    <col min="1" max="1" width="12.28515625" bestFit="1" customWidth="1"/>
    <col min="2" max="2" width="11" bestFit="1" customWidth="1"/>
    <col min="3" max="3" width="13.85546875" bestFit="1" customWidth="1"/>
    <col min="4" max="11" width="11" bestFit="1" customWidth="1"/>
  </cols>
  <sheetData>
    <row r="1" spans="1:11" x14ac:dyDescent="0.25">
      <c r="A1" t="s">
        <v>0</v>
      </c>
      <c r="B1" t="s">
        <v>1</v>
      </c>
      <c r="C1" t="s">
        <v>14</v>
      </c>
    </row>
    <row r="2" spans="1:11" x14ac:dyDescent="0.25">
      <c r="A2" t="s">
        <v>7</v>
      </c>
      <c r="B2">
        <v>784</v>
      </c>
    </row>
    <row r="3" spans="1:11" x14ac:dyDescent="0.25">
      <c r="A3" t="s">
        <v>5</v>
      </c>
      <c r="B3">
        <v>97</v>
      </c>
      <c r="C3" t="s">
        <v>2</v>
      </c>
    </row>
    <row r="4" spans="1:11" x14ac:dyDescent="0.25">
      <c r="A4" t="s">
        <v>6</v>
      </c>
      <c r="B4">
        <v>52</v>
      </c>
      <c r="C4" t="s">
        <v>2</v>
      </c>
    </row>
    <row r="5" spans="1:11" x14ac:dyDescent="0.25">
      <c r="A5" t="s">
        <v>41</v>
      </c>
      <c r="B5">
        <v>47</v>
      </c>
      <c r="C5" t="s">
        <v>2</v>
      </c>
    </row>
    <row r="6" spans="1:11" x14ac:dyDescent="0.25">
      <c r="A6" t="s">
        <v>4</v>
      </c>
      <c r="B6">
        <v>10</v>
      </c>
      <c r="C6" t="s">
        <v>3</v>
      </c>
    </row>
    <row r="8" spans="1:11" x14ac:dyDescent="0.25">
      <c r="A8" t="s">
        <v>8</v>
      </c>
      <c r="B8">
        <v>1000</v>
      </c>
    </row>
    <row r="9" spans="1:11" x14ac:dyDescent="0.25">
      <c r="A9" t="s">
        <v>9</v>
      </c>
    </row>
    <row r="10" spans="1:11" x14ac:dyDescent="0.25">
      <c r="A10" s="1" t="s">
        <v>15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</row>
    <row r="11" spans="1:11" x14ac:dyDescent="0.25">
      <c r="A11" s="1">
        <v>0</v>
      </c>
      <c r="B11" s="3">
        <v>5862</v>
      </c>
      <c r="C11" s="3" t="s">
        <v>42</v>
      </c>
      <c r="D11" s="3" t="s">
        <v>43</v>
      </c>
      <c r="E11" s="3" t="s">
        <v>44</v>
      </c>
      <c r="F11" s="3" t="s">
        <v>45</v>
      </c>
      <c r="G11" s="3" t="s">
        <v>46</v>
      </c>
      <c r="H11" s="3" t="s">
        <v>47</v>
      </c>
      <c r="I11" s="3" t="s">
        <v>48</v>
      </c>
      <c r="J11" s="3" t="s">
        <v>49</v>
      </c>
      <c r="K11" s="3" t="s">
        <v>51</v>
      </c>
    </row>
    <row r="12" spans="1:11" x14ac:dyDescent="0.25">
      <c r="A12" s="1">
        <v>1</v>
      </c>
      <c r="B12" s="3" t="s">
        <v>68</v>
      </c>
      <c r="C12" s="3">
        <v>6694</v>
      </c>
      <c r="D12" s="3" t="s">
        <v>48</v>
      </c>
      <c r="E12" s="3" t="s">
        <v>50</v>
      </c>
      <c r="F12" s="3" t="s">
        <v>51</v>
      </c>
      <c r="G12" s="3" t="s">
        <v>46</v>
      </c>
      <c r="H12" s="3" t="s">
        <v>42</v>
      </c>
      <c r="I12" s="3" t="s">
        <v>52</v>
      </c>
      <c r="J12" s="3" t="s">
        <v>53</v>
      </c>
      <c r="K12" s="3" t="s">
        <v>59</v>
      </c>
    </row>
    <row r="13" spans="1:11" x14ac:dyDescent="0.25">
      <c r="A13" s="1">
        <v>2</v>
      </c>
      <c r="B13" s="3" t="s">
        <v>69</v>
      </c>
      <c r="C13" s="3" t="s">
        <v>46</v>
      </c>
      <c r="D13" s="3">
        <v>5867</v>
      </c>
      <c r="E13" s="3" t="s">
        <v>54</v>
      </c>
      <c r="F13" s="3" t="s">
        <v>51</v>
      </c>
      <c r="G13" s="3" t="s">
        <v>52</v>
      </c>
      <c r="H13" s="3" t="s">
        <v>51</v>
      </c>
      <c r="I13" s="3" t="s">
        <v>44</v>
      </c>
      <c r="J13" s="3" t="s">
        <v>55</v>
      </c>
      <c r="K13" s="3" t="s">
        <v>45</v>
      </c>
    </row>
    <row r="14" spans="1:11" x14ac:dyDescent="0.25">
      <c r="A14" s="1">
        <v>3</v>
      </c>
      <c r="B14" s="3" t="s">
        <v>70</v>
      </c>
      <c r="C14" s="3" t="s">
        <v>44</v>
      </c>
      <c r="D14" s="3" t="s">
        <v>56</v>
      </c>
      <c r="E14" s="3">
        <v>5961</v>
      </c>
      <c r="F14" s="3" t="s">
        <v>48</v>
      </c>
      <c r="G14" s="3" t="s">
        <v>57</v>
      </c>
      <c r="H14" s="3" t="s">
        <v>51</v>
      </c>
      <c r="I14" s="3" t="s">
        <v>43</v>
      </c>
      <c r="J14" s="3" t="s">
        <v>58</v>
      </c>
      <c r="K14" s="3" t="s">
        <v>66</v>
      </c>
    </row>
    <row r="15" spans="1:11" x14ac:dyDescent="0.25">
      <c r="A15" s="1">
        <v>4</v>
      </c>
      <c r="B15" s="3" t="s">
        <v>69</v>
      </c>
      <c r="C15" s="3" t="s">
        <v>52</v>
      </c>
      <c r="D15" s="3" t="s">
        <v>45</v>
      </c>
      <c r="E15" s="3" t="s">
        <v>48</v>
      </c>
      <c r="F15" s="3">
        <v>5781</v>
      </c>
      <c r="G15" s="3" t="s">
        <v>51</v>
      </c>
      <c r="H15" s="3" t="s">
        <v>52</v>
      </c>
      <c r="I15" s="3" t="s">
        <v>52</v>
      </c>
      <c r="J15" s="3" t="s">
        <v>59</v>
      </c>
      <c r="K15" s="3" t="s">
        <v>54</v>
      </c>
    </row>
    <row r="16" spans="1:11" x14ac:dyDescent="0.25">
      <c r="A16" s="1">
        <v>5</v>
      </c>
      <c r="B16" s="3" t="s">
        <v>71</v>
      </c>
      <c r="C16" s="3" t="s">
        <v>52</v>
      </c>
      <c r="D16" s="3" t="s">
        <v>60</v>
      </c>
      <c r="E16" s="3" t="s">
        <v>61</v>
      </c>
      <c r="F16" s="3" t="s">
        <v>48</v>
      </c>
      <c r="G16" s="3">
        <v>5325</v>
      </c>
      <c r="H16" s="3" t="s">
        <v>46</v>
      </c>
      <c r="I16" s="3" t="s">
        <v>42</v>
      </c>
      <c r="J16" s="3" t="s">
        <v>54</v>
      </c>
      <c r="K16" s="3" t="s">
        <v>59</v>
      </c>
    </row>
    <row r="17" spans="1:12" x14ac:dyDescent="0.25">
      <c r="A17" s="1">
        <v>6</v>
      </c>
      <c r="B17" s="3" t="s">
        <v>72</v>
      </c>
      <c r="C17" s="3" t="s">
        <v>42</v>
      </c>
      <c r="D17" s="3" t="s">
        <v>45</v>
      </c>
      <c r="E17" s="3" t="s">
        <v>44</v>
      </c>
      <c r="F17" s="3" t="s">
        <v>44</v>
      </c>
      <c r="G17" s="3" t="s">
        <v>46</v>
      </c>
      <c r="H17" s="3">
        <v>5855</v>
      </c>
      <c r="I17" s="3" t="s">
        <v>42</v>
      </c>
      <c r="J17" s="3" t="s">
        <v>53</v>
      </c>
      <c r="K17" s="3" t="s">
        <v>51</v>
      </c>
    </row>
    <row r="18" spans="1:12" x14ac:dyDescent="0.25">
      <c r="A18" s="1">
        <v>7</v>
      </c>
      <c r="B18" s="3" t="s">
        <v>73</v>
      </c>
      <c r="C18" s="3" t="s">
        <v>59</v>
      </c>
      <c r="D18" s="3" t="s">
        <v>62</v>
      </c>
      <c r="E18" s="3" t="s">
        <v>52</v>
      </c>
      <c r="F18" s="3" t="s">
        <v>60</v>
      </c>
      <c r="G18" s="3" t="s">
        <v>51</v>
      </c>
      <c r="H18" s="3" t="s">
        <v>42</v>
      </c>
      <c r="I18" s="3">
        <v>6192</v>
      </c>
      <c r="J18" s="3" t="s">
        <v>46</v>
      </c>
      <c r="K18" s="3" t="s">
        <v>57</v>
      </c>
    </row>
    <row r="19" spans="1:12" x14ac:dyDescent="0.25">
      <c r="A19" s="1">
        <v>8</v>
      </c>
      <c r="B19" s="3" t="s">
        <v>74</v>
      </c>
      <c r="C19" s="3" t="s">
        <v>63</v>
      </c>
      <c r="D19" s="3" t="s">
        <v>56</v>
      </c>
      <c r="E19" s="3" t="s">
        <v>64</v>
      </c>
      <c r="F19" s="3" t="s">
        <v>60</v>
      </c>
      <c r="G19" s="3" t="s">
        <v>56</v>
      </c>
      <c r="H19" s="3" t="s">
        <v>65</v>
      </c>
      <c r="I19" s="3" t="s">
        <v>44</v>
      </c>
      <c r="J19" s="3">
        <v>5660</v>
      </c>
      <c r="K19" s="3" t="s">
        <v>76</v>
      </c>
    </row>
    <row r="20" spans="1:12" x14ac:dyDescent="0.25">
      <c r="A20" s="1">
        <v>9</v>
      </c>
      <c r="B20" s="3" t="s">
        <v>75</v>
      </c>
      <c r="C20" s="3" t="s">
        <v>43</v>
      </c>
      <c r="D20" s="3" t="s">
        <v>48</v>
      </c>
      <c r="E20" s="3" t="s">
        <v>66</v>
      </c>
      <c r="F20" s="3" t="s">
        <v>61</v>
      </c>
      <c r="G20" s="3" t="s">
        <v>49</v>
      </c>
      <c r="H20" s="3" t="s">
        <v>51</v>
      </c>
      <c r="I20" s="3" t="s">
        <v>57</v>
      </c>
      <c r="J20" s="3" t="s">
        <v>67</v>
      </c>
      <c r="K20" s="3">
        <v>5794</v>
      </c>
    </row>
    <row r="22" spans="1:12" x14ac:dyDescent="0.25">
      <c r="A22" t="s">
        <v>11</v>
      </c>
      <c r="B22" s="4">
        <v>0.98970115999999997</v>
      </c>
      <c r="C22" s="4">
        <v>0.99288045000000003</v>
      </c>
      <c r="D22" s="4">
        <v>0.98472641999999999</v>
      </c>
      <c r="E22" s="4">
        <v>0.97227205999999999</v>
      </c>
      <c r="F22" s="4">
        <v>0.98955837000000002</v>
      </c>
      <c r="G22" s="4">
        <v>0.98229109000000003</v>
      </c>
      <c r="H22" s="4">
        <v>0.98935450999999996</v>
      </c>
      <c r="I22" s="4">
        <v>0.98834796000000003</v>
      </c>
      <c r="J22" s="4">
        <v>0.96735601000000004</v>
      </c>
      <c r="K22" s="4">
        <v>0.97394519999999996</v>
      </c>
      <c r="L22" s="5">
        <f>AVERAGE(B22:K22)</f>
        <v>0.98304332299999986</v>
      </c>
    </row>
    <row r="23" spans="1:12" x14ac:dyDescent="0.25">
      <c r="A23" t="s">
        <v>12</v>
      </c>
      <c r="B23" s="4">
        <v>0.99813229000000003</v>
      </c>
      <c r="C23" s="4">
        <v>0.99913627999999999</v>
      </c>
      <c r="D23" s="4">
        <v>0.99831612000000003</v>
      </c>
      <c r="E23" s="4">
        <v>0.99669569000000002</v>
      </c>
      <c r="F23" s="4">
        <v>0.99883674</v>
      </c>
      <c r="G23" s="4">
        <v>0.99822275999999999</v>
      </c>
      <c r="H23" s="4">
        <v>0.99913094999999996</v>
      </c>
      <c r="I23" s="4">
        <v>0.99892062999999998</v>
      </c>
      <c r="J23" s="4">
        <v>0.99617721000000004</v>
      </c>
      <c r="K23" s="4">
        <v>0.99776136999999998</v>
      </c>
      <c r="L23" s="5">
        <f t="shared" ref="L23:L25" si="0">AVERAGE(B23:K23)</f>
        <v>0.99813300399999993</v>
      </c>
    </row>
    <row r="24" spans="1:12" x14ac:dyDescent="0.25">
      <c r="A24" t="s">
        <v>10</v>
      </c>
      <c r="B24" s="4">
        <v>0.98318333333333296</v>
      </c>
      <c r="C24" s="4"/>
      <c r="D24" s="4"/>
      <c r="E24" s="4"/>
      <c r="F24" s="4"/>
      <c r="G24" s="4"/>
      <c r="H24" s="4"/>
      <c r="I24" s="4"/>
      <c r="J24" s="4"/>
      <c r="K24" s="4"/>
      <c r="L24" s="5">
        <f t="shared" si="0"/>
        <v>0.98318333333333296</v>
      </c>
    </row>
    <row r="25" spans="1:12" x14ac:dyDescent="0.25">
      <c r="A25" t="s">
        <v>13</v>
      </c>
      <c r="B25" s="4">
        <v>0.98637052000000003</v>
      </c>
      <c r="C25" s="4">
        <v>0.99302774000000005</v>
      </c>
      <c r="D25" s="4">
        <v>0.98472641999999999</v>
      </c>
      <c r="E25" s="4">
        <v>0.97163814000000004</v>
      </c>
      <c r="F25" s="4">
        <v>0.98938901000000001</v>
      </c>
      <c r="G25" s="4" t="s">
        <v>101</v>
      </c>
      <c r="H25" s="4">
        <v>0.99069373999999999</v>
      </c>
      <c r="I25" s="4">
        <v>0.98953256000000001</v>
      </c>
      <c r="J25" s="4">
        <v>0.96603516</v>
      </c>
      <c r="K25" s="4">
        <v>0.97673635000000003</v>
      </c>
      <c r="L25" s="5">
        <f t="shared" si="0"/>
        <v>0.98312773777777762</v>
      </c>
    </row>
    <row r="27" spans="1:12" x14ac:dyDescent="0.25">
      <c r="A27" t="s">
        <v>9</v>
      </c>
    </row>
    <row r="28" spans="1:12" x14ac:dyDescent="0.25">
      <c r="A28" s="1" t="s">
        <v>15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</row>
    <row r="29" spans="1:12" x14ac:dyDescent="0.25">
      <c r="A29" s="1">
        <v>0</v>
      </c>
      <c r="B29" s="3">
        <v>932</v>
      </c>
      <c r="C29" s="3" t="s">
        <v>42</v>
      </c>
      <c r="D29" s="3" t="s">
        <v>63</v>
      </c>
      <c r="E29" s="3" t="s">
        <v>45</v>
      </c>
      <c r="F29" s="3" t="s">
        <v>42</v>
      </c>
      <c r="G29" s="3" t="s">
        <v>44</v>
      </c>
      <c r="H29" s="3" t="s">
        <v>77</v>
      </c>
      <c r="I29" s="3" t="s">
        <v>52</v>
      </c>
      <c r="J29" s="3" t="s">
        <v>45</v>
      </c>
      <c r="K29" s="3" t="s">
        <v>60</v>
      </c>
    </row>
    <row r="30" spans="1:12" x14ac:dyDescent="0.25">
      <c r="A30" s="1">
        <v>1</v>
      </c>
      <c r="B30" s="3" t="s">
        <v>94</v>
      </c>
      <c r="C30" s="3">
        <v>1107</v>
      </c>
      <c r="D30" s="3" t="s">
        <v>45</v>
      </c>
      <c r="E30" s="3" t="s">
        <v>60</v>
      </c>
      <c r="F30" s="3" t="s">
        <v>42</v>
      </c>
      <c r="G30" s="3" t="s">
        <v>42</v>
      </c>
      <c r="H30" s="3" t="s">
        <v>45</v>
      </c>
      <c r="I30" s="3" t="s">
        <v>51</v>
      </c>
      <c r="J30" s="3" t="s">
        <v>63</v>
      </c>
      <c r="K30" s="3" t="s">
        <v>45</v>
      </c>
    </row>
    <row r="31" spans="1:12" x14ac:dyDescent="0.25">
      <c r="A31" s="1">
        <v>2</v>
      </c>
      <c r="B31" s="3" t="s">
        <v>95</v>
      </c>
      <c r="C31" s="3" t="s">
        <v>62</v>
      </c>
      <c r="D31" s="3" t="s">
        <v>78</v>
      </c>
      <c r="E31" s="3" t="s">
        <v>79</v>
      </c>
      <c r="F31" s="3" t="s">
        <v>43</v>
      </c>
      <c r="G31" s="3" t="s">
        <v>52</v>
      </c>
      <c r="H31" s="3" t="s">
        <v>59</v>
      </c>
      <c r="I31" s="3" t="s">
        <v>59</v>
      </c>
      <c r="J31" s="3" t="s">
        <v>79</v>
      </c>
      <c r="K31" s="3" t="s">
        <v>43</v>
      </c>
    </row>
    <row r="32" spans="1:12" x14ac:dyDescent="0.25">
      <c r="A32" s="1">
        <v>3</v>
      </c>
      <c r="B32" s="3" t="s">
        <v>96</v>
      </c>
      <c r="C32" s="3" t="s">
        <v>44</v>
      </c>
      <c r="D32" s="3" t="s">
        <v>56</v>
      </c>
      <c r="E32" s="3" t="s">
        <v>80</v>
      </c>
      <c r="F32" s="3" t="s">
        <v>48</v>
      </c>
      <c r="G32" s="3" t="s">
        <v>81</v>
      </c>
      <c r="H32" s="3" t="s">
        <v>45</v>
      </c>
      <c r="I32" s="3" t="s">
        <v>77</v>
      </c>
      <c r="J32" s="3" t="s">
        <v>76</v>
      </c>
      <c r="K32" s="3" t="s">
        <v>83</v>
      </c>
    </row>
    <row r="33" spans="1:12" x14ac:dyDescent="0.25">
      <c r="A33" s="1">
        <v>4</v>
      </c>
      <c r="B33" s="3" t="s">
        <v>73</v>
      </c>
      <c r="C33" s="3" t="s">
        <v>42</v>
      </c>
      <c r="D33" s="3" t="s">
        <v>60</v>
      </c>
      <c r="E33" s="3" t="s">
        <v>42</v>
      </c>
      <c r="F33" s="3" t="s">
        <v>82</v>
      </c>
      <c r="G33" s="3" t="s">
        <v>42</v>
      </c>
      <c r="H33" s="3" t="s">
        <v>65</v>
      </c>
      <c r="I33" s="3" t="s">
        <v>62</v>
      </c>
      <c r="J33" s="3" t="s">
        <v>52</v>
      </c>
      <c r="K33" s="3" t="s">
        <v>92</v>
      </c>
    </row>
    <row r="34" spans="1:12" x14ac:dyDescent="0.25">
      <c r="A34" s="1">
        <v>5</v>
      </c>
      <c r="B34" s="3" t="s">
        <v>69</v>
      </c>
      <c r="C34" s="3" t="s">
        <v>63</v>
      </c>
      <c r="D34" s="3" t="s">
        <v>44</v>
      </c>
      <c r="E34" s="3" t="s">
        <v>83</v>
      </c>
      <c r="F34" s="3" t="s">
        <v>52</v>
      </c>
      <c r="G34" s="3" t="s">
        <v>84</v>
      </c>
      <c r="H34" s="3" t="s">
        <v>53</v>
      </c>
      <c r="I34" s="3" t="s">
        <v>45</v>
      </c>
      <c r="J34" s="3" t="s">
        <v>47</v>
      </c>
      <c r="K34" s="3" t="s">
        <v>50</v>
      </c>
    </row>
    <row r="35" spans="1:12" x14ac:dyDescent="0.25">
      <c r="A35" s="1">
        <v>6</v>
      </c>
      <c r="B35" s="3" t="s">
        <v>97</v>
      </c>
      <c r="C35" s="3" t="s">
        <v>52</v>
      </c>
      <c r="D35" s="3" t="s">
        <v>43</v>
      </c>
      <c r="E35" s="3" t="s">
        <v>45</v>
      </c>
      <c r="F35" s="3" t="s">
        <v>62</v>
      </c>
      <c r="G35" s="3" t="s">
        <v>77</v>
      </c>
      <c r="H35" s="3" t="s">
        <v>85</v>
      </c>
      <c r="I35" s="3" t="s">
        <v>52</v>
      </c>
      <c r="J35" s="3" t="s">
        <v>52</v>
      </c>
      <c r="K35" s="3" t="s">
        <v>46</v>
      </c>
    </row>
    <row r="36" spans="1:12" x14ac:dyDescent="0.25">
      <c r="A36" s="1">
        <v>7</v>
      </c>
      <c r="B36" s="3" t="s">
        <v>96</v>
      </c>
      <c r="C36" s="3" t="s">
        <v>44</v>
      </c>
      <c r="D36" s="3" t="s">
        <v>86</v>
      </c>
      <c r="E36" s="3" t="s">
        <v>79</v>
      </c>
      <c r="F36" s="3" t="s">
        <v>63</v>
      </c>
      <c r="G36" s="3" t="s">
        <v>46</v>
      </c>
      <c r="H36" s="3" t="s">
        <v>48</v>
      </c>
      <c r="I36" s="3" t="s">
        <v>87</v>
      </c>
      <c r="J36" s="3" t="s">
        <v>44</v>
      </c>
      <c r="K36" s="3" t="s">
        <v>55</v>
      </c>
    </row>
    <row r="37" spans="1:12" x14ac:dyDescent="0.25">
      <c r="A37" s="1">
        <v>8</v>
      </c>
      <c r="B37" s="3" t="s">
        <v>98</v>
      </c>
      <c r="C37" s="3" t="s">
        <v>44</v>
      </c>
      <c r="D37" s="3" t="s">
        <v>76</v>
      </c>
      <c r="E37" s="3" t="s">
        <v>88</v>
      </c>
      <c r="F37" s="3" t="s">
        <v>53</v>
      </c>
      <c r="G37" s="3" t="s">
        <v>89</v>
      </c>
      <c r="H37" s="3" t="s">
        <v>90</v>
      </c>
      <c r="I37" s="3" t="s">
        <v>43</v>
      </c>
      <c r="J37" s="3" t="s">
        <v>91</v>
      </c>
      <c r="K37" s="3" t="s">
        <v>100</v>
      </c>
    </row>
    <row r="38" spans="1:12" x14ac:dyDescent="0.25">
      <c r="A38" s="1">
        <v>9</v>
      </c>
      <c r="B38" s="3" t="s">
        <v>99</v>
      </c>
      <c r="C38" s="3" t="s">
        <v>59</v>
      </c>
      <c r="D38" s="3" t="s">
        <v>46</v>
      </c>
      <c r="E38" s="3" t="s">
        <v>49</v>
      </c>
      <c r="F38" s="3" t="s">
        <v>92</v>
      </c>
      <c r="G38" s="3" t="s">
        <v>43</v>
      </c>
      <c r="H38" s="3" t="s">
        <v>59</v>
      </c>
      <c r="I38" s="3" t="s">
        <v>57</v>
      </c>
      <c r="J38" s="3" t="s">
        <v>50</v>
      </c>
      <c r="K38" s="3" t="s">
        <v>93</v>
      </c>
    </row>
    <row r="40" spans="1:12" x14ac:dyDescent="0.25">
      <c r="A40" t="s">
        <v>11</v>
      </c>
      <c r="B40" s="4">
        <v>0.95102041000000004</v>
      </c>
      <c r="C40" s="4">
        <v>0.97533040000000004</v>
      </c>
      <c r="D40" s="4">
        <v>0.89728682000000004</v>
      </c>
      <c r="E40" s="4">
        <v>0.85742574000000005</v>
      </c>
      <c r="F40" s="4">
        <v>0.92566190999999998</v>
      </c>
      <c r="G40" s="4">
        <v>0.87892376999999999</v>
      </c>
      <c r="H40" s="4">
        <v>0.92484341999999997</v>
      </c>
      <c r="I40" s="4">
        <v>0.89007782000000002</v>
      </c>
      <c r="J40" s="4">
        <v>0.83983573</v>
      </c>
      <c r="K40" s="4">
        <v>0.87512389000000002</v>
      </c>
      <c r="L40" s="5">
        <f>AVERAGE(B40:K40)</f>
        <v>0.90155299099999997</v>
      </c>
    </row>
    <row r="41" spans="1:12" x14ac:dyDescent="0.25">
      <c r="A41" t="s">
        <v>12</v>
      </c>
      <c r="B41" s="4">
        <v>0.99356984000000004</v>
      </c>
      <c r="C41" s="4">
        <v>0.99402142999999998</v>
      </c>
      <c r="D41" s="4">
        <v>0.98795717999999999</v>
      </c>
      <c r="E41" s="4">
        <v>0.98342602999999995</v>
      </c>
      <c r="F41" s="4">
        <v>0.99135063000000001</v>
      </c>
      <c r="G41" s="4">
        <v>0.98902064000000001</v>
      </c>
      <c r="H41" s="4">
        <v>0.99115240000000004</v>
      </c>
      <c r="I41" s="4">
        <v>0.99041462000000002</v>
      </c>
      <c r="J41" s="4">
        <v>0.98836694000000003</v>
      </c>
      <c r="K41" s="4">
        <v>0.98253809000000003</v>
      </c>
      <c r="L41" s="5">
        <f t="shared" ref="L41:L43" si="1">AVERAGE(B41:K41)</f>
        <v>0.98918178000000001</v>
      </c>
    </row>
    <row r="42" spans="1:12" x14ac:dyDescent="0.25">
      <c r="A42" t="s">
        <v>10</v>
      </c>
      <c r="B42" s="4">
        <v>0.90259999999999996</v>
      </c>
      <c r="C42" s="4"/>
      <c r="D42" s="4"/>
      <c r="E42" s="4"/>
      <c r="F42" s="4"/>
      <c r="G42" s="4"/>
      <c r="H42" s="4"/>
      <c r="I42" s="4"/>
      <c r="J42" s="4"/>
      <c r="K42" s="4"/>
      <c r="L42" s="5">
        <f t="shared" si="1"/>
        <v>0.90259999999999996</v>
      </c>
    </row>
    <row r="43" spans="1:12" x14ac:dyDescent="0.25">
      <c r="A43" t="s">
        <v>13</v>
      </c>
      <c r="B43" s="4">
        <v>0.94619288999999995</v>
      </c>
      <c r="C43" s="4">
        <v>0.96470588000000002</v>
      </c>
      <c r="D43" s="4">
        <v>0.89641820000000005</v>
      </c>
      <c r="E43" s="4">
        <v>0.85530863999999995</v>
      </c>
      <c r="F43" s="4">
        <v>0.92331132999999999</v>
      </c>
      <c r="G43" s="4">
        <v>0.88288288000000004</v>
      </c>
      <c r="H43" s="4">
        <v>0.92099792000000003</v>
      </c>
      <c r="I43" s="4">
        <v>0.90192212999999999</v>
      </c>
      <c r="J43" s="4">
        <v>0.86241433999999995</v>
      </c>
      <c r="K43" s="4">
        <v>0.86188385000000001</v>
      </c>
      <c r="L43" s="5">
        <f t="shared" si="1"/>
        <v>0.90160380600000001</v>
      </c>
    </row>
    <row r="45" spans="1:12" x14ac:dyDescent="0.25">
      <c r="A45" t="s">
        <v>16</v>
      </c>
    </row>
    <row r="47" spans="1:12" x14ac:dyDescent="0.25">
      <c r="A47" t="s">
        <v>11</v>
      </c>
      <c r="B47" s="4">
        <f>B22-B40</f>
        <v>3.868074999999993E-2</v>
      </c>
      <c r="C47" s="4">
        <f t="shared" ref="C47:K47" si="2">C22-C40</f>
        <v>1.7550049999999984E-2</v>
      </c>
      <c r="D47" s="4">
        <f t="shared" si="2"/>
        <v>8.7439599999999951E-2</v>
      </c>
      <c r="E47" s="4">
        <f t="shared" si="2"/>
        <v>0.11484631999999995</v>
      </c>
      <c r="F47" s="4">
        <f t="shared" si="2"/>
        <v>6.3896460000000044E-2</v>
      </c>
      <c r="G47" s="4">
        <f>G22-G40</f>
        <v>0.10336732000000004</v>
      </c>
      <c r="H47" s="4">
        <f t="shared" si="2"/>
        <v>6.4511089999999993E-2</v>
      </c>
      <c r="I47" s="4">
        <f t="shared" si="2"/>
        <v>9.8270140000000006E-2</v>
      </c>
      <c r="J47" s="4">
        <f t="shared" si="2"/>
        <v>0.12752028000000004</v>
      </c>
      <c r="K47" s="4">
        <f t="shared" si="2"/>
        <v>9.882130999999994E-2</v>
      </c>
      <c r="L47" s="5">
        <f>AVERAGE(B47:K47)</f>
        <v>8.1490331999999985E-2</v>
      </c>
    </row>
    <row r="48" spans="1:12" x14ac:dyDescent="0.25">
      <c r="A48" t="s">
        <v>12</v>
      </c>
      <c r="B48" s="4">
        <f>B23-B41</f>
        <v>4.5624499999999957E-3</v>
      </c>
      <c r="C48" s="4">
        <f t="shared" ref="C48:K48" si="3">C23-C41</f>
        <v>5.1148500000000041E-3</v>
      </c>
      <c r="D48" s="4">
        <f t="shared" si="3"/>
        <v>1.0358940000000039E-2</v>
      </c>
      <c r="E48" s="4">
        <f t="shared" si="3"/>
        <v>1.3269660000000072E-2</v>
      </c>
      <c r="F48" s="4">
        <f t="shared" si="3"/>
        <v>7.4861099999999903E-3</v>
      </c>
      <c r="G48" s="4">
        <f t="shared" si="3"/>
        <v>9.2021199999999803E-3</v>
      </c>
      <c r="H48" s="4">
        <f t="shared" si="3"/>
        <v>7.9785499999999177E-3</v>
      </c>
      <c r="I48" s="4">
        <f t="shared" si="3"/>
        <v>8.5060099999999528E-3</v>
      </c>
      <c r="J48" s="4">
        <f t="shared" si="3"/>
        <v>7.810270000000008E-3</v>
      </c>
      <c r="K48" s="4">
        <f t="shared" si="3"/>
        <v>1.522327999999995E-2</v>
      </c>
      <c r="L48" s="5">
        <f t="shared" ref="L48:L50" si="4">AVERAGE(B48:K48)</f>
        <v>8.9512239999999903E-3</v>
      </c>
    </row>
    <row r="49" spans="1:12" x14ac:dyDescent="0.25">
      <c r="A49" t="s">
        <v>10</v>
      </c>
      <c r="B49" s="4">
        <f>B24-B42</f>
        <v>8.0583333333333007E-2</v>
      </c>
      <c r="C49" s="4"/>
      <c r="D49" s="4"/>
      <c r="E49" s="4"/>
      <c r="F49" s="4"/>
      <c r="G49" s="4"/>
      <c r="H49" s="4"/>
      <c r="I49" s="4"/>
      <c r="J49" s="4"/>
      <c r="K49" s="4"/>
      <c r="L49" s="5">
        <f t="shared" si="4"/>
        <v>8.0583333333333007E-2</v>
      </c>
    </row>
    <row r="50" spans="1:12" x14ac:dyDescent="0.25">
      <c r="A50" t="s">
        <v>13</v>
      </c>
      <c r="B50" s="4">
        <f>B23-B43</f>
        <v>5.193940000000008E-2</v>
      </c>
      <c r="C50" s="4">
        <f t="shared" ref="C50:K50" si="5">C23-C43</f>
        <v>3.4430399999999972E-2</v>
      </c>
      <c r="D50" s="4">
        <f t="shared" si="5"/>
        <v>0.10189791999999998</v>
      </c>
      <c r="E50" s="4">
        <f t="shared" si="5"/>
        <v>0.14138705000000007</v>
      </c>
      <c r="F50" s="4">
        <f t="shared" si="5"/>
        <v>7.5525410000000015E-2</v>
      </c>
      <c r="G50" s="4">
        <f t="shared" si="5"/>
        <v>0.11533987999999995</v>
      </c>
      <c r="H50" s="4">
        <f t="shared" si="5"/>
        <v>7.8133029999999937E-2</v>
      </c>
      <c r="I50" s="4">
        <f t="shared" si="5"/>
        <v>9.6998499999999988E-2</v>
      </c>
      <c r="J50" s="4">
        <f t="shared" si="5"/>
        <v>0.13376287000000009</v>
      </c>
      <c r="K50" s="4">
        <f t="shared" si="5"/>
        <v>0.13587751999999997</v>
      </c>
      <c r="L50" s="5">
        <f t="shared" si="4"/>
        <v>9.652919800000001E-2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D6AB-2B6B-4F70-82A0-A2775458095B}">
  <dimension ref="A1:L50"/>
  <sheetViews>
    <sheetView topLeftCell="A17" workbookViewId="0">
      <selection activeCell="L47" sqref="L47:L50"/>
    </sheetView>
  </sheetViews>
  <sheetFormatPr defaultColWidth="8.85546875" defaultRowHeight="15" x14ac:dyDescent="0.25"/>
  <cols>
    <col min="1" max="1" width="12.28515625" bestFit="1" customWidth="1"/>
    <col min="2" max="2" width="11" bestFit="1" customWidth="1"/>
    <col min="3" max="3" width="13.85546875" bestFit="1" customWidth="1"/>
    <col min="4" max="11" width="11" bestFit="1" customWidth="1"/>
  </cols>
  <sheetData>
    <row r="1" spans="1:11" x14ac:dyDescent="0.25">
      <c r="A1" t="s">
        <v>0</v>
      </c>
      <c r="B1" t="s">
        <v>1</v>
      </c>
      <c r="C1" t="s">
        <v>14</v>
      </c>
    </row>
    <row r="2" spans="1:11" x14ac:dyDescent="0.25">
      <c r="A2" t="s">
        <v>7</v>
      </c>
      <c r="B2">
        <v>784</v>
      </c>
    </row>
    <row r="3" spans="1:11" x14ac:dyDescent="0.25">
      <c r="A3" t="s">
        <v>5</v>
      </c>
      <c r="B3">
        <v>97</v>
      </c>
      <c r="C3" t="s">
        <v>2</v>
      </c>
    </row>
    <row r="4" spans="1:11" x14ac:dyDescent="0.25">
      <c r="A4" t="s">
        <v>6</v>
      </c>
      <c r="B4">
        <v>52</v>
      </c>
      <c r="C4" t="s">
        <v>2</v>
      </c>
    </row>
    <row r="5" spans="1:11" x14ac:dyDescent="0.25">
      <c r="A5" t="s">
        <v>41</v>
      </c>
      <c r="B5">
        <v>47</v>
      </c>
      <c r="C5" t="s">
        <v>2</v>
      </c>
    </row>
    <row r="6" spans="1:11" x14ac:dyDescent="0.25">
      <c r="A6" t="s">
        <v>4</v>
      </c>
      <c r="B6">
        <v>10</v>
      </c>
      <c r="C6" t="s">
        <v>3</v>
      </c>
    </row>
    <row r="8" spans="1:11" x14ac:dyDescent="0.25">
      <c r="A8" t="s">
        <v>8</v>
      </c>
      <c r="B8">
        <v>1000</v>
      </c>
    </row>
    <row r="9" spans="1:11" x14ac:dyDescent="0.25">
      <c r="A9" t="s">
        <v>9</v>
      </c>
    </row>
    <row r="10" spans="1:11" x14ac:dyDescent="0.25">
      <c r="A10" s="1" t="s">
        <v>15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</row>
    <row r="11" spans="1:11" x14ac:dyDescent="0.25">
      <c r="A11" s="1">
        <v>0</v>
      </c>
      <c r="B11" s="3">
        <v>5725</v>
      </c>
      <c r="C11" s="3" t="s">
        <v>42</v>
      </c>
      <c r="D11" s="3" t="s">
        <v>45</v>
      </c>
      <c r="E11" s="3" t="s">
        <v>77</v>
      </c>
      <c r="F11" s="3" t="s">
        <v>60</v>
      </c>
      <c r="G11" s="3" t="s">
        <v>43</v>
      </c>
      <c r="H11" s="3" t="s">
        <v>102</v>
      </c>
      <c r="I11" s="3" t="s">
        <v>63</v>
      </c>
      <c r="J11" s="3" t="s">
        <v>103</v>
      </c>
      <c r="K11" s="3" t="s">
        <v>46</v>
      </c>
    </row>
    <row r="12" spans="1:11" x14ac:dyDescent="0.25">
      <c r="A12" s="1">
        <v>1</v>
      </c>
      <c r="B12" s="3" t="s">
        <v>70</v>
      </c>
      <c r="C12" s="3">
        <v>6499</v>
      </c>
      <c r="D12" s="3" t="s">
        <v>104</v>
      </c>
      <c r="E12" s="3" t="s">
        <v>66</v>
      </c>
      <c r="F12" s="3" t="s">
        <v>65</v>
      </c>
      <c r="G12" s="3" t="s">
        <v>60</v>
      </c>
      <c r="H12" s="3" t="s">
        <v>100</v>
      </c>
      <c r="I12" s="3" t="s">
        <v>79</v>
      </c>
      <c r="J12" s="3" t="s">
        <v>105</v>
      </c>
      <c r="K12" s="3" t="s">
        <v>49</v>
      </c>
    </row>
    <row r="13" spans="1:11" x14ac:dyDescent="0.25">
      <c r="A13" s="1">
        <v>2</v>
      </c>
      <c r="B13" s="3" t="s">
        <v>130</v>
      </c>
      <c r="C13" s="3" t="s">
        <v>106</v>
      </c>
      <c r="D13" s="3">
        <v>5466</v>
      </c>
      <c r="E13" s="3" t="s">
        <v>107</v>
      </c>
      <c r="F13" s="3" t="s">
        <v>89</v>
      </c>
      <c r="G13" s="3" t="s">
        <v>51</v>
      </c>
      <c r="H13" s="3" t="s">
        <v>108</v>
      </c>
      <c r="I13" s="3" t="s">
        <v>109</v>
      </c>
      <c r="J13" s="3" t="s">
        <v>110</v>
      </c>
      <c r="K13" s="3" t="s">
        <v>53</v>
      </c>
    </row>
    <row r="14" spans="1:11" x14ac:dyDescent="0.25">
      <c r="A14" s="1">
        <v>3</v>
      </c>
      <c r="B14" s="3" t="s">
        <v>131</v>
      </c>
      <c r="C14" s="3" t="s">
        <v>49</v>
      </c>
      <c r="D14" s="3" t="s">
        <v>111</v>
      </c>
      <c r="E14" s="3">
        <v>5405</v>
      </c>
      <c r="F14" s="3" t="s">
        <v>59</v>
      </c>
      <c r="G14" s="3" t="s">
        <v>112</v>
      </c>
      <c r="H14" s="3" t="s">
        <v>55</v>
      </c>
      <c r="I14" s="3" t="s">
        <v>113</v>
      </c>
      <c r="J14" s="3" t="s">
        <v>114</v>
      </c>
      <c r="K14" s="3" t="s">
        <v>108</v>
      </c>
    </row>
    <row r="15" spans="1:11" x14ac:dyDescent="0.25">
      <c r="A15" s="1">
        <v>4</v>
      </c>
      <c r="B15" s="3" t="s">
        <v>71</v>
      </c>
      <c r="C15" s="3" t="s">
        <v>63</v>
      </c>
      <c r="D15" s="3" t="s">
        <v>77</v>
      </c>
      <c r="E15" s="3" t="s">
        <v>51</v>
      </c>
      <c r="F15" s="3">
        <v>5570</v>
      </c>
      <c r="G15" s="3" t="s">
        <v>44</v>
      </c>
      <c r="H15" s="3" t="s">
        <v>115</v>
      </c>
      <c r="I15" s="3" t="s">
        <v>67</v>
      </c>
      <c r="J15" s="3" t="s">
        <v>89</v>
      </c>
      <c r="K15" s="3" t="s">
        <v>136</v>
      </c>
    </row>
    <row r="16" spans="1:11" x14ac:dyDescent="0.25">
      <c r="A16" s="1">
        <v>5</v>
      </c>
      <c r="B16" s="3" t="s">
        <v>132</v>
      </c>
      <c r="C16" s="3" t="s">
        <v>43</v>
      </c>
      <c r="D16" s="3" t="s">
        <v>50</v>
      </c>
      <c r="E16" s="3" t="s">
        <v>116</v>
      </c>
      <c r="F16" s="3" t="s">
        <v>76</v>
      </c>
      <c r="G16" s="3">
        <v>4647</v>
      </c>
      <c r="H16" s="3" t="s">
        <v>117</v>
      </c>
      <c r="I16" s="3" t="s">
        <v>46</v>
      </c>
      <c r="J16" s="3" t="s">
        <v>118</v>
      </c>
      <c r="K16" s="3" t="s">
        <v>104</v>
      </c>
    </row>
    <row r="17" spans="1:12" x14ac:dyDescent="0.25">
      <c r="A17" s="1">
        <v>6</v>
      </c>
      <c r="B17" s="3" t="s">
        <v>133</v>
      </c>
      <c r="C17" s="3" t="s">
        <v>65</v>
      </c>
      <c r="D17" s="3" t="s">
        <v>63</v>
      </c>
      <c r="E17" s="3" t="s">
        <v>119</v>
      </c>
      <c r="F17" s="3" t="s">
        <v>57</v>
      </c>
      <c r="G17" s="3" t="s">
        <v>66</v>
      </c>
      <c r="H17" s="3">
        <v>5720</v>
      </c>
      <c r="I17" s="3" t="s">
        <v>77</v>
      </c>
      <c r="J17" s="3" t="s">
        <v>109</v>
      </c>
      <c r="K17" s="3" t="s">
        <v>48</v>
      </c>
    </row>
    <row r="18" spans="1:12" x14ac:dyDescent="0.25">
      <c r="A18" s="1">
        <v>7</v>
      </c>
      <c r="B18" s="3" t="s">
        <v>75</v>
      </c>
      <c r="C18" s="3" t="s">
        <v>59</v>
      </c>
      <c r="D18" s="3" t="s">
        <v>120</v>
      </c>
      <c r="E18" s="3" t="s">
        <v>57</v>
      </c>
      <c r="F18" s="3" t="s">
        <v>67</v>
      </c>
      <c r="G18" s="3" t="s">
        <v>48</v>
      </c>
      <c r="H18" s="3" t="s">
        <v>44</v>
      </c>
      <c r="I18" s="3">
        <v>6043</v>
      </c>
      <c r="J18" s="3" t="s">
        <v>88</v>
      </c>
      <c r="K18" s="3" t="s">
        <v>137</v>
      </c>
    </row>
    <row r="19" spans="1:12" x14ac:dyDescent="0.25">
      <c r="A19" s="1">
        <v>8</v>
      </c>
      <c r="B19" s="3" t="s">
        <v>134</v>
      </c>
      <c r="C19" s="3" t="s">
        <v>121</v>
      </c>
      <c r="D19" s="3" t="s">
        <v>122</v>
      </c>
      <c r="E19" s="3" t="s">
        <v>123</v>
      </c>
      <c r="F19" s="3" t="s">
        <v>77</v>
      </c>
      <c r="G19" s="3" t="s">
        <v>102</v>
      </c>
      <c r="H19" s="3" t="s">
        <v>124</v>
      </c>
      <c r="I19" s="3" t="s">
        <v>125</v>
      </c>
      <c r="J19" s="3">
        <v>5286</v>
      </c>
      <c r="K19" s="3" t="s">
        <v>138</v>
      </c>
    </row>
    <row r="20" spans="1:12" x14ac:dyDescent="0.25">
      <c r="A20" s="1">
        <v>9</v>
      </c>
      <c r="B20" s="3" t="s">
        <v>135</v>
      </c>
      <c r="C20" s="3" t="s">
        <v>49</v>
      </c>
      <c r="D20" s="3" t="s">
        <v>62</v>
      </c>
      <c r="E20" s="3" t="s">
        <v>126</v>
      </c>
      <c r="F20" s="3" t="s">
        <v>127</v>
      </c>
      <c r="G20" s="3" t="s">
        <v>47</v>
      </c>
      <c r="H20" s="3" t="s">
        <v>52</v>
      </c>
      <c r="I20" s="3" t="s">
        <v>128</v>
      </c>
      <c r="J20" s="3" t="s">
        <v>129</v>
      </c>
      <c r="K20" s="3">
        <v>4886</v>
      </c>
    </row>
    <row r="22" spans="1:12" x14ac:dyDescent="0.25">
      <c r="A22" t="s">
        <v>11</v>
      </c>
      <c r="B22" s="4">
        <v>0.96657099000000002</v>
      </c>
      <c r="C22" s="4">
        <v>0.96395728000000003</v>
      </c>
      <c r="D22" s="4">
        <v>0.91742195000000004</v>
      </c>
      <c r="E22" s="4">
        <v>0.88158539000000002</v>
      </c>
      <c r="F22" s="4">
        <v>0.95344059999999997</v>
      </c>
      <c r="G22" s="4">
        <v>0.85722191000000003</v>
      </c>
      <c r="H22" s="4">
        <v>0.96654275000000001</v>
      </c>
      <c r="I22" s="4">
        <v>0.96456503999999998</v>
      </c>
      <c r="J22" s="4">
        <v>0.90343530999999999</v>
      </c>
      <c r="K22" s="4">
        <v>0.82131451</v>
      </c>
      <c r="L22" s="5">
        <f>AVERAGE(B22:K22)</f>
        <v>0.91960557300000012</v>
      </c>
    </row>
    <row r="23" spans="1:12" x14ac:dyDescent="0.25">
      <c r="A23" t="s">
        <v>12</v>
      </c>
      <c r="B23" s="4">
        <v>0.99354624000000002</v>
      </c>
      <c r="C23" s="4">
        <v>0.99693942999999996</v>
      </c>
      <c r="D23" s="4">
        <v>0.99513341</v>
      </c>
      <c r="E23" s="4">
        <v>0.98698695000000003</v>
      </c>
      <c r="F23" s="4">
        <v>0.98816426000000002</v>
      </c>
      <c r="G23" s="4">
        <v>0.99580424999999995</v>
      </c>
      <c r="H23" s="4">
        <v>0.99275175000000004</v>
      </c>
      <c r="I23" s="4">
        <v>0.98995067999999997</v>
      </c>
      <c r="J23" s="4">
        <v>0.97979649000000002</v>
      </c>
      <c r="K23" s="4">
        <v>0.99295109999999998</v>
      </c>
      <c r="L23" s="5">
        <f t="shared" ref="L23:L25" si="0">AVERAGE(B23:K23)</f>
        <v>0.9912024559999999</v>
      </c>
    </row>
    <row r="24" spans="1:12" x14ac:dyDescent="0.25">
      <c r="A24" t="s">
        <v>10</v>
      </c>
      <c r="B24" s="4">
        <v>0.92078333333333295</v>
      </c>
      <c r="C24" s="4"/>
      <c r="D24" s="4"/>
      <c r="E24" s="4"/>
      <c r="F24" s="4"/>
      <c r="G24" s="4"/>
      <c r="H24" s="4"/>
      <c r="I24" s="4"/>
      <c r="J24" s="4"/>
      <c r="K24" s="4"/>
      <c r="L24" s="5">
        <f t="shared" si="0"/>
        <v>0.92078333333333295</v>
      </c>
    </row>
    <row r="25" spans="1:12" x14ac:dyDescent="0.25">
      <c r="A25" t="s">
        <v>13</v>
      </c>
      <c r="B25" s="4">
        <v>0.95440526999999997</v>
      </c>
      <c r="C25" s="4">
        <v>0.96971052999999996</v>
      </c>
      <c r="D25" s="4">
        <v>0.93539830999999996</v>
      </c>
      <c r="E25" s="4">
        <v>0.88338645000000005</v>
      </c>
      <c r="F25" s="4">
        <v>0.92425122000000004</v>
      </c>
      <c r="G25" s="4">
        <v>0.90259299000000004</v>
      </c>
      <c r="H25" s="4">
        <v>0.95095594000000006</v>
      </c>
      <c r="I25" s="4">
        <v>0.94069115999999997</v>
      </c>
      <c r="J25" s="4">
        <v>0.86436104999999996</v>
      </c>
      <c r="K25" s="4">
        <v>0.87125534999999998</v>
      </c>
      <c r="L25" s="5">
        <f t="shared" si="0"/>
        <v>0.919700827</v>
      </c>
    </row>
    <row r="27" spans="1:12" x14ac:dyDescent="0.25">
      <c r="A27" t="s">
        <v>9</v>
      </c>
    </row>
    <row r="28" spans="1:12" x14ac:dyDescent="0.25">
      <c r="A28" s="1" t="s">
        <v>15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</row>
    <row r="29" spans="1:12" x14ac:dyDescent="0.25">
      <c r="A29" s="1">
        <v>0</v>
      </c>
      <c r="B29" s="3">
        <v>927</v>
      </c>
      <c r="C29" s="3" t="s">
        <v>42</v>
      </c>
      <c r="D29" s="3" t="s">
        <v>46</v>
      </c>
      <c r="E29" s="3" t="s">
        <v>46</v>
      </c>
      <c r="F29" s="3" t="s">
        <v>51</v>
      </c>
      <c r="G29" s="3" t="s">
        <v>43</v>
      </c>
      <c r="H29" s="3" t="s">
        <v>53</v>
      </c>
      <c r="I29" s="3" t="s">
        <v>44</v>
      </c>
      <c r="J29" s="3" t="s">
        <v>63</v>
      </c>
      <c r="K29" s="3" t="s">
        <v>44</v>
      </c>
    </row>
    <row r="30" spans="1:12" x14ac:dyDescent="0.25">
      <c r="A30" s="1">
        <v>1</v>
      </c>
      <c r="B30" s="3" t="s">
        <v>150</v>
      </c>
      <c r="C30" s="3">
        <v>1081</v>
      </c>
      <c r="D30" s="3" t="s">
        <v>53</v>
      </c>
      <c r="E30" s="3" t="s">
        <v>60</v>
      </c>
      <c r="F30" s="3" t="s">
        <v>45</v>
      </c>
      <c r="G30" s="3" t="s">
        <v>45</v>
      </c>
      <c r="H30" s="3" t="s">
        <v>44</v>
      </c>
      <c r="I30" s="3" t="s">
        <v>52</v>
      </c>
      <c r="J30" s="3" t="s">
        <v>77</v>
      </c>
      <c r="K30" s="3" t="s">
        <v>52</v>
      </c>
    </row>
    <row r="31" spans="1:12" x14ac:dyDescent="0.25">
      <c r="A31" s="1">
        <v>2</v>
      </c>
      <c r="B31" s="3" t="s">
        <v>75</v>
      </c>
      <c r="C31" s="3" t="s">
        <v>53</v>
      </c>
      <c r="D31" s="3" t="s">
        <v>139</v>
      </c>
      <c r="E31" s="3" t="s">
        <v>140</v>
      </c>
      <c r="F31" s="3" t="s">
        <v>43</v>
      </c>
      <c r="G31" s="3" t="s">
        <v>48</v>
      </c>
      <c r="H31" s="3" t="s">
        <v>119</v>
      </c>
      <c r="I31" s="3" t="s">
        <v>60</v>
      </c>
      <c r="J31" s="3" t="s">
        <v>61</v>
      </c>
      <c r="K31" s="3" t="s">
        <v>46</v>
      </c>
    </row>
    <row r="32" spans="1:12" x14ac:dyDescent="0.25">
      <c r="A32" s="1">
        <v>3</v>
      </c>
      <c r="B32" s="3" t="s">
        <v>99</v>
      </c>
      <c r="C32" s="3" t="s">
        <v>60</v>
      </c>
      <c r="D32" s="3" t="s">
        <v>56</v>
      </c>
      <c r="E32" s="3" t="s">
        <v>141</v>
      </c>
      <c r="F32" s="3" t="s">
        <v>42</v>
      </c>
      <c r="G32" s="3" t="s">
        <v>55</v>
      </c>
      <c r="H32" s="3" t="s">
        <v>52</v>
      </c>
      <c r="I32" s="3" t="s">
        <v>47</v>
      </c>
      <c r="J32" s="3" t="s">
        <v>88</v>
      </c>
      <c r="K32" s="3" t="s">
        <v>65</v>
      </c>
    </row>
    <row r="33" spans="1:12" x14ac:dyDescent="0.25">
      <c r="A33" s="1">
        <v>4</v>
      </c>
      <c r="B33" s="3" t="s">
        <v>94</v>
      </c>
      <c r="C33" s="3" t="s">
        <v>52</v>
      </c>
      <c r="D33" s="3" t="s">
        <v>53</v>
      </c>
      <c r="E33" s="3" t="s">
        <v>45</v>
      </c>
      <c r="F33" s="3" t="s">
        <v>142</v>
      </c>
      <c r="G33" s="3" t="s">
        <v>52</v>
      </c>
      <c r="H33" s="3" t="s">
        <v>77</v>
      </c>
      <c r="I33" s="3" t="s">
        <v>77</v>
      </c>
      <c r="J33" s="3" t="s">
        <v>44</v>
      </c>
      <c r="K33" s="3" t="s">
        <v>61</v>
      </c>
    </row>
    <row r="34" spans="1:12" x14ac:dyDescent="0.25">
      <c r="A34" s="1">
        <v>5</v>
      </c>
      <c r="B34" s="3" t="s">
        <v>151</v>
      </c>
      <c r="C34" s="3" t="s">
        <v>51</v>
      </c>
      <c r="D34" s="3" t="s">
        <v>51</v>
      </c>
      <c r="E34" s="3" t="s">
        <v>143</v>
      </c>
      <c r="F34" s="3" t="s">
        <v>60</v>
      </c>
      <c r="G34" s="3" t="s">
        <v>144</v>
      </c>
      <c r="H34" s="3" t="s">
        <v>66</v>
      </c>
      <c r="I34" s="3" t="s">
        <v>46</v>
      </c>
      <c r="J34" s="3" t="s">
        <v>56</v>
      </c>
      <c r="K34" s="3" t="s">
        <v>119</v>
      </c>
    </row>
    <row r="35" spans="1:12" x14ac:dyDescent="0.25">
      <c r="A35" s="1">
        <v>6</v>
      </c>
      <c r="B35" s="3" t="s">
        <v>74</v>
      </c>
      <c r="C35" s="3" t="s">
        <v>46</v>
      </c>
      <c r="D35" s="3" t="s">
        <v>43</v>
      </c>
      <c r="E35" s="3" t="s">
        <v>45</v>
      </c>
      <c r="F35" s="3" t="s">
        <v>62</v>
      </c>
      <c r="G35" s="3" t="s">
        <v>77</v>
      </c>
      <c r="H35" s="3" t="s">
        <v>145</v>
      </c>
      <c r="I35" s="3" t="s">
        <v>44</v>
      </c>
      <c r="J35" s="3" t="s">
        <v>53</v>
      </c>
      <c r="K35" s="3" t="s">
        <v>45</v>
      </c>
    </row>
    <row r="36" spans="1:12" x14ac:dyDescent="0.25">
      <c r="A36" s="1">
        <v>7</v>
      </c>
      <c r="B36" s="3" t="s">
        <v>68</v>
      </c>
      <c r="C36" s="3" t="s">
        <v>52</v>
      </c>
      <c r="D36" s="3" t="s">
        <v>89</v>
      </c>
      <c r="E36" s="3" t="s">
        <v>62</v>
      </c>
      <c r="F36" s="3" t="s">
        <v>63</v>
      </c>
      <c r="G36" s="3" t="s">
        <v>48</v>
      </c>
      <c r="H36" s="3" t="s">
        <v>52</v>
      </c>
      <c r="I36" s="3" t="s">
        <v>146</v>
      </c>
      <c r="J36" s="3" t="s">
        <v>52</v>
      </c>
      <c r="K36" s="3" t="s">
        <v>66</v>
      </c>
    </row>
    <row r="37" spans="1:12" x14ac:dyDescent="0.25">
      <c r="A37" s="1">
        <v>8</v>
      </c>
      <c r="B37" s="3" t="s">
        <v>133</v>
      </c>
      <c r="C37" s="3" t="s">
        <v>60</v>
      </c>
      <c r="D37" s="3" t="s">
        <v>77</v>
      </c>
      <c r="E37" s="3" t="s">
        <v>67</v>
      </c>
      <c r="F37" s="3" t="s">
        <v>44</v>
      </c>
      <c r="G37" s="3" t="s">
        <v>47</v>
      </c>
      <c r="H37" s="3" t="s">
        <v>62</v>
      </c>
      <c r="I37" s="3" t="s">
        <v>77</v>
      </c>
      <c r="J37" s="3" t="s">
        <v>147</v>
      </c>
      <c r="K37" s="3" t="s">
        <v>50</v>
      </c>
    </row>
    <row r="38" spans="1:12" x14ac:dyDescent="0.25">
      <c r="A38" s="1">
        <v>9</v>
      </c>
      <c r="B38" s="3" t="s">
        <v>69</v>
      </c>
      <c r="C38" s="3" t="s">
        <v>51</v>
      </c>
      <c r="D38" s="3" t="s">
        <v>63</v>
      </c>
      <c r="E38" s="3" t="s">
        <v>77</v>
      </c>
      <c r="F38" s="3" t="s">
        <v>148</v>
      </c>
      <c r="G38" s="3" t="s">
        <v>60</v>
      </c>
      <c r="H38" s="3" t="s">
        <v>45</v>
      </c>
      <c r="I38" s="3" t="s">
        <v>108</v>
      </c>
      <c r="J38" s="3" t="s">
        <v>67</v>
      </c>
      <c r="K38" s="3" t="s">
        <v>149</v>
      </c>
    </row>
    <row r="40" spans="1:12" x14ac:dyDescent="0.25">
      <c r="A40" t="s">
        <v>11</v>
      </c>
      <c r="B40" s="4">
        <v>0.94591837000000001</v>
      </c>
      <c r="C40" s="4">
        <v>0.95242291000000001</v>
      </c>
      <c r="D40" s="4">
        <v>0.86434109000000003</v>
      </c>
      <c r="E40" s="4">
        <v>0.85445545000000001</v>
      </c>
      <c r="F40" s="4">
        <v>0.90631364999999997</v>
      </c>
      <c r="G40" s="4">
        <v>0.82623318000000001</v>
      </c>
      <c r="H40" s="4">
        <v>0.92066806000000001</v>
      </c>
      <c r="I40" s="4">
        <v>0.91634241000000005</v>
      </c>
      <c r="J40" s="4">
        <v>0.85626283000000003</v>
      </c>
      <c r="K40" s="4">
        <v>0.78394450000000004</v>
      </c>
      <c r="L40" s="5">
        <f>AVERAGE(B40:K40)</f>
        <v>0.88269024500000004</v>
      </c>
    </row>
    <row r="41" spans="1:12" x14ac:dyDescent="0.25">
      <c r="A41" t="s">
        <v>12</v>
      </c>
      <c r="B41" s="4">
        <v>0.99179600999999995</v>
      </c>
      <c r="C41" s="4">
        <v>0.99526227</v>
      </c>
      <c r="D41" s="4">
        <v>0.98706512000000002</v>
      </c>
      <c r="E41" s="4">
        <v>0.98020021999999996</v>
      </c>
      <c r="F41" s="4">
        <v>0.98458637999999998</v>
      </c>
      <c r="G41" s="4">
        <v>0.98978920000000004</v>
      </c>
      <c r="H41" s="4">
        <v>0.98938287999999996</v>
      </c>
      <c r="I41" s="4">
        <v>0.98617922000000002</v>
      </c>
      <c r="J41" s="4">
        <v>0.98016840000000005</v>
      </c>
      <c r="K41" s="4">
        <v>0.98665331999999994</v>
      </c>
      <c r="L41" s="5">
        <f t="shared" ref="L41:L43" si="1">AVERAGE(B41:K41)</f>
        <v>0.98710830199999999</v>
      </c>
    </row>
    <row r="42" spans="1:12" x14ac:dyDescent="0.25">
      <c r="A42" t="s">
        <v>10</v>
      </c>
      <c r="B42" s="4">
        <v>0.88390000000000002</v>
      </c>
      <c r="C42" s="4"/>
      <c r="D42" s="4"/>
      <c r="E42" s="4"/>
      <c r="F42" s="4"/>
      <c r="G42" s="4"/>
      <c r="H42" s="4"/>
      <c r="I42" s="4"/>
      <c r="J42" s="4"/>
      <c r="K42" s="4"/>
      <c r="L42" s="5">
        <f t="shared" si="1"/>
        <v>0.88390000000000002</v>
      </c>
    </row>
    <row r="43" spans="1:12" x14ac:dyDescent="0.25">
      <c r="A43" t="s">
        <v>13</v>
      </c>
      <c r="B43" s="4">
        <v>0.93589096000000005</v>
      </c>
      <c r="C43" s="4">
        <v>0.95748449999999996</v>
      </c>
      <c r="D43" s="4">
        <v>0.8745098</v>
      </c>
      <c r="E43" s="4">
        <v>0.84154070999999997</v>
      </c>
      <c r="F43" s="4">
        <v>0.88513178000000003</v>
      </c>
      <c r="G43" s="4">
        <v>0.85598141999999999</v>
      </c>
      <c r="H43" s="4">
        <v>0.91115701999999998</v>
      </c>
      <c r="I43" s="4">
        <v>0.89971347000000002</v>
      </c>
      <c r="J43" s="4">
        <v>0.83945647000000001</v>
      </c>
      <c r="K43" s="4">
        <v>0.82395832999999996</v>
      </c>
      <c r="L43" s="5">
        <f t="shared" si="1"/>
        <v>0.88248244600000003</v>
      </c>
    </row>
    <row r="45" spans="1:12" x14ac:dyDescent="0.25">
      <c r="A45" t="s">
        <v>16</v>
      </c>
    </row>
    <row r="47" spans="1:12" x14ac:dyDescent="0.25">
      <c r="A47" t="s">
        <v>11</v>
      </c>
      <c r="B47" s="4">
        <f>B22-B40</f>
        <v>2.065262000000001E-2</v>
      </c>
      <c r="C47" s="4">
        <f t="shared" ref="C47:K48" si="2">C22-C40</f>
        <v>1.1534370000000016E-2</v>
      </c>
      <c r="D47" s="4">
        <f t="shared" si="2"/>
        <v>5.3080860000000007E-2</v>
      </c>
      <c r="E47" s="4">
        <f t="shared" si="2"/>
        <v>2.7129940000000019E-2</v>
      </c>
      <c r="F47" s="4">
        <f t="shared" si="2"/>
        <v>4.7126950000000001E-2</v>
      </c>
      <c r="G47" s="4">
        <f>G22-G40</f>
        <v>3.098873000000002E-2</v>
      </c>
      <c r="H47" s="4">
        <f t="shared" si="2"/>
        <v>4.5874689999999996E-2</v>
      </c>
      <c r="I47" s="4">
        <f t="shared" si="2"/>
        <v>4.8222629999999933E-2</v>
      </c>
      <c r="J47" s="4">
        <f t="shared" si="2"/>
        <v>4.7172479999999961E-2</v>
      </c>
      <c r="K47" s="4">
        <f t="shared" si="2"/>
        <v>3.7370009999999954E-2</v>
      </c>
      <c r="L47" s="5">
        <f>AVERAGE(B47:K47)</f>
        <v>3.691532799999999E-2</v>
      </c>
    </row>
    <row r="48" spans="1:12" x14ac:dyDescent="0.25">
      <c r="A48" t="s">
        <v>12</v>
      </c>
      <c r="B48" s="4">
        <f>B23-B41</f>
        <v>1.7502300000000748E-3</v>
      </c>
      <c r="C48" s="4">
        <f t="shared" si="2"/>
        <v>1.6771599999999554E-3</v>
      </c>
      <c r="D48" s="4">
        <f t="shared" si="2"/>
        <v>8.068289999999978E-3</v>
      </c>
      <c r="E48" s="4">
        <f t="shared" si="2"/>
        <v>6.7867300000000741E-3</v>
      </c>
      <c r="F48" s="4">
        <f t="shared" si="2"/>
        <v>3.5778800000000333E-3</v>
      </c>
      <c r="G48" s="4">
        <f t="shared" si="2"/>
        <v>6.0150499999999107E-3</v>
      </c>
      <c r="H48" s="4">
        <f t="shared" si="2"/>
        <v>3.3688700000000793E-3</v>
      </c>
      <c r="I48" s="4">
        <f t="shared" si="2"/>
        <v>3.7714599999999487E-3</v>
      </c>
      <c r="J48" s="4">
        <f t="shared" si="2"/>
        <v>-3.7191000000003083E-4</v>
      </c>
      <c r="K48" s="4">
        <f t="shared" si="2"/>
        <v>6.2977800000000306E-3</v>
      </c>
      <c r="L48" s="5">
        <f t="shared" ref="L48:L50" si="3">AVERAGE(B48:K48)</f>
        <v>4.0941540000000052E-3</v>
      </c>
    </row>
    <row r="49" spans="1:12" x14ac:dyDescent="0.25">
      <c r="A49" t="s">
        <v>10</v>
      </c>
      <c r="B49" s="4">
        <f>B24-B42</f>
        <v>3.6883333333332935E-2</v>
      </c>
      <c r="C49" s="4"/>
      <c r="D49" s="4"/>
      <c r="E49" s="4"/>
      <c r="F49" s="4"/>
      <c r="G49" s="4"/>
      <c r="H49" s="4"/>
      <c r="I49" s="4"/>
      <c r="J49" s="4"/>
      <c r="K49" s="4"/>
      <c r="L49" s="5">
        <f t="shared" si="3"/>
        <v>3.6883333333332935E-2</v>
      </c>
    </row>
    <row r="50" spans="1:12" x14ac:dyDescent="0.25">
      <c r="A50" t="s">
        <v>13</v>
      </c>
      <c r="B50" s="4">
        <f>B23-B43</f>
        <v>5.7655279999999975E-2</v>
      </c>
      <c r="C50" s="4">
        <f t="shared" ref="C50:K50" si="4">C23-C43</f>
        <v>3.9454929999999999E-2</v>
      </c>
      <c r="D50" s="4">
        <f t="shared" si="4"/>
        <v>0.12062360999999999</v>
      </c>
      <c r="E50" s="4">
        <f t="shared" si="4"/>
        <v>0.14544624000000006</v>
      </c>
      <c r="F50" s="4">
        <f t="shared" si="4"/>
        <v>0.10303247999999998</v>
      </c>
      <c r="G50" s="4">
        <f t="shared" si="4"/>
        <v>0.13982282999999995</v>
      </c>
      <c r="H50" s="4">
        <f t="shared" si="4"/>
        <v>8.159473000000006E-2</v>
      </c>
      <c r="I50" s="4">
        <f t="shared" si="4"/>
        <v>9.0237209999999957E-2</v>
      </c>
      <c r="J50" s="4">
        <f t="shared" si="4"/>
        <v>0.14034002000000001</v>
      </c>
      <c r="K50" s="4">
        <f t="shared" si="4"/>
        <v>0.16899277000000001</v>
      </c>
      <c r="L50" s="5">
        <f t="shared" si="3"/>
        <v>0.10872001000000001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DF8A-55CC-40F8-9026-7379D7C0B7AD}">
  <dimension ref="A1:N51"/>
  <sheetViews>
    <sheetView topLeftCell="A28" workbookViewId="0">
      <selection activeCell="L48" sqref="L48:L51"/>
    </sheetView>
  </sheetViews>
  <sheetFormatPr defaultColWidth="8.85546875" defaultRowHeight="15" x14ac:dyDescent="0.25"/>
  <cols>
    <col min="1" max="1" width="14.7109375" customWidth="1"/>
    <col min="2" max="11" width="13.5703125" customWidth="1"/>
  </cols>
  <sheetData>
    <row r="1" spans="1:11" x14ac:dyDescent="0.25">
      <c r="A1" t="s">
        <v>0</v>
      </c>
      <c r="B1" t="s">
        <v>1</v>
      </c>
      <c r="C1" t="s">
        <v>14</v>
      </c>
    </row>
    <row r="2" spans="1:11" x14ac:dyDescent="0.25">
      <c r="A2" t="s">
        <v>7</v>
      </c>
      <c r="B2">
        <v>784</v>
      </c>
    </row>
    <row r="3" spans="1:11" x14ac:dyDescent="0.25">
      <c r="A3" t="s">
        <v>5</v>
      </c>
      <c r="B3">
        <v>95</v>
      </c>
      <c r="C3" t="s">
        <v>2</v>
      </c>
    </row>
    <row r="4" spans="1:11" x14ac:dyDescent="0.25">
      <c r="A4" t="s">
        <v>6</v>
      </c>
      <c r="B4">
        <v>50</v>
      </c>
      <c r="C4" t="s">
        <v>2</v>
      </c>
    </row>
    <row r="5" spans="1:11" x14ac:dyDescent="0.25">
      <c r="A5" t="s">
        <v>41</v>
      </c>
      <c r="B5">
        <v>43</v>
      </c>
      <c r="C5" t="s">
        <v>2</v>
      </c>
    </row>
    <row r="6" spans="1:11" x14ac:dyDescent="0.25">
      <c r="A6" t="s">
        <v>4</v>
      </c>
      <c r="B6">
        <v>10</v>
      </c>
      <c r="C6" t="s">
        <v>3</v>
      </c>
    </row>
    <row r="9" spans="1:11" x14ac:dyDescent="0.25">
      <c r="A9" t="s">
        <v>8</v>
      </c>
      <c r="B9">
        <v>1000</v>
      </c>
    </row>
    <row r="10" spans="1:11" x14ac:dyDescent="0.25">
      <c r="A10" t="s">
        <v>9</v>
      </c>
    </row>
    <row r="11" spans="1:11" x14ac:dyDescent="0.25">
      <c r="A11" s="1" t="s">
        <v>15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</row>
    <row r="12" spans="1:11" x14ac:dyDescent="0.25">
      <c r="A12" s="1">
        <v>0</v>
      </c>
      <c r="B12" s="3">
        <v>5921</v>
      </c>
      <c r="C12" s="3" t="s">
        <v>42</v>
      </c>
      <c r="D12" s="3" t="s">
        <v>42</v>
      </c>
      <c r="E12" s="3" t="s">
        <v>51</v>
      </c>
      <c r="F12" s="3" t="s">
        <v>42</v>
      </c>
      <c r="G12" s="3" t="s">
        <v>42</v>
      </c>
      <c r="H12" s="3" t="s">
        <v>42</v>
      </c>
      <c r="I12" s="3" t="s">
        <v>42</v>
      </c>
      <c r="J12" s="3" t="s">
        <v>42</v>
      </c>
      <c r="K12" s="3" t="s">
        <v>42</v>
      </c>
    </row>
    <row r="13" spans="1:11" x14ac:dyDescent="0.25">
      <c r="A13" s="1">
        <v>1</v>
      </c>
      <c r="B13" s="3" t="s">
        <v>154</v>
      </c>
      <c r="C13" s="3">
        <v>6173</v>
      </c>
      <c r="D13" s="3" t="s">
        <v>42</v>
      </c>
      <c r="E13" s="3" t="s">
        <v>42</v>
      </c>
      <c r="F13" s="3" t="s">
        <v>42</v>
      </c>
      <c r="G13" s="3" t="s">
        <v>42</v>
      </c>
      <c r="H13" s="3" t="s">
        <v>42</v>
      </c>
      <c r="I13" s="3" t="s">
        <v>42</v>
      </c>
      <c r="J13" s="3" t="s">
        <v>42</v>
      </c>
      <c r="K13" s="3" t="s">
        <v>42</v>
      </c>
    </row>
    <row r="14" spans="1:11" x14ac:dyDescent="0.25">
      <c r="A14" s="1">
        <v>2</v>
      </c>
      <c r="B14" s="3" t="s">
        <v>155</v>
      </c>
      <c r="C14" s="3" t="s">
        <v>42</v>
      </c>
      <c r="D14" s="3" t="s">
        <v>51</v>
      </c>
      <c r="E14" s="3" t="s">
        <v>45</v>
      </c>
      <c r="F14" s="3" t="s">
        <v>42</v>
      </c>
      <c r="G14" s="3" t="s">
        <v>42</v>
      </c>
      <c r="H14" s="3" t="s">
        <v>48</v>
      </c>
      <c r="I14" s="3" t="s">
        <v>48</v>
      </c>
      <c r="J14" s="3" t="s">
        <v>42</v>
      </c>
      <c r="K14" s="3" t="s">
        <v>42</v>
      </c>
    </row>
    <row r="15" spans="1:11" x14ac:dyDescent="0.25">
      <c r="A15" s="1">
        <v>3</v>
      </c>
      <c r="B15" s="3" t="s">
        <v>156</v>
      </c>
      <c r="C15" s="3" t="s">
        <v>42</v>
      </c>
      <c r="D15" s="3" t="s">
        <v>42</v>
      </c>
      <c r="E15" s="3" t="s">
        <v>152</v>
      </c>
      <c r="F15" s="3" t="s">
        <v>42</v>
      </c>
      <c r="G15" s="3" t="s">
        <v>42</v>
      </c>
      <c r="H15" s="3" t="s">
        <v>48</v>
      </c>
      <c r="I15" s="3" t="s">
        <v>42</v>
      </c>
      <c r="J15" s="3" t="s">
        <v>42</v>
      </c>
      <c r="K15" s="3" t="s">
        <v>42</v>
      </c>
    </row>
    <row r="16" spans="1:11" x14ac:dyDescent="0.25">
      <c r="A16" s="1">
        <v>4</v>
      </c>
      <c r="B16" s="3" t="s">
        <v>157</v>
      </c>
      <c r="C16" s="3" t="s">
        <v>42</v>
      </c>
      <c r="D16" s="3" t="s">
        <v>42</v>
      </c>
      <c r="E16" s="3" t="s">
        <v>42</v>
      </c>
      <c r="F16" s="3" t="s">
        <v>153</v>
      </c>
      <c r="G16" s="3" t="s">
        <v>42</v>
      </c>
      <c r="H16" s="3" t="s">
        <v>42</v>
      </c>
      <c r="I16" s="3" t="s">
        <v>42</v>
      </c>
      <c r="J16" s="3" t="s">
        <v>48</v>
      </c>
      <c r="K16" s="3" t="s">
        <v>42</v>
      </c>
    </row>
    <row r="17" spans="1:12" x14ac:dyDescent="0.25">
      <c r="A17" s="1">
        <v>5</v>
      </c>
      <c r="B17" s="3" t="s">
        <v>158</v>
      </c>
      <c r="C17" s="3" t="s">
        <v>42</v>
      </c>
      <c r="D17" s="3" t="s">
        <v>42</v>
      </c>
      <c r="E17" s="3" t="s">
        <v>65</v>
      </c>
      <c r="F17" s="3" t="s">
        <v>42</v>
      </c>
      <c r="G17" s="3" t="s">
        <v>48</v>
      </c>
      <c r="H17" s="3" t="s">
        <v>48</v>
      </c>
      <c r="I17" s="3" t="s">
        <v>42</v>
      </c>
      <c r="J17" s="3" t="s">
        <v>42</v>
      </c>
      <c r="K17" s="3" t="s">
        <v>42</v>
      </c>
    </row>
    <row r="18" spans="1:12" x14ac:dyDescent="0.25">
      <c r="A18" s="1">
        <v>6</v>
      </c>
      <c r="B18" s="3" t="s">
        <v>159</v>
      </c>
      <c r="C18" s="3" t="s">
        <v>42</v>
      </c>
      <c r="D18" s="3" t="s">
        <v>42</v>
      </c>
      <c r="E18" s="3" t="s">
        <v>42</v>
      </c>
      <c r="F18" s="3" t="s">
        <v>52</v>
      </c>
      <c r="G18" s="3" t="s">
        <v>42</v>
      </c>
      <c r="H18" s="3" t="s">
        <v>62</v>
      </c>
      <c r="I18" s="3" t="s">
        <v>42</v>
      </c>
      <c r="J18" s="3" t="s">
        <v>42</v>
      </c>
      <c r="K18" s="3" t="s">
        <v>42</v>
      </c>
    </row>
    <row r="19" spans="1:12" x14ac:dyDescent="0.25">
      <c r="A19" s="1">
        <v>7</v>
      </c>
      <c r="B19" s="3" t="s">
        <v>160</v>
      </c>
      <c r="C19" s="3" t="s">
        <v>48</v>
      </c>
      <c r="D19" s="3" t="s">
        <v>42</v>
      </c>
      <c r="E19" s="3" t="s">
        <v>42</v>
      </c>
      <c r="F19" s="3" t="s">
        <v>42</v>
      </c>
      <c r="G19" s="3" t="s">
        <v>42</v>
      </c>
      <c r="H19" s="3" t="s">
        <v>42</v>
      </c>
      <c r="I19" s="3">
        <v>4117</v>
      </c>
      <c r="J19" s="3" t="s">
        <v>42</v>
      </c>
      <c r="K19" s="3" t="s">
        <v>42</v>
      </c>
    </row>
    <row r="20" spans="1:12" x14ac:dyDescent="0.25">
      <c r="A20" s="1">
        <v>8</v>
      </c>
      <c r="B20" s="3" t="s">
        <v>161</v>
      </c>
      <c r="C20" s="3" t="s">
        <v>76</v>
      </c>
      <c r="D20" s="3" t="s">
        <v>42</v>
      </c>
      <c r="E20" s="3" t="s">
        <v>48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</row>
    <row r="21" spans="1:12" x14ac:dyDescent="0.25">
      <c r="A21" s="1">
        <v>9</v>
      </c>
      <c r="B21" s="3" t="s">
        <v>162</v>
      </c>
      <c r="C21" s="3" t="s">
        <v>48</v>
      </c>
      <c r="D21" s="3" t="s">
        <v>42</v>
      </c>
      <c r="E21" s="3" t="s">
        <v>42</v>
      </c>
      <c r="F21" s="3" t="s">
        <v>42</v>
      </c>
      <c r="G21" s="3" t="s">
        <v>42</v>
      </c>
      <c r="H21" s="3" t="s">
        <v>42</v>
      </c>
      <c r="I21" s="3" t="s">
        <v>42</v>
      </c>
      <c r="J21" s="3" t="s">
        <v>42</v>
      </c>
      <c r="K21" s="3" t="s">
        <v>42</v>
      </c>
    </row>
    <row r="23" spans="1:12" x14ac:dyDescent="0.25">
      <c r="A23" t="s">
        <v>11</v>
      </c>
      <c r="B23" s="4">
        <v>0.99966233299999996</v>
      </c>
      <c r="C23" s="4">
        <v>0.91560367799999998</v>
      </c>
      <c r="D23" s="4">
        <v>3.3568311500000001E-4</v>
      </c>
      <c r="E23" s="4">
        <v>6.5894633800000005E-2</v>
      </c>
      <c r="F23" s="4">
        <v>1.7459774000000001E-2</v>
      </c>
      <c r="G23" s="4">
        <v>1.8446781E-4</v>
      </c>
      <c r="H23" s="4">
        <v>2.0277120599999999E-3</v>
      </c>
      <c r="I23" s="4">
        <v>0.65714285699999997</v>
      </c>
      <c r="J23" s="4">
        <v>0</v>
      </c>
      <c r="K23" s="4">
        <v>0</v>
      </c>
      <c r="L23" s="5">
        <f>AVERAGE(B23:K23)</f>
        <v>0.2658311138785</v>
      </c>
    </row>
    <row r="24" spans="1:12" x14ac:dyDescent="0.25">
      <c r="A24" t="s">
        <v>12</v>
      </c>
      <c r="B24" s="4">
        <v>0.20080625999999999</v>
      </c>
      <c r="C24" s="4">
        <v>0.99958692000000005</v>
      </c>
      <c r="D24" s="4">
        <v>1</v>
      </c>
      <c r="E24" s="4">
        <v>0.99964728999999997</v>
      </c>
      <c r="F24" s="4">
        <v>0.99992614000000002</v>
      </c>
      <c r="G24" s="4">
        <v>1</v>
      </c>
      <c r="H24" s="4">
        <v>0.99994453000000005</v>
      </c>
      <c r="I24" s="4">
        <v>0.99998138999999997</v>
      </c>
      <c r="J24" s="4">
        <v>0.99998153000000001</v>
      </c>
      <c r="K24" s="4">
        <v>1</v>
      </c>
      <c r="L24" s="5">
        <f t="shared" ref="L24:L26" si="0">AVERAGE(B24:K24)</f>
        <v>0.91998740599999995</v>
      </c>
    </row>
    <row r="25" spans="1:12" x14ac:dyDescent="0.25">
      <c r="A25" t="s">
        <v>10</v>
      </c>
      <c r="B25" s="4">
        <v>0.27886666666666599</v>
      </c>
      <c r="C25" s="4"/>
      <c r="D25" s="4"/>
      <c r="E25" s="4"/>
      <c r="F25" s="4"/>
      <c r="G25" s="4"/>
      <c r="H25" s="4"/>
      <c r="I25" s="4"/>
      <c r="J25" s="4"/>
      <c r="K25" s="4"/>
      <c r="L25" s="5">
        <f t="shared" si="0"/>
        <v>0.27886666666666599</v>
      </c>
    </row>
    <row r="26" spans="1:12" x14ac:dyDescent="0.25">
      <c r="A26" t="s">
        <v>13</v>
      </c>
      <c r="B26" s="4">
        <v>0.215066652</v>
      </c>
      <c r="C26" s="4">
        <v>0.95431707499999996</v>
      </c>
      <c r="D26" s="4">
        <v>6.7114094000000001E-4</v>
      </c>
      <c r="E26" s="4">
        <v>0.123283491</v>
      </c>
      <c r="F26" s="4">
        <v>3.4297242800000002E-2</v>
      </c>
      <c r="G26" s="4">
        <v>3.6886757700000002E-4</v>
      </c>
      <c r="H26" s="4">
        <v>4.0451710799999999E-3</v>
      </c>
      <c r="I26" s="4">
        <v>0.79302706300000003</v>
      </c>
      <c r="J26" s="4">
        <v>0</v>
      </c>
      <c r="K26" s="4">
        <v>0</v>
      </c>
      <c r="L26" s="5">
        <f t="shared" si="0"/>
        <v>0.21250767033970003</v>
      </c>
    </row>
    <row r="28" spans="1:12" x14ac:dyDescent="0.25">
      <c r="A28" t="s">
        <v>9</v>
      </c>
    </row>
    <row r="29" spans="1:12" x14ac:dyDescent="0.25">
      <c r="A29" s="1" t="s">
        <v>15</v>
      </c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</row>
    <row r="30" spans="1:12" x14ac:dyDescent="0.25">
      <c r="A30" s="1">
        <v>0</v>
      </c>
      <c r="B30" s="3">
        <v>927</v>
      </c>
      <c r="C30" s="3" t="s">
        <v>42</v>
      </c>
      <c r="D30" s="3" t="s">
        <v>46</v>
      </c>
      <c r="E30" s="3" t="s">
        <v>46</v>
      </c>
      <c r="F30" s="3" t="s">
        <v>51</v>
      </c>
      <c r="G30" s="3" t="s">
        <v>43</v>
      </c>
      <c r="H30" s="3" t="s">
        <v>53</v>
      </c>
      <c r="I30" s="3" t="s">
        <v>44</v>
      </c>
      <c r="J30" s="3" t="s">
        <v>63</v>
      </c>
      <c r="K30" s="3" t="s">
        <v>44</v>
      </c>
    </row>
    <row r="31" spans="1:12" x14ac:dyDescent="0.25">
      <c r="A31" s="1">
        <v>1</v>
      </c>
      <c r="B31" s="3" t="s">
        <v>150</v>
      </c>
      <c r="C31" s="3">
        <v>1081</v>
      </c>
      <c r="D31" s="3" t="s">
        <v>53</v>
      </c>
      <c r="E31" s="3" t="s">
        <v>60</v>
      </c>
      <c r="F31" s="3" t="s">
        <v>45</v>
      </c>
      <c r="G31" s="3" t="s">
        <v>45</v>
      </c>
      <c r="H31" s="3" t="s">
        <v>44</v>
      </c>
      <c r="I31" s="3" t="s">
        <v>52</v>
      </c>
      <c r="J31" s="3" t="s">
        <v>77</v>
      </c>
      <c r="K31" s="3" t="s">
        <v>52</v>
      </c>
    </row>
    <row r="32" spans="1:12" x14ac:dyDescent="0.25">
      <c r="A32" s="1">
        <v>2</v>
      </c>
      <c r="B32" s="3" t="s">
        <v>75</v>
      </c>
      <c r="C32" s="3" t="s">
        <v>53</v>
      </c>
      <c r="D32" s="3" t="s">
        <v>139</v>
      </c>
      <c r="E32" s="3" t="s">
        <v>140</v>
      </c>
      <c r="F32" s="3" t="s">
        <v>43</v>
      </c>
      <c r="G32" s="3" t="s">
        <v>48</v>
      </c>
      <c r="H32" s="3" t="s">
        <v>119</v>
      </c>
      <c r="I32" s="3" t="s">
        <v>60</v>
      </c>
      <c r="J32" s="3" t="s">
        <v>61</v>
      </c>
      <c r="K32" s="3" t="s">
        <v>46</v>
      </c>
    </row>
    <row r="33" spans="1:14" x14ac:dyDescent="0.25">
      <c r="A33" s="1">
        <v>3</v>
      </c>
      <c r="B33" s="3" t="s">
        <v>99</v>
      </c>
      <c r="C33" s="3" t="s">
        <v>60</v>
      </c>
      <c r="D33" s="3" t="s">
        <v>56</v>
      </c>
      <c r="E33" s="3" t="s">
        <v>141</v>
      </c>
      <c r="F33" s="3" t="s">
        <v>42</v>
      </c>
      <c r="G33" s="3" t="s">
        <v>55</v>
      </c>
      <c r="H33" s="3" t="s">
        <v>52</v>
      </c>
      <c r="I33" s="3" t="s">
        <v>47</v>
      </c>
      <c r="J33" s="3" t="s">
        <v>88</v>
      </c>
      <c r="K33" s="3" t="s">
        <v>65</v>
      </c>
    </row>
    <row r="34" spans="1:14" x14ac:dyDescent="0.25">
      <c r="A34" s="1">
        <v>4</v>
      </c>
      <c r="B34" s="3" t="s">
        <v>94</v>
      </c>
      <c r="C34" s="3" t="s">
        <v>52</v>
      </c>
      <c r="D34" s="3" t="s">
        <v>53</v>
      </c>
      <c r="E34" s="3" t="s">
        <v>45</v>
      </c>
      <c r="F34" s="3" t="s">
        <v>142</v>
      </c>
      <c r="G34" s="3" t="s">
        <v>52</v>
      </c>
      <c r="H34" s="3" t="s">
        <v>77</v>
      </c>
      <c r="I34" s="3" t="s">
        <v>77</v>
      </c>
      <c r="J34" s="3" t="s">
        <v>44</v>
      </c>
      <c r="K34" s="3" t="s">
        <v>61</v>
      </c>
    </row>
    <row r="35" spans="1:14" x14ac:dyDescent="0.25">
      <c r="A35" s="1">
        <v>5</v>
      </c>
      <c r="B35" s="3" t="s">
        <v>151</v>
      </c>
      <c r="C35" s="3" t="s">
        <v>51</v>
      </c>
      <c r="D35" s="3" t="s">
        <v>51</v>
      </c>
      <c r="E35" s="3" t="s">
        <v>143</v>
      </c>
      <c r="F35" s="3" t="s">
        <v>60</v>
      </c>
      <c r="G35" s="3" t="s">
        <v>144</v>
      </c>
      <c r="H35" s="3" t="s">
        <v>66</v>
      </c>
      <c r="I35" s="3" t="s">
        <v>46</v>
      </c>
      <c r="J35" s="3" t="s">
        <v>56</v>
      </c>
      <c r="K35" s="3" t="s">
        <v>119</v>
      </c>
    </row>
    <row r="36" spans="1:14" x14ac:dyDescent="0.25">
      <c r="A36" s="1">
        <v>6</v>
      </c>
      <c r="B36" s="3" t="s">
        <v>74</v>
      </c>
      <c r="C36" s="3" t="s">
        <v>46</v>
      </c>
      <c r="D36" s="3" t="s">
        <v>43</v>
      </c>
      <c r="E36" s="3" t="s">
        <v>45</v>
      </c>
      <c r="F36" s="3" t="s">
        <v>62</v>
      </c>
      <c r="G36" s="3" t="s">
        <v>77</v>
      </c>
      <c r="H36" s="3" t="s">
        <v>145</v>
      </c>
      <c r="I36" s="3" t="s">
        <v>44</v>
      </c>
      <c r="J36" s="3" t="s">
        <v>53</v>
      </c>
      <c r="K36" s="3" t="s">
        <v>45</v>
      </c>
    </row>
    <row r="37" spans="1:14" x14ac:dyDescent="0.25">
      <c r="A37" s="1">
        <v>7</v>
      </c>
      <c r="B37" s="3" t="s">
        <v>68</v>
      </c>
      <c r="C37" s="3" t="s">
        <v>52</v>
      </c>
      <c r="D37" s="3" t="s">
        <v>89</v>
      </c>
      <c r="E37" s="3" t="s">
        <v>62</v>
      </c>
      <c r="F37" s="3" t="s">
        <v>63</v>
      </c>
      <c r="G37" s="3" t="s">
        <v>48</v>
      </c>
      <c r="H37" s="3" t="s">
        <v>52</v>
      </c>
      <c r="I37" s="3" t="s">
        <v>146</v>
      </c>
      <c r="J37" s="3" t="s">
        <v>52</v>
      </c>
      <c r="K37" s="3" t="s">
        <v>66</v>
      </c>
    </row>
    <row r="38" spans="1:14" x14ac:dyDescent="0.25">
      <c r="A38" s="1">
        <v>8</v>
      </c>
      <c r="B38" s="3" t="s">
        <v>133</v>
      </c>
      <c r="C38" s="3" t="s">
        <v>60</v>
      </c>
      <c r="D38" s="3" t="s">
        <v>77</v>
      </c>
      <c r="E38" s="3" t="s">
        <v>67</v>
      </c>
      <c r="F38" s="3" t="s">
        <v>44</v>
      </c>
      <c r="G38" s="3" t="s">
        <v>47</v>
      </c>
      <c r="H38" s="3" t="s">
        <v>62</v>
      </c>
      <c r="I38" s="3" t="s">
        <v>77</v>
      </c>
      <c r="J38" s="3" t="s">
        <v>147</v>
      </c>
      <c r="K38" s="3" t="s">
        <v>50</v>
      </c>
    </row>
    <row r="39" spans="1:14" x14ac:dyDescent="0.25">
      <c r="A39" s="1">
        <v>9</v>
      </c>
      <c r="B39" s="3" t="s">
        <v>69</v>
      </c>
      <c r="C39" s="3" t="s">
        <v>51</v>
      </c>
      <c r="D39" s="3" t="s">
        <v>63</v>
      </c>
      <c r="E39" s="3" t="s">
        <v>77</v>
      </c>
      <c r="F39" s="3" t="s">
        <v>148</v>
      </c>
      <c r="G39" s="3" t="s">
        <v>60</v>
      </c>
      <c r="H39" s="3" t="s">
        <v>45</v>
      </c>
      <c r="I39" s="3" t="s">
        <v>108</v>
      </c>
      <c r="J39" s="3" t="s">
        <v>67</v>
      </c>
      <c r="K39" s="3" t="s">
        <v>149</v>
      </c>
    </row>
    <row r="41" spans="1:14" x14ac:dyDescent="0.25">
      <c r="A41" t="s">
        <v>11</v>
      </c>
      <c r="B41" s="4">
        <v>0.99897959199999997</v>
      </c>
      <c r="C41" s="4">
        <v>0.91894273100000001</v>
      </c>
      <c r="D41" s="4">
        <v>9.6899224799999999E-4</v>
      </c>
      <c r="E41" s="4">
        <v>5.2475247500000002E-2</v>
      </c>
      <c r="F41" s="4">
        <v>1.6293279000000001E-2</v>
      </c>
      <c r="G41" s="4">
        <v>0</v>
      </c>
      <c r="H41" s="4">
        <v>1.0438413399999999E-3</v>
      </c>
      <c r="I41" s="4">
        <v>0.65077821000000002</v>
      </c>
      <c r="J41" s="4">
        <v>0</v>
      </c>
      <c r="K41" s="4">
        <v>0</v>
      </c>
      <c r="L41" s="5">
        <f>AVERAGE(B41:K41)</f>
        <v>0.26394818930880004</v>
      </c>
      <c r="M41" t="s">
        <v>163</v>
      </c>
    </row>
    <row r="42" spans="1:14" x14ac:dyDescent="0.25">
      <c r="A42" t="s">
        <v>12</v>
      </c>
      <c r="B42" s="4">
        <v>0.19944567999999999</v>
      </c>
      <c r="C42" s="4">
        <v>0.99966158999999999</v>
      </c>
      <c r="D42" s="4">
        <v>0.99988849000000002</v>
      </c>
      <c r="E42" s="4">
        <v>0.99988876999999998</v>
      </c>
      <c r="F42" s="4">
        <v>0.99955643999999999</v>
      </c>
      <c r="G42" s="4">
        <v>1</v>
      </c>
      <c r="H42" s="4">
        <v>1</v>
      </c>
      <c r="I42" s="4">
        <v>0.99921979000000005</v>
      </c>
      <c r="J42" s="4">
        <v>0.99988920999999997</v>
      </c>
      <c r="K42" s="4">
        <v>1</v>
      </c>
      <c r="L42" s="5">
        <f t="shared" ref="L42:L44" si="1">AVERAGE(B42:K42)</f>
        <v>0.91975499699999985</v>
      </c>
      <c r="M42" t="s">
        <v>163</v>
      </c>
    </row>
    <row r="43" spans="1:14" x14ac:dyDescent="0.25">
      <c r="A43" t="s">
        <v>10</v>
      </c>
      <c r="B43" s="4">
        <v>0.2762</v>
      </c>
      <c r="C43" s="4"/>
      <c r="D43" s="4"/>
      <c r="E43" s="4"/>
      <c r="F43" s="4"/>
      <c r="G43" s="4"/>
      <c r="H43" s="4"/>
      <c r="I43" s="4"/>
      <c r="J43" s="4"/>
      <c r="K43" s="4"/>
      <c r="L43" s="5">
        <f t="shared" si="1"/>
        <v>0.2762</v>
      </c>
    </row>
    <row r="44" spans="1:14" x14ac:dyDescent="0.25">
      <c r="A44" t="s">
        <v>13</v>
      </c>
      <c r="B44" s="4">
        <v>0.21328975999999999</v>
      </c>
      <c r="C44" s="4">
        <v>0.95644200000000001</v>
      </c>
      <c r="D44" s="4">
        <v>1.93424E-3</v>
      </c>
      <c r="E44" s="4">
        <v>9.962406E-2</v>
      </c>
      <c r="F44" s="4">
        <v>3.193613E-2</v>
      </c>
      <c r="G44" s="4">
        <v>0</v>
      </c>
      <c r="H44" s="4">
        <v>2.0855100000000001E-3</v>
      </c>
      <c r="I44" s="4">
        <v>0.78521127000000002</v>
      </c>
      <c r="J44" s="4">
        <v>0</v>
      </c>
      <c r="K44" s="4">
        <v>0</v>
      </c>
      <c r="L44" s="5">
        <f t="shared" si="1"/>
        <v>0.209052297</v>
      </c>
    </row>
    <row r="45" spans="1:14" x14ac:dyDescent="0.25">
      <c r="N45" t="s">
        <v>163</v>
      </c>
    </row>
    <row r="46" spans="1:14" x14ac:dyDescent="0.25">
      <c r="A46" t="s">
        <v>16</v>
      </c>
    </row>
    <row r="48" spans="1:14" x14ac:dyDescent="0.25">
      <c r="A48" t="s">
        <v>11</v>
      </c>
      <c r="B48" s="4">
        <f>B23-B41</f>
        <v>6.8274099999998672E-4</v>
      </c>
      <c r="C48" s="4">
        <f t="shared" ref="C48:K51" si="2">C23-C41</f>
        <v>-3.3390530000000362E-3</v>
      </c>
      <c r="D48" s="4">
        <f t="shared" si="2"/>
        <v>-6.3330913299999999E-4</v>
      </c>
      <c r="E48" s="4">
        <f t="shared" si="2"/>
        <v>1.3419386300000002E-2</v>
      </c>
      <c r="F48" s="4">
        <f t="shared" si="2"/>
        <v>1.166495E-3</v>
      </c>
      <c r="G48" s="4">
        <f t="shared" si="2"/>
        <v>1.8446781E-4</v>
      </c>
      <c r="H48" s="4">
        <f t="shared" si="2"/>
        <v>9.8387071999999991E-4</v>
      </c>
      <c r="I48" s="4">
        <f t="shared" si="2"/>
        <v>6.3646469999999455E-3</v>
      </c>
      <c r="J48" s="4">
        <f t="shared" si="2"/>
        <v>0</v>
      </c>
      <c r="K48" s="4">
        <f t="shared" si="2"/>
        <v>0</v>
      </c>
      <c r="L48" s="5">
        <f>AVERAGE(B48:K48)</f>
        <v>1.8829245696999897E-3</v>
      </c>
    </row>
    <row r="49" spans="1:12" x14ac:dyDescent="0.25">
      <c r="A49" t="s">
        <v>12</v>
      </c>
      <c r="B49" s="4">
        <f>B24-B42</f>
        <v>1.3605800000000001E-3</v>
      </c>
      <c r="C49" s="4">
        <f t="shared" si="2"/>
        <v>-7.4669999999943393E-5</v>
      </c>
      <c r="D49" s="4">
        <f t="shared" si="2"/>
        <v>1.1150999999998135E-4</v>
      </c>
      <c r="E49" s="4">
        <f t="shared" si="2"/>
        <v>-2.4148000000001613E-4</v>
      </c>
      <c r="F49" s="4">
        <f t="shared" si="2"/>
        <v>3.6970000000002834E-4</v>
      </c>
      <c r="G49" s="4">
        <f t="shared" si="2"/>
        <v>0</v>
      </c>
      <c r="H49" s="4">
        <f t="shared" si="2"/>
        <v>-5.5469999999946396E-5</v>
      </c>
      <c r="I49" s="4">
        <f t="shared" si="2"/>
        <v>7.615999999999179E-4</v>
      </c>
      <c r="J49" s="4">
        <f t="shared" si="2"/>
        <v>9.2320000000034597E-5</v>
      </c>
      <c r="K49" s="4">
        <f>K24-K42</f>
        <v>0</v>
      </c>
      <c r="L49" s="5">
        <f t="shared" ref="L49:L51" si="3">AVERAGE(B49:K49)</f>
        <v>2.3240900000000563E-4</v>
      </c>
    </row>
    <row r="50" spans="1:12" x14ac:dyDescent="0.25">
      <c r="A50" t="s">
        <v>10</v>
      </c>
      <c r="B50" s="4">
        <f>B25-B43</f>
        <v>2.6666666666659844E-3</v>
      </c>
      <c r="C50" s="4"/>
      <c r="D50" s="4"/>
      <c r="E50" s="4"/>
      <c r="F50" s="4"/>
      <c r="G50" s="4"/>
      <c r="H50" s="4"/>
      <c r="I50" s="4"/>
      <c r="J50" s="4"/>
      <c r="K50" s="4"/>
      <c r="L50" s="5">
        <f t="shared" si="3"/>
        <v>2.6666666666659844E-3</v>
      </c>
    </row>
    <row r="51" spans="1:12" x14ac:dyDescent="0.25">
      <c r="A51" t="s">
        <v>13</v>
      </c>
      <c r="B51" s="4">
        <f>B26-B44</f>
        <v>1.7768920000000021E-3</v>
      </c>
      <c r="C51" s="4">
        <f t="shared" si="2"/>
        <v>-2.1249250000000552E-3</v>
      </c>
      <c r="D51" s="4">
        <f t="shared" si="2"/>
        <v>-1.2630990599999999E-3</v>
      </c>
      <c r="E51" s="4">
        <f t="shared" si="2"/>
        <v>2.3659430999999995E-2</v>
      </c>
      <c r="F51" s="4">
        <f t="shared" si="2"/>
        <v>2.3611128000000023E-3</v>
      </c>
      <c r="G51" s="4">
        <f t="shared" si="2"/>
        <v>3.6886757700000002E-4</v>
      </c>
      <c r="H51" s="4">
        <f t="shared" si="2"/>
        <v>1.9596610799999998E-3</v>
      </c>
      <c r="I51" s="4">
        <f t="shared" si="2"/>
        <v>7.8157930000000153E-3</v>
      </c>
      <c r="J51" s="4">
        <f t="shared" si="2"/>
        <v>0</v>
      </c>
      <c r="K51" s="4">
        <f>K26-K44</f>
        <v>0</v>
      </c>
      <c r="L51" s="5">
        <f t="shared" si="3"/>
        <v>3.4553733396999959E-3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2CA2-51E8-482B-B3D9-87D29B6720ED}">
  <dimension ref="A1:N51"/>
  <sheetViews>
    <sheetView topLeftCell="A19" workbookViewId="0">
      <selection activeCell="L48" sqref="L48:L51"/>
    </sheetView>
  </sheetViews>
  <sheetFormatPr defaultColWidth="8.85546875" defaultRowHeight="15" x14ac:dyDescent="0.25"/>
  <cols>
    <col min="1" max="1" width="14.7109375" customWidth="1"/>
    <col min="2" max="11" width="13.5703125" customWidth="1"/>
  </cols>
  <sheetData>
    <row r="1" spans="1:11" x14ac:dyDescent="0.25">
      <c r="A1" t="s">
        <v>0</v>
      </c>
      <c r="B1" t="s">
        <v>1</v>
      </c>
      <c r="C1" t="s">
        <v>14</v>
      </c>
    </row>
    <row r="2" spans="1:11" x14ac:dyDescent="0.25">
      <c r="A2" t="s">
        <v>7</v>
      </c>
      <c r="B2">
        <v>784</v>
      </c>
    </row>
    <row r="3" spans="1:11" x14ac:dyDescent="0.25">
      <c r="A3" t="s">
        <v>5</v>
      </c>
      <c r="B3">
        <v>95</v>
      </c>
      <c r="C3" t="s">
        <v>2</v>
      </c>
    </row>
    <row r="4" spans="1:11" x14ac:dyDescent="0.25">
      <c r="A4" t="s">
        <v>6</v>
      </c>
      <c r="B4">
        <v>50</v>
      </c>
      <c r="C4" t="s">
        <v>2</v>
      </c>
    </row>
    <row r="5" spans="1:11" x14ac:dyDescent="0.25">
      <c r="A5" t="s">
        <v>41</v>
      </c>
      <c r="B5">
        <v>43</v>
      </c>
      <c r="C5" t="s">
        <v>2</v>
      </c>
    </row>
    <row r="6" spans="1:11" x14ac:dyDescent="0.25">
      <c r="A6" t="s">
        <v>4</v>
      </c>
      <c r="B6">
        <v>10</v>
      </c>
      <c r="C6" t="s">
        <v>3</v>
      </c>
    </row>
    <row r="9" spans="1:11" x14ac:dyDescent="0.25">
      <c r="A9" t="s">
        <v>8</v>
      </c>
      <c r="B9">
        <v>1000</v>
      </c>
    </row>
    <row r="10" spans="1:11" x14ac:dyDescent="0.25">
      <c r="A10" t="s">
        <v>9</v>
      </c>
    </row>
    <row r="11" spans="1:11" x14ac:dyDescent="0.25">
      <c r="A11" s="1" t="s">
        <v>15</v>
      </c>
      <c r="B11" s="1">
        <v>0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</row>
    <row r="12" spans="1:11" x14ac:dyDescent="0.25">
      <c r="A12" s="1">
        <v>0</v>
      </c>
      <c r="B12">
        <v>5899</v>
      </c>
      <c r="C12">
        <v>0</v>
      </c>
      <c r="D12">
        <v>20</v>
      </c>
      <c r="E12">
        <v>0</v>
      </c>
      <c r="F12">
        <v>0</v>
      </c>
      <c r="G12">
        <v>0</v>
      </c>
      <c r="H12">
        <v>3</v>
      </c>
      <c r="I12">
        <v>1</v>
      </c>
      <c r="J12">
        <v>0</v>
      </c>
      <c r="K12">
        <v>0</v>
      </c>
    </row>
    <row r="13" spans="1:11" x14ac:dyDescent="0.25">
      <c r="A13" s="1">
        <v>1</v>
      </c>
      <c r="B13">
        <v>627</v>
      </c>
      <c r="C13">
        <v>6111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2</v>
      </c>
    </row>
    <row r="14" spans="1:11" x14ac:dyDescent="0.25">
      <c r="A14" s="1">
        <v>2</v>
      </c>
      <c r="B14">
        <v>2814</v>
      </c>
      <c r="C14">
        <v>0</v>
      </c>
      <c r="D14">
        <v>3138</v>
      </c>
      <c r="E14">
        <v>3</v>
      </c>
      <c r="F14">
        <v>1</v>
      </c>
      <c r="G14">
        <v>0</v>
      </c>
      <c r="H14">
        <v>0</v>
      </c>
      <c r="I14">
        <v>2</v>
      </c>
      <c r="J14">
        <v>0</v>
      </c>
      <c r="K14">
        <v>0</v>
      </c>
    </row>
    <row r="15" spans="1:11" x14ac:dyDescent="0.25">
      <c r="A15" s="1">
        <v>3</v>
      </c>
      <c r="B15">
        <v>2481</v>
      </c>
      <c r="C15">
        <v>0</v>
      </c>
      <c r="D15">
        <v>2</v>
      </c>
      <c r="E15">
        <v>3644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</row>
    <row r="16" spans="1:11" x14ac:dyDescent="0.25">
      <c r="A16" s="1">
        <v>4</v>
      </c>
      <c r="B16">
        <v>3239</v>
      </c>
      <c r="C16">
        <v>0</v>
      </c>
      <c r="D16">
        <v>3</v>
      </c>
      <c r="E16">
        <v>0</v>
      </c>
      <c r="F16">
        <v>2598</v>
      </c>
      <c r="G16">
        <v>2</v>
      </c>
      <c r="H16">
        <v>0</v>
      </c>
      <c r="I16">
        <v>0</v>
      </c>
      <c r="J16">
        <v>0</v>
      </c>
      <c r="K16">
        <v>0</v>
      </c>
    </row>
    <row r="17" spans="1:12" x14ac:dyDescent="0.25">
      <c r="A17" s="1">
        <v>5</v>
      </c>
      <c r="B17">
        <v>3611</v>
      </c>
      <c r="C17">
        <v>2</v>
      </c>
      <c r="D17">
        <v>0</v>
      </c>
      <c r="E17">
        <v>422</v>
      </c>
      <c r="F17">
        <v>0</v>
      </c>
      <c r="G17">
        <v>1379</v>
      </c>
      <c r="H17">
        <v>6</v>
      </c>
      <c r="I17">
        <v>0</v>
      </c>
      <c r="J17">
        <v>0</v>
      </c>
      <c r="K17">
        <v>1</v>
      </c>
    </row>
    <row r="18" spans="1:12" x14ac:dyDescent="0.25">
      <c r="A18" s="1">
        <v>6</v>
      </c>
      <c r="B18">
        <v>1373</v>
      </c>
      <c r="C18">
        <v>4</v>
      </c>
      <c r="D18">
        <v>0</v>
      </c>
      <c r="E18">
        <v>0</v>
      </c>
      <c r="F18">
        <v>0</v>
      </c>
      <c r="G18">
        <v>0</v>
      </c>
      <c r="H18">
        <v>4540</v>
      </c>
      <c r="I18">
        <v>0</v>
      </c>
      <c r="J18">
        <v>1</v>
      </c>
      <c r="K18">
        <v>0</v>
      </c>
    </row>
    <row r="19" spans="1:12" x14ac:dyDescent="0.25">
      <c r="A19" s="1">
        <v>7</v>
      </c>
      <c r="B19">
        <v>2186</v>
      </c>
      <c r="C19">
        <v>0</v>
      </c>
      <c r="D19">
        <v>0</v>
      </c>
      <c r="E19">
        <v>0</v>
      </c>
      <c r="F19">
        <v>6</v>
      </c>
      <c r="G19">
        <v>0</v>
      </c>
      <c r="H19">
        <v>0</v>
      </c>
      <c r="I19">
        <v>4004</v>
      </c>
      <c r="J19">
        <v>0</v>
      </c>
      <c r="K19">
        <v>69</v>
      </c>
    </row>
    <row r="20" spans="1:12" x14ac:dyDescent="0.25">
      <c r="A20" s="1">
        <v>8</v>
      </c>
      <c r="B20">
        <v>5830</v>
      </c>
      <c r="C20">
        <v>2</v>
      </c>
      <c r="D20">
        <v>7</v>
      </c>
      <c r="E20">
        <v>1</v>
      </c>
      <c r="F20">
        <v>0</v>
      </c>
      <c r="G20">
        <v>9</v>
      </c>
      <c r="H20">
        <v>2</v>
      </c>
      <c r="I20">
        <v>0</v>
      </c>
      <c r="J20">
        <v>0</v>
      </c>
      <c r="K20">
        <v>0</v>
      </c>
    </row>
    <row r="21" spans="1:12" x14ac:dyDescent="0.25">
      <c r="A21" s="1">
        <v>9</v>
      </c>
      <c r="B21">
        <v>5869</v>
      </c>
      <c r="C21">
        <v>0</v>
      </c>
      <c r="D21">
        <v>0</v>
      </c>
      <c r="E21">
        <v>0</v>
      </c>
      <c r="F21">
        <v>2</v>
      </c>
      <c r="G21">
        <v>1</v>
      </c>
      <c r="H21">
        <v>0</v>
      </c>
      <c r="I21">
        <v>51</v>
      </c>
      <c r="J21">
        <v>0</v>
      </c>
      <c r="K21">
        <v>26</v>
      </c>
    </row>
    <row r="23" spans="1:12" x14ac:dyDescent="0.25">
      <c r="A23" t="s">
        <v>11</v>
      </c>
      <c r="B23" s="4">
        <v>0.99594800000000006</v>
      </c>
      <c r="C23" s="4">
        <v>0.90640759000000004</v>
      </c>
      <c r="D23" s="4">
        <v>0.52668680999999995</v>
      </c>
      <c r="E23" s="4">
        <v>0.59435654999999998</v>
      </c>
      <c r="F23" s="4">
        <v>0.44471072</v>
      </c>
      <c r="G23" s="4">
        <v>0.25438111000000002</v>
      </c>
      <c r="H23" s="4">
        <v>0.76715106</v>
      </c>
      <c r="I23" s="4">
        <v>0.63910615000000004</v>
      </c>
      <c r="J23" s="4">
        <v>0</v>
      </c>
      <c r="K23" s="4">
        <v>4.3704800000000004E-3</v>
      </c>
      <c r="L23" s="5">
        <f>AVERAGE(B23:K23)</f>
        <v>0.5133118470000001</v>
      </c>
    </row>
    <row r="24" spans="1:12" x14ac:dyDescent="0.25">
      <c r="A24" t="s">
        <v>12</v>
      </c>
      <c r="B24" s="4">
        <v>0.48166502999999999</v>
      </c>
      <c r="C24" s="4">
        <v>0.99984978999999996</v>
      </c>
      <c r="D24" s="4">
        <v>0.99940786999999998</v>
      </c>
      <c r="E24" s="4">
        <v>0.99209192999999996</v>
      </c>
      <c r="F24" s="4">
        <v>0.99979689000000005</v>
      </c>
      <c r="G24" s="4">
        <v>0.99976180999999997</v>
      </c>
      <c r="H24" s="4">
        <v>0.99979660999999997</v>
      </c>
      <c r="I24" s="4">
        <v>0.99895785000000004</v>
      </c>
      <c r="J24" s="4">
        <v>0.99998153000000001</v>
      </c>
      <c r="K24" s="4">
        <v>0.99864942000000001</v>
      </c>
      <c r="L24" s="5">
        <f t="shared" ref="L24:L26" si="0">AVERAGE(B24:K24)</f>
        <v>0.94699587299999988</v>
      </c>
    </row>
    <row r="25" spans="1:12" x14ac:dyDescent="0.25">
      <c r="A25" t="s">
        <v>10</v>
      </c>
      <c r="B25" s="4">
        <v>0.52231666666666599</v>
      </c>
      <c r="C25" s="4"/>
      <c r="D25" s="4"/>
      <c r="E25" s="4"/>
      <c r="F25" s="4"/>
      <c r="G25" s="4"/>
      <c r="H25" s="4"/>
      <c r="I25" s="4"/>
      <c r="J25" s="4"/>
      <c r="K25" s="4"/>
      <c r="L25" s="5">
        <f t="shared" si="0"/>
        <v>0.52231666666666599</v>
      </c>
    </row>
    <row r="26" spans="1:12" x14ac:dyDescent="0.25">
      <c r="A26" t="s">
        <v>13</v>
      </c>
      <c r="B26" s="4">
        <v>0.29604536999999997</v>
      </c>
      <c r="C26" s="4">
        <v>0.95031491000000001</v>
      </c>
      <c r="D26" s="4">
        <v>0.68755478000000003</v>
      </c>
      <c r="E26" s="4">
        <v>0.71443975999999998</v>
      </c>
      <c r="F26" s="4">
        <v>0.61483847999999997</v>
      </c>
      <c r="G26" s="4">
        <v>0.40481433</v>
      </c>
      <c r="H26" s="4">
        <v>0.86732257000000001</v>
      </c>
      <c r="I26" s="4">
        <v>0.77559321999999997</v>
      </c>
      <c r="J26" s="4">
        <v>0</v>
      </c>
      <c r="K26" s="4">
        <v>8.5978800000000005E-3</v>
      </c>
      <c r="L26" s="5">
        <f t="shared" si="0"/>
        <v>0.53195212999999997</v>
      </c>
    </row>
    <row r="28" spans="1:12" x14ac:dyDescent="0.25">
      <c r="A28" t="s">
        <v>9</v>
      </c>
    </row>
    <row r="29" spans="1:12" x14ac:dyDescent="0.25">
      <c r="A29" s="1" t="s">
        <v>15</v>
      </c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</row>
    <row r="30" spans="1:12" x14ac:dyDescent="0.25">
      <c r="A30" s="1">
        <v>0</v>
      </c>
      <c r="B30" s="3">
        <v>975</v>
      </c>
      <c r="C30" s="3">
        <v>0</v>
      </c>
      <c r="D30" s="3">
        <v>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</row>
    <row r="31" spans="1:12" x14ac:dyDescent="0.25">
      <c r="A31" s="1">
        <v>1</v>
      </c>
      <c r="B31" s="3">
        <v>96</v>
      </c>
      <c r="C31" s="3">
        <v>1032</v>
      </c>
      <c r="D31" s="3">
        <v>0</v>
      </c>
      <c r="E31" s="3">
        <v>1</v>
      </c>
      <c r="F31" s="3">
        <v>1</v>
      </c>
      <c r="G31" s="3">
        <v>1</v>
      </c>
      <c r="H31" s="3">
        <v>3</v>
      </c>
      <c r="I31" s="3">
        <v>0</v>
      </c>
      <c r="J31" s="3">
        <v>0</v>
      </c>
      <c r="K31" s="3">
        <v>1</v>
      </c>
    </row>
    <row r="32" spans="1:12" x14ac:dyDescent="0.25">
      <c r="A32" s="1">
        <v>2</v>
      </c>
      <c r="B32" s="3">
        <v>472</v>
      </c>
      <c r="C32" s="3">
        <v>2</v>
      </c>
      <c r="D32" s="3">
        <v>550</v>
      </c>
      <c r="E32" s="3">
        <v>1</v>
      </c>
      <c r="F32" s="3">
        <v>3</v>
      </c>
      <c r="G32" s="3">
        <v>1</v>
      </c>
      <c r="H32" s="3">
        <v>1</v>
      </c>
      <c r="I32" s="3">
        <v>2</v>
      </c>
      <c r="J32" s="3">
        <v>0</v>
      </c>
      <c r="K32" s="3">
        <v>0</v>
      </c>
    </row>
    <row r="33" spans="1:14" x14ac:dyDescent="0.25">
      <c r="A33" s="1">
        <v>3</v>
      </c>
      <c r="B33" s="3">
        <v>385</v>
      </c>
      <c r="C33" s="3">
        <v>0</v>
      </c>
      <c r="D33" s="3">
        <v>4</v>
      </c>
      <c r="E33" s="3">
        <v>616</v>
      </c>
      <c r="F33" s="3">
        <v>0</v>
      </c>
      <c r="G33" s="3">
        <v>1</v>
      </c>
      <c r="H33" s="3">
        <v>0</v>
      </c>
      <c r="I33" s="3">
        <v>4</v>
      </c>
      <c r="J33" s="3">
        <v>0</v>
      </c>
      <c r="K33" s="3">
        <v>0</v>
      </c>
    </row>
    <row r="34" spans="1:14" x14ac:dyDescent="0.25">
      <c r="A34" s="1">
        <v>4</v>
      </c>
      <c r="B34" s="3">
        <v>534</v>
      </c>
      <c r="C34" s="3">
        <v>0</v>
      </c>
      <c r="D34" s="3">
        <v>0</v>
      </c>
      <c r="E34" s="3">
        <v>0</v>
      </c>
      <c r="F34" s="3">
        <v>440</v>
      </c>
      <c r="G34" s="3">
        <v>0</v>
      </c>
      <c r="H34" s="3">
        <v>6</v>
      </c>
      <c r="I34" s="3">
        <v>1</v>
      </c>
      <c r="J34" s="3">
        <v>0</v>
      </c>
      <c r="K34" s="3">
        <v>1</v>
      </c>
    </row>
    <row r="35" spans="1:14" x14ac:dyDescent="0.25">
      <c r="A35" s="1">
        <v>5</v>
      </c>
      <c r="B35" s="3">
        <v>601</v>
      </c>
      <c r="C35" s="3">
        <v>1</v>
      </c>
      <c r="D35" s="3">
        <v>0</v>
      </c>
      <c r="E35" s="3">
        <v>59</v>
      </c>
      <c r="F35" s="3">
        <v>0</v>
      </c>
      <c r="G35" s="3">
        <v>224</v>
      </c>
      <c r="H35" s="3">
        <v>4</v>
      </c>
      <c r="I35" s="3">
        <v>1</v>
      </c>
      <c r="J35" s="3">
        <v>1</v>
      </c>
      <c r="K35" s="3">
        <v>1</v>
      </c>
    </row>
    <row r="36" spans="1:14" x14ac:dyDescent="0.25">
      <c r="A36" s="1">
        <v>6</v>
      </c>
      <c r="B36" s="3">
        <v>248</v>
      </c>
      <c r="C36" s="3">
        <v>1</v>
      </c>
      <c r="D36" s="3">
        <v>0</v>
      </c>
      <c r="E36" s="3">
        <v>0</v>
      </c>
      <c r="F36" s="3">
        <v>0</v>
      </c>
      <c r="G36" s="3">
        <v>3</v>
      </c>
      <c r="H36" s="3">
        <v>706</v>
      </c>
      <c r="I36" s="3">
        <v>0</v>
      </c>
      <c r="J36" s="3">
        <v>0</v>
      </c>
      <c r="K36" s="3">
        <v>0</v>
      </c>
    </row>
    <row r="37" spans="1:14" x14ac:dyDescent="0.25">
      <c r="A37" s="1">
        <v>7</v>
      </c>
      <c r="B37" s="3">
        <v>350</v>
      </c>
      <c r="C37" s="3">
        <v>3</v>
      </c>
      <c r="D37" s="3">
        <v>7</v>
      </c>
      <c r="E37" s="3">
        <v>0</v>
      </c>
      <c r="F37" s="3">
        <v>2</v>
      </c>
      <c r="G37" s="3">
        <v>0</v>
      </c>
      <c r="H37" s="3">
        <v>0</v>
      </c>
      <c r="I37" s="3">
        <v>657</v>
      </c>
      <c r="J37" s="3">
        <v>0</v>
      </c>
      <c r="K37" s="3">
        <v>9</v>
      </c>
    </row>
    <row r="38" spans="1:14" x14ac:dyDescent="0.25">
      <c r="A38" s="1">
        <v>8</v>
      </c>
      <c r="B38" s="3">
        <v>968</v>
      </c>
      <c r="C38" s="3">
        <v>0</v>
      </c>
      <c r="D38" s="3">
        <v>1</v>
      </c>
      <c r="E38" s="3">
        <v>0</v>
      </c>
      <c r="F38" s="3">
        <v>0</v>
      </c>
      <c r="G38" s="3">
        <v>2</v>
      </c>
      <c r="H38" s="3">
        <v>3</v>
      </c>
      <c r="I38" s="3">
        <v>0</v>
      </c>
      <c r="J38" s="3">
        <v>0</v>
      </c>
      <c r="K38" s="3">
        <v>0</v>
      </c>
    </row>
    <row r="39" spans="1:14" x14ac:dyDescent="0.25">
      <c r="A39" s="1">
        <v>9</v>
      </c>
      <c r="B39" s="3">
        <v>991</v>
      </c>
      <c r="C39" s="3">
        <v>0</v>
      </c>
      <c r="D39" s="3">
        <v>0</v>
      </c>
      <c r="E39" s="3">
        <v>2</v>
      </c>
      <c r="F39" s="3">
        <v>5</v>
      </c>
      <c r="G39" s="3">
        <v>0</v>
      </c>
      <c r="H39" s="3">
        <v>0</v>
      </c>
      <c r="I39" s="3">
        <v>7</v>
      </c>
      <c r="J39" s="3">
        <v>0</v>
      </c>
      <c r="K39" s="3">
        <v>4</v>
      </c>
    </row>
    <row r="41" spans="1:14" x14ac:dyDescent="0.25">
      <c r="A41" t="s">
        <v>11</v>
      </c>
      <c r="B41" s="4">
        <v>0.99489795999999997</v>
      </c>
      <c r="C41" s="4">
        <v>0.90925109999999998</v>
      </c>
      <c r="D41" s="4">
        <v>0.53294573999999995</v>
      </c>
      <c r="E41" s="4">
        <v>0.60990098999999998</v>
      </c>
      <c r="F41" s="4">
        <v>0.44806517000000001</v>
      </c>
      <c r="G41" s="4">
        <v>0.25112108</v>
      </c>
      <c r="H41" s="4">
        <v>0.73695197999999995</v>
      </c>
      <c r="I41" s="4">
        <v>0.63910506</v>
      </c>
      <c r="J41" s="4">
        <v>0</v>
      </c>
      <c r="K41" s="4">
        <v>3.9643200000000003E-3</v>
      </c>
      <c r="L41" s="5">
        <f>AVERAGE(B41:K41)</f>
        <v>0.51262034000000001</v>
      </c>
      <c r="M41" t="s">
        <v>163</v>
      </c>
    </row>
    <row r="42" spans="1:14" x14ac:dyDescent="0.25">
      <c r="A42" t="s">
        <v>12</v>
      </c>
      <c r="B42" s="4">
        <v>0.48503326000000002</v>
      </c>
      <c r="C42" s="4">
        <v>0.99921037999999995</v>
      </c>
      <c r="D42" s="4">
        <v>0.99821588000000006</v>
      </c>
      <c r="E42" s="4">
        <v>0.99299221000000004</v>
      </c>
      <c r="F42" s="4">
        <v>0.99878022</v>
      </c>
      <c r="G42" s="4">
        <v>0.99912164999999997</v>
      </c>
      <c r="H42" s="4">
        <v>0.99811987999999996</v>
      </c>
      <c r="I42" s="4">
        <v>0.99821667000000003</v>
      </c>
      <c r="J42" s="4">
        <v>0.99988920999999997</v>
      </c>
      <c r="K42" s="4">
        <v>0.99866533000000002</v>
      </c>
      <c r="L42" s="5">
        <f t="shared" ref="L42:L44" si="1">AVERAGE(B42:K42)</f>
        <v>0.94682446899999984</v>
      </c>
      <c r="M42" t="s">
        <v>163</v>
      </c>
    </row>
    <row r="43" spans="1:14" x14ac:dyDescent="0.25">
      <c r="A43" t="s">
        <v>10</v>
      </c>
      <c r="B43" s="4">
        <v>0.52039999999999997</v>
      </c>
      <c r="C43" s="4"/>
      <c r="D43" s="4"/>
      <c r="E43" s="4"/>
      <c r="F43" s="4"/>
      <c r="G43" s="4"/>
      <c r="H43" s="4"/>
      <c r="I43" s="4"/>
      <c r="J43" s="4"/>
      <c r="K43" s="4"/>
      <c r="L43" s="5">
        <f t="shared" si="1"/>
        <v>0.52039999999999997</v>
      </c>
    </row>
    <row r="44" spans="1:14" x14ac:dyDescent="0.25">
      <c r="A44" t="s">
        <v>13</v>
      </c>
      <c r="B44" s="4">
        <v>0.29545454999999998</v>
      </c>
      <c r="C44" s="4">
        <v>0.94940201999999996</v>
      </c>
      <c r="D44" s="4">
        <v>0.68836045000000001</v>
      </c>
      <c r="E44" s="4">
        <v>0.72942569999999995</v>
      </c>
      <c r="F44" s="4">
        <v>0.61409630000000004</v>
      </c>
      <c r="G44" s="4">
        <v>0.39857650999999999</v>
      </c>
      <c r="H44" s="4">
        <v>0.83997619999999995</v>
      </c>
      <c r="I44" s="4">
        <v>0.77248676999999999</v>
      </c>
      <c r="J44" s="4">
        <v>0</v>
      </c>
      <c r="K44" s="4">
        <v>7.8048800000000002E-3</v>
      </c>
      <c r="L44" s="5">
        <f t="shared" si="1"/>
        <v>0.52955833799999996</v>
      </c>
    </row>
    <row r="45" spans="1:14" x14ac:dyDescent="0.25">
      <c r="N45" t="s">
        <v>163</v>
      </c>
    </row>
    <row r="46" spans="1:14" x14ac:dyDescent="0.25">
      <c r="A46" t="s">
        <v>16</v>
      </c>
    </row>
    <row r="48" spans="1:14" x14ac:dyDescent="0.25">
      <c r="A48" t="s">
        <v>11</v>
      </c>
      <c r="B48" s="4">
        <f>B23-B41</f>
        <v>1.0500400000000853E-3</v>
      </c>
      <c r="C48" s="4">
        <f t="shared" ref="C48:K51" si="2">C23-C41</f>
        <v>-2.843509999999938E-3</v>
      </c>
      <c r="D48" s="4">
        <f t="shared" si="2"/>
        <v>-6.2589299999999959E-3</v>
      </c>
      <c r="E48" s="4">
        <f t="shared" si="2"/>
        <v>-1.5544439999999993E-2</v>
      </c>
      <c r="F48" s="4">
        <f t="shared" si="2"/>
        <v>-3.3544500000000088E-3</v>
      </c>
      <c r="G48" s="4">
        <f t="shared" si="2"/>
        <v>3.2600300000000249E-3</v>
      </c>
      <c r="H48" s="4">
        <f t="shared" si="2"/>
        <v>3.0199080000000045E-2</v>
      </c>
      <c r="I48" s="4">
        <f t="shared" si="2"/>
        <v>1.0900000000368948E-6</v>
      </c>
      <c r="J48" s="4">
        <f t="shared" si="2"/>
        <v>0</v>
      </c>
      <c r="K48" s="4">
        <f t="shared" si="2"/>
        <v>4.0616000000000003E-4</v>
      </c>
      <c r="L48" s="5">
        <f>AVERAGE(B48:K48)</f>
        <v>6.9150700000002565E-4</v>
      </c>
    </row>
    <row r="49" spans="1:12" x14ac:dyDescent="0.25">
      <c r="A49" t="s">
        <v>12</v>
      </c>
      <c r="B49" s="4">
        <f>B24-B42</f>
        <v>-3.3682300000000276E-3</v>
      </c>
      <c r="C49" s="4">
        <f t="shared" si="2"/>
        <v>6.3941000000000692E-4</v>
      </c>
      <c r="D49" s="4">
        <f t="shared" si="2"/>
        <v>1.1919899999999206E-3</v>
      </c>
      <c r="E49" s="4">
        <f t="shared" si="2"/>
        <v>-9.0028000000008657E-4</v>
      </c>
      <c r="F49" s="4">
        <f t="shared" si="2"/>
        <v>1.0166700000000528E-3</v>
      </c>
      <c r="G49" s="4">
        <f t="shared" si="2"/>
        <v>6.4016000000000073E-4</v>
      </c>
      <c r="H49" s="4">
        <f t="shared" si="2"/>
        <v>1.6767300000000152E-3</v>
      </c>
      <c r="I49" s="4">
        <f t="shared" si="2"/>
        <v>7.4118000000000794E-4</v>
      </c>
      <c r="J49" s="4">
        <f t="shared" si="2"/>
        <v>9.2320000000034597E-5</v>
      </c>
      <c r="K49" s="4">
        <f>K24-K42</f>
        <v>-1.5910000000007862E-5</v>
      </c>
      <c r="L49" s="5">
        <f t="shared" ref="L49:L51" si="3">AVERAGE(B49:K49)</f>
        <v>1.7140399999999168E-4</v>
      </c>
    </row>
    <row r="50" spans="1:12" x14ac:dyDescent="0.25">
      <c r="A50" t="s">
        <v>10</v>
      </c>
      <c r="B50" s="4">
        <f>B25-B43</f>
        <v>1.9166666666660115E-3</v>
      </c>
      <c r="C50" s="4"/>
      <c r="D50" s="4"/>
      <c r="E50" s="4"/>
      <c r="F50" s="4"/>
      <c r="G50" s="4"/>
      <c r="H50" s="4"/>
      <c r="I50" s="4"/>
      <c r="J50" s="4"/>
      <c r="K50" s="4"/>
      <c r="L50" s="5">
        <f t="shared" si="3"/>
        <v>1.9166666666660115E-3</v>
      </c>
    </row>
    <row r="51" spans="1:12" x14ac:dyDescent="0.25">
      <c r="A51" t="s">
        <v>13</v>
      </c>
      <c r="B51" s="4">
        <f>B26-B44</f>
        <v>5.9081999999999191E-4</v>
      </c>
      <c r="C51" s="4">
        <f t="shared" si="2"/>
        <v>9.1289000000005505E-4</v>
      </c>
      <c r="D51" s="4">
        <f t="shared" si="2"/>
        <v>-8.0566999999998057E-4</v>
      </c>
      <c r="E51" s="4">
        <f t="shared" si="2"/>
        <v>-1.4985939999999975E-2</v>
      </c>
      <c r="F51" s="4">
        <f t="shared" si="2"/>
        <v>7.4217999999992568E-4</v>
      </c>
      <c r="G51" s="4">
        <f t="shared" si="2"/>
        <v>6.237820000000005E-3</v>
      </c>
      <c r="H51" s="4">
        <f t="shared" si="2"/>
        <v>2.7346370000000064E-2</v>
      </c>
      <c r="I51" s="4">
        <f t="shared" si="2"/>
        <v>3.1064499999999828E-3</v>
      </c>
      <c r="J51" s="4">
        <f t="shared" si="2"/>
        <v>0</v>
      </c>
      <c r="K51" s="4">
        <f>K26-K44</f>
        <v>7.930000000000003E-4</v>
      </c>
      <c r="L51" s="5">
        <f t="shared" si="3"/>
        <v>2.393792000000007E-3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486C-70CC-4D1C-B62C-98CC498B1F8F}">
  <dimension ref="A1:I7"/>
  <sheetViews>
    <sheetView workbookViewId="0">
      <selection activeCell="A3" sqref="A3:A7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10.7109375" bestFit="1" customWidth="1"/>
    <col min="4" max="5" width="9.140625" bestFit="1" customWidth="1"/>
    <col min="6" max="6" width="10.85546875" bestFit="1" customWidth="1"/>
    <col min="7" max="7" width="10.7109375" bestFit="1" customWidth="1"/>
    <col min="8" max="9" width="9.140625" bestFit="1" customWidth="1"/>
  </cols>
  <sheetData>
    <row r="1" spans="1:9" x14ac:dyDescent="0.25">
      <c r="B1" s="7" t="s">
        <v>169</v>
      </c>
      <c r="C1" s="7"/>
      <c r="D1" s="7"/>
      <c r="E1" s="7"/>
      <c r="F1" s="7" t="s">
        <v>170</v>
      </c>
      <c r="G1" s="7"/>
      <c r="H1" s="7"/>
      <c r="I1" s="7"/>
    </row>
    <row r="2" spans="1:9" x14ac:dyDescent="0.25">
      <c r="B2" t="s">
        <v>11</v>
      </c>
      <c r="C2" t="s">
        <v>12</v>
      </c>
      <c r="D2" t="s">
        <v>10</v>
      </c>
      <c r="E2" t="s">
        <v>13</v>
      </c>
      <c r="F2" t="s">
        <v>11</v>
      </c>
      <c r="G2" t="s">
        <v>12</v>
      </c>
      <c r="H2" t="s">
        <v>10</v>
      </c>
      <c r="I2" t="s">
        <v>13</v>
      </c>
    </row>
    <row r="3" spans="1:9" x14ac:dyDescent="0.25">
      <c r="A3" t="s">
        <v>164</v>
      </c>
      <c r="B3" s="4">
        <v>0.61767913599999991</v>
      </c>
      <c r="C3" s="4">
        <v>0.95847791199999999</v>
      </c>
      <c r="D3" s="4">
        <v>0.63034999999999997</v>
      </c>
      <c r="E3" s="4">
        <v>0.63315931700000005</v>
      </c>
      <c r="F3" s="4">
        <v>5.308630999999996E-3</v>
      </c>
      <c r="G3" s="4">
        <v>4.9911000000000259E-4</v>
      </c>
      <c r="H3" s="4">
        <v>0</v>
      </c>
      <c r="I3" s="4">
        <v>8.4614710000000259E-3</v>
      </c>
    </row>
    <row r="4" spans="1:9" x14ac:dyDescent="0.25">
      <c r="A4" t="s">
        <v>165</v>
      </c>
      <c r="B4" s="4">
        <v>0.90155299099999997</v>
      </c>
      <c r="C4" s="4">
        <v>0.98918178000000001</v>
      </c>
      <c r="D4" s="4">
        <v>0.90259999999999996</v>
      </c>
      <c r="E4" s="4">
        <v>0.90160380600000001</v>
      </c>
      <c r="F4" s="4">
        <v>8.1490331999999985E-2</v>
      </c>
      <c r="G4" s="4">
        <v>8.9512239999999903E-3</v>
      </c>
      <c r="H4" s="4">
        <v>8.0583333333333007E-2</v>
      </c>
      <c r="I4" s="4">
        <v>9.652919800000001E-2</v>
      </c>
    </row>
    <row r="5" spans="1:9" x14ac:dyDescent="0.25">
      <c r="A5" s="8" t="s">
        <v>166</v>
      </c>
      <c r="B5" s="9">
        <v>0.88269024500000004</v>
      </c>
      <c r="C5" s="9">
        <v>0.98710830199999999</v>
      </c>
      <c r="D5" s="9">
        <v>0.88390000000000002</v>
      </c>
      <c r="E5" s="9">
        <v>0.88248244600000003</v>
      </c>
      <c r="F5" s="9">
        <v>3.691532799999999E-2</v>
      </c>
      <c r="G5" s="9">
        <v>4.0941540000000052E-3</v>
      </c>
      <c r="H5" s="9">
        <v>3.6883333333332935E-2</v>
      </c>
      <c r="I5" s="9">
        <v>0.10872001000000001</v>
      </c>
    </row>
    <row r="6" spans="1:9" x14ac:dyDescent="0.25">
      <c r="A6" t="s">
        <v>167</v>
      </c>
      <c r="B6" s="4">
        <v>0.26394818930880004</v>
      </c>
      <c r="C6" s="4">
        <v>0.91975499699999985</v>
      </c>
      <c r="D6" s="4">
        <v>0.2762</v>
      </c>
      <c r="E6" s="4">
        <v>0.209052297</v>
      </c>
      <c r="F6" s="4">
        <v>1.8829245696999897E-3</v>
      </c>
      <c r="G6" s="4">
        <v>2.3240900000000563E-4</v>
      </c>
      <c r="H6" s="4">
        <v>2.6666666666659844E-3</v>
      </c>
      <c r="I6" s="4">
        <v>3.4553733396999959E-3</v>
      </c>
    </row>
    <row r="7" spans="1:9" x14ac:dyDescent="0.25">
      <c r="A7" t="s">
        <v>168</v>
      </c>
      <c r="B7" s="4">
        <v>0.51262034000000001</v>
      </c>
      <c r="C7" s="4">
        <v>0.94682446899999984</v>
      </c>
      <c r="D7" s="4">
        <v>0.52039999999999997</v>
      </c>
      <c r="E7" s="4">
        <v>0.52955833799999996</v>
      </c>
      <c r="F7" s="4">
        <v>6.9150700000002565E-4</v>
      </c>
      <c r="G7" s="4">
        <v>1.7140399999999168E-4</v>
      </c>
      <c r="H7" s="4">
        <v>1.9166666666660115E-3</v>
      </c>
      <c r="I7" s="4">
        <v>2.393792000000007E-3</v>
      </c>
    </row>
  </sheetData>
  <mergeCells count="2">
    <mergeCell ref="B1:E1"/>
    <mergeCell ref="F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Arquitectura</vt:lpstr>
      <vt:lpstr>Model_00</vt:lpstr>
      <vt:lpstr>Model_01</vt:lpstr>
      <vt:lpstr>Model_02</vt:lpstr>
      <vt:lpstr>Model_03</vt:lpstr>
      <vt:lpstr>Model_04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Zúñiga</dc:creator>
  <cp:lastModifiedBy>Miguel Humberto Zuñiga Paredes</cp:lastModifiedBy>
  <dcterms:created xsi:type="dcterms:W3CDTF">2015-06-05T18:17:20Z</dcterms:created>
  <dcterms:modified xsi:type="dcterms:W3CDTF">2025-03-27T03:08:39Z</dcterms:modified>
</cp:coreProperties>
</file>