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19200" windowHeight="111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1" l="1"/>
  <c r="B54" i="1"/>
  <c r="B53" i="1"/>
  <c r="J52" i="1"/>
  <c r="B50" i="1"/>
  <c r="J51" i="1"/>
  <c r="J43" i="1"/>
  <c r="J49" i="1"/>
  <c r="B48" i="1"/>
  <c r="B40" i="1"/>
  <c r="J47" i="1"/>
  <c r="B46" i="1"/>
  <c r="B45" i="1"/>
  <c r="J44" i="1"/>
  <c r="B42" i="1"/>
  <c r="B34" i="1"/>
  <c r="J41" i="1"/>
  <c r="B32" i="1"/>
  <c r="J39" i="1"/>
  <c r="B37" i="1"/>
  <c r="B38" i="1"/>
  <c r="J36" i="1"/>
  <c r="J35" i="1"/>
  <c r="J33" i="1"/>
  <c r="J31" i="1"/>
  <c r="B30" i="1"/>
  <c r="B29" i="1"/>
  <c r="B26" i="1"/>
  <c r="J28" i="1"/>
  <c r="J27" i="1"/>
  <c r="J25" i="1"/>
  <c r="J24" i="1"/>
  <c r="B23" i="1"/>
  <c r="G20" i="1"/>
  <c r="F18" i="1"/>
  <c r="F17" i="1"/>
  <c r="F16" i="1"/>
  <c r="F15" i="1"/>
  <c r="F14" i="1"/>
  <c r="K19" i="1"/>
  <c r="E15" i="1"/>
  <c r="E16" i="1"/>
  <c r="E14" i="1"/>
  <c r="G14" i="1"/>
  <c r="H14" i="1" s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15" i="1" l="1"/>
  <c r="G15" i="1"/>
  <c r="H16" i="1" l="1"/>
  <c r="G16" i="1"/>
  <c r="G17" i="1" l="1"/>
  <c r="H17" i="1" s="1"/>
  <c r="G18" i="1" s="1"/>
</calcChain>
</file>

<file path=xl/sharedStrings.xml><?xml version="1.0" encoding="utf-8"?>
<sst xmlns="http://schemas.openxmlformats.org/spreadsheetml/2006/main" count="71" uniqueCount="25">
  <si>
    <t>Cuota</t>
  </si>
  <si>
    <t>Fecha</t>
  </si>
  <si>
    <t>Anualidad</t>
  </si>
  <si>
    <t>Interes</t>
  </si>
  <si>
    <t>Amortizacion</t>
  </si>
  <si>
    <t>Pdt. Amort</t>
  </si>
  <si>
    <t>-</t>
  </si>
  <si>
    <t>A= 46194,96</t>
  </si>
  <si>
    <t>I =</t>
  </si>
  <si>
    <t>Amorticacion</t>
  </si>
  <si>
    <t>Co=</t>
  </si>
  <si>
    <t>n=</t>
  </si>
  <si>
    <t>Cnta</t>
  </si>
  <si>
    <t>x</t>
  </si>
  <si>
    <t>Banco c\c</t>
  </si>
  <si>
    <t>a</t>
  </si>
  <si>
    <t>Deudas l\p</t>
  </si>
  <si>
    <t>Deudas c\p</t>
  </si>
  <si>
    <t>Intereses de deudas</t>
  </si>
  <si>
    <t>Int. c\p deudas</t>
  </si>
  <si>
    <t>Deudas c \p</t>
  </si>
  <si>
    <t>Intereses de deuda</t>
  </si>
  <si>
    <t>Deuda c\p</t>
  </si>
  <si>
    <t>intereses de deudas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</si>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</sst>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8" fontId="0" fillId="0" borderId="5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8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0" xfId="0" applyAlignment="1">
      <alignment horizontal="right"/>
    </xf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44" fontId="0" fillId="0" borderId="5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8" fontId="0" fillId="0" borderId="5" xfId="1" applyNumberFormat="1" applyFont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10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15" xfId="0" applyNumberFormat="1" applyBorder="1"/>
    <xf numFmtId="0" fontId="0" fillId="0" borderId="16" xfId="0" applyBorder="1"/>
    <xf numFmtId="44" fontId="0" fillId="0" borderId="17" xfId="0" applyNumberFormat="1" applyBorder="1"/>
    <xf numFmtId="164" fontId="0" fillId="0" borderId="15" xfId="0" applyNumberFormat="1" applyBorder="1"/>
    <xf numFmtId="44" fontId="0" fillId="0" borderId="12" xfId="0" applyNumberFormat="1" applyBorder="1"/>
    <xf numFmtId="164" fontId="0" fillId="0" borderId="14" xfId="0" applyNumberFormat="1" applyBorder="1"/>
    <xf numFmtId="0" fontId="0" fillId="0" borderId="15" xfId="0" applyBorder="1"/>
    <xf numFmtId="164" fontId="0" fillId="0" borderId="16" xfId="0" applyNumberFormat="1" applyBorder="1"/>
    <xf numFmtId="0" fontId="0" fillId="0" borderId="10" xfId="0" applyBorder="1"/>
    <xf numFmtId="0" fontId="0" fillId="0" borderId="0" xfId="0" applyBorder="1"/>
    <xf numFmtId="44" fontId="0" fillId="0" borderId="14" xfId="0" applyNumberFormat="1" applyBorder="1"/>
    <xf numFmtId="0" fontId="0" fillId="0" borderId="10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workbookViewId="0">
      <selection activeCell="L40" sqref="L40"/>
    </sheetView>
  </sheetViews>
  <sheetFormatPr baseColWidth="10" defaultRowHeight="15" x14ac:dyDescent="0.25"/>
  <cols>
    <col min="2" max="2" width="13" bestFit="1" customWidth="1"/>
    <col min="3" max="3" width="7.28515625" customWidth="1"/>
    <col min="5" max="6" width="12" bestFit="1" customWidth="1"/>
    <col min="7" max="7" width="13.42578125" customWidth="1"/>
    <col min="8" max="8" width="13" bestFit="1" customWidth="1"/>
    <col min="9" max="9" width="7.140625" customWidth="1"/>
    <col min="10" max="12" width="13" bestFit="1" customWidth="1"/>
  </cols>
  <sheetData>
    <row r="2" spans="3:11" ht="15.75" thickBot="1" x14ac:dyDescent="0.3"/>
    <row r="3" spans="3:11" x14ac:dyDescent="0.25">
      <c r="C3" s="2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4" t="s">
        <v>5</v>
      </c>
    </row>
    <row r="4" spans="3:11" x14ac:dyDescent="0.25">
      <c r="C4" s="5">
        <v>0</v>
      </c>
      <c r="D4" s="8">
        <v>43831</v>
      </c>
      <c r="E4" s="6" t="s">
        <v>6</v>
      </c>
      <c r="F4" s="6" t="s">
        <v>6</v>
      </c>
      <c r="G4" s="6" t="s">
        <v>6</v>
      </c>
      <c r="H4" s="9">
        <v>200000</v>
      </c>
      <c r="J4" s="13" t="s">
        <v>8</v>
      </c>
      <c r="K4">
        <v>0.05</v>
      </c>
    </row>
    <row r="5" spans="3:11" x14ac:dyDescent="0.25">
      <c r="C5" s="5">
        <v>1</v>
      </c>
      <c r="D5" s="8">
        <v>44196</v>
      </c>
      <c r="E5" s="11">
        <v>46194.96</v>
      </c>
      <c r="F5" s="14">
        <f>H4*K4</f>
        <v>10000</v>
      </c>
      <c r="G5" s="11">
        <f>E5-F5</f>
        <v>36194.959999999999</v>
      </c>
      <c r="H5" s="9">
        <f>H4-G5</f>
        <v>163805.04</v>
      </c>
      <c r="J5" s="19" t="s">
        <v>10</v>
      </c>
      <c r="K5" s="20">
        <v>200000</v>
      </c>
    </row>
    <row r="6" spans="3:11" x14ac:dyDescent="0.25">
      <c r="C6" s="5">
        <v>2</v>
      </c>
      <c r="D6" s="8">
        <v>44561</v>
      </c>
      <c r="E6" s="11">
        <v>46194.96</v>
      </c>
      <c r="F6" s="14">
        <f>H5*K4</f>
        <v>8190.2520000000004</v>
      </c>
      <c r="G6" s="11">
        <f>E6-F6</f>
        <v>38004.707999999999</v>
      </c>
      <c r="H6" s="9">
        <f>H5-G6</f>
        <v>125800.33200000001</v>
      </c>
      <c r="J6" s="19" t="s">
        <v>11</v>
      </c>
      <c r="K6">
        <v>5</v>
      </c>
    </row>
    <row r="7" spans="3:11" x14ac:dyDescent="0.25">
      <c r="C7" s="5">
        <v>3</v>
      </c>
      <c r="D7" s="8">
        <v>44926</v>
      </c>
      <c r="E7" s="11">
        <v>46194.96</v>
      </c>
      <c r="F7" s="14">
        <f>H6*K4</f>
        <v>6290.0166000000008</v>
      </c>
      <c r="G7" s="11">
        <f>E7-F7</f>
        <v>39904.943399999996</v>
      </c>
      <c r="H7" s="9">
        <f>H6-G7</f>
        <v>85895.388600000006</v>
      </c>
    </row>
    <row r="8" spans="3:11" x14ac:dyDescent="0.25">
      <c r="C8" s="5">
        <v>4</v>
      </c>
      <c r="D8" s="8">
        <v>45291</v>
      </c>
      <c r="E8" s="11">
        <v>46194.96</v>
      </c>
      <c r="F8" s="14">
        <f>H7*K4</f>
        <v>4294.7694300000003</v>
      </c>
      <c r="G8" s="11">
        <f>E8-F8</f>
        <v>41900.190569999999</v>
      </c>
      <c r="H8" s="9">
        <f>H7-G8</f>
        <v>43995.198030000007</v>
      </c>
    </row>
    <row r="9" spans="3:11" ht="15.75" thickBot="1" x14ac:dyDescent="0.3">
      <c r="C9" s="7">
        <v>5</v>
      </c>
      <c r="D9" s="10">
        <v>45657</v>
      </c>
      <c r="E9" s="11">
        <v>46194.96</v>
      </c>
      <c r="F9" s="15">
        <f>H8*K4</f>
        <v>2199.7599015000005</v>
      </c>
      <c r="G9" s="16">
        <f>E9-F9</f>
        <v>43995.200098499998</v>
      </c>
      <c r="H9" s="17">
        <v>0</v>
      </c>
    </row>
    <row r="10" spans="3:11" x14ac:dyDescent="0.25">
      <c r="E10" t="s">
        <v>7</v>
      </c>
    </row>
    <row r="11" spans="3:11" ht="15.75" thickBot="1" x14ac:dyDescent="0.3"/>
    <row r="12" spans="3:11" x14ac:dyDescent="0.25">
      <c r="C12" s="2" t="s">
        <v>0</v>
      </c>
      <c r="D12" s="3" t="s">
        <v>1</v>
      </c>
      <c r="E12" s="3" t="s">
        <v>2</v>
      </c>
      <c r="F12" s="3" t="s">
        <v>3</v>
      </c>
      <c r="G12" s="3" t="s">
        <v>9</v>
      </c>
      <c r="H12" s="4" t="s">
        <v>5</v>
      </c>
      <c r="J12" s="12" t="s">
        <v>10</v>
      </c>
      <c r="K12" s="22">
        <v>-197500</v>
      </c>
    </row>
    <row r="13" spans="3:11" x14ac:dyDescent="0.25">
      <c r="C13" s="5">
        <v>0</v>
      </c>
      <c r="D13" s="8">
        <v>43831</v>
      </c>
      <c r="E13" s="6" t="s">
        <v>6</v>
      </c>
      <c r="F13" s="6" t="s">
        <v>6</v>
      </c>
      <c r="G13" s="6" t="s">
        <v>6</v>
      </c>
      <c r="H13" s="18">
        <v>197500</v>
      </c>
      <c r="K13">
        <v>46194.96</v>
      </c>
    </row>
    <row r="14" spans="3:11" x14ac:dyDescent="0.25">
      <c r="C14" s="5">
        <v>1</v>
      </c>
      <c r="D14" s="8">
        <v>44196</v>
      </c>
      <c r="E14" s="25">
        <f>E7</f>
        <v>46194.96</v>
      </c>
      <c r="F14" s="23">
        <f>H13*K19</f>
        <v>10777.008444437086</v>
      </c>
      <c r="G14" s="23">
        <f>E14-F14</f>
        <v>35417.951555562911</v>
      </c>
      <c r="H14" s="18">
        <f>H13-G14</f>
        <v>162082.0484444371</v>
      </c>
      <c r="K14">
        <v>46194.96</v>
      </c>
    </row>
    <row r="15" spans="3:11" x14ac:dyDescent="0.25">
      <c r="C15" s="5">
        <v>2</v>
      </c>
      <c r="D15" s="8">
        <v>44561</v>
      </c>
      <c r="E15" s="25">
        <f t="shared" ref="E15:E18" si="0">E8</f>
        <v>46194.96</v>
      </c>
      <c r="F15" s="23">
        <f>H14*K19</f>
        <v>8844.3524292524526</v>
      </c>
      <c r="G15" s="23">
        <f>E15-F15</f>
        <v>37350.607570747547</v>
      </c>
      <c r="H15" s="18">
        <f>H14-G15</f>
        <v>124731.44087368954</v>
      </c>
      <c r="K15">
        <v>46194.96</v>
      </c>
    </row>
    <row r="16" spans="3:11" x14ac:dyDescent="0.25">
      <c r="C16" s="5">
        <v>3</v>
      </c>
      <c r="D16" s="8">
        <v>44926</v>
      </c>
      <c r="E16" s="25">
        <f t="shared" si="0"/>
        <v>46194.96</v>
      </c>
      <c r="F16" s="23">
        <f>H15*K19</f>
        <v>6806.2369194053535</v>
      </c>
      <c r="G16" s="23">
        <f>E16-F16</f>
        <v>39388.723080594646</v>
      </c>
      <c r="H16" s="18">
        <f>H15-G16</f>
        <v>85342.717793094896</v>
      </c>
      <c r="K16">
        <v>46194.96</v>
      </c>
    </row>
    <row r="17" spans="2:12" x14ac:dyDescent="0.25">
      <c r="C17" s="5">
        <v>4</v>
      </c>
      <c r="D17" s="8">
        <v>45291</v>
      </c>
      <c r="E17" s="25">
        <v>46194.96</v>
      </c>
      <c r="F17" s="23">
        <f>H16*K19</f>
        <v>4656.9072927969355</v>
      </c>
      <c r="G17" s="23">
        <f>E17-F17</f>
        <v>41538.052707203067</v>
      </c>
      <c r="H17" s="18">
        <f>H16-G17</f>
        <v>43804.665085891829</v>
      </c>
      <c r="K17">
        <v>46194.96</v>
      </c>
    </row>
    <row r="18" spans="2:12" ht="15.75" thickBot="1" x14ac:dyDescent="0.3">
      <c r="C18" s="7">
        <v>5</v>
      </c>
      <c r="D18" s="10">
        <v>45657</v>
      </c>
      <c r="E18" s="25">
        <v>46194.96</v>
      </c>
      <c r="F18" s="24">
        <f>H17*K19</f>
        <v>2390.2949141083272</v>
      </c>
      <c r="G18" s="24">
        <f>E18-F18</f>
        <v>43804.665085891669</v>
      </c>
      <c r="H18" s="17">
        <v>0</v>
      </c>
    </row>
    <row r="19" spans="2:12" x14ac:dyDescent="0.25">
      <c r="K19" s="26">
        <f>IRR(K12:K17)</f>
        <v>5.4567131364238408E-2</v>
      </c>
    </row>
    <row r="20" spans="2:12" x14ac:dyDescent="0.25">
      <c r="G20" s="22">
        <f>SUM(G15:G18)</f>
        <v>162082.04844443692</v>
      </c>
    </row>
    <row r="22" spans="2:12" x14ac:dyDescent="0.25">
      <c r="B22" s="1"/>
      <c r="C22" s="1" t="s">
        <v>12</v>
      </c>
      <c r="D22" s="28"/>
      <c r="E22" s="28"/>
      <c r="F22" s="29" t="s">
        <v>13</v>
      </c>
      <c r="G22" s="28"/>
      <c r="H22" s="28"/>
      <c r="I22" s="1" t="s">
        <v>12</v>
      </c>
      <c r="J22" s="1"/>
    </row>
    <row r="23" spans="2:12" x14ac:dyDescent="0.25">
      <c r="B23" s="34">
        <f>H13</f>
        <v>197500</v>
      </c>
      <c r="C23" s="35">
        <v>572</v>
      </c>
      <c r="D23" s="30" t="s">
        <v>14</v>
      </c>
      <c r="E23" s="30"/>
      <c r="F23" s="35"/>
      <c r="G23" s="30"/>
      <c r="H23" s="30"/>
      <c r="I23" s="35"/>
      <c r="J23" s="36"/>
    </row>
    <row r="24" spans="2:12" x14ac:dyDescent="0.25">
      <c r="B24" s="37"/>
      <c r="C24" s="38"/>
      <c r="D24" s="39"/>
      <c r="E24" s="39"/>
      <c r="F24" s="38" t="s">
        <v>15</v>
      </c>
      <c r="G24" s="39" t="s">
        <v>16</v>
      </c>
      <c r="H24" s="39"/>
      <c r="I24" s="38">
        <v>170</v>
      </c>
      <c r="J24" s="40">
        <f>G20</f>
        <v>162082.04844443692</v>
      </c>
      <c r="L24" s="22"/>
    </row>
    <row r="25" spans="2:12" x14ac:dyDescent="0.25">
      <c r="B25" s="41"/>
      <c r="C25" s="32"/>
      <c r="D25" s="33"/>
      <c r="E25" s="33"/>
      <c r="F25" s="32"/>
      <c r="G25" s="33" t="s">
        <v>17</v>
      </c>
      <c r="H25" s="33"/>
      <c r="I25" s="32">
        <v>520</v>
      </c>
      <c r="J25" s="42">
        <f>G14</f>
        <v>35417.951555562911</v>
      </c>
    </row>
    <row r="26" spans="2:12" x14ac:dyDescent="0.25">
      <c r="B26" s="34">
        <f>J27+J28</f>
        <v>10777.008444437086</v>
      </c>
      <c r="C26" s="35">
        <v>662</v>
      </c>
      <c r="D26" s="30" t="s">
        <v>18</v>
      </c>
      <c r="E26" s="30"/>
      <c r="F26" s="35"/>
      <c r="G26" s="30"/>
      <c r="H26" s="30"/>
      <c r="I26" s="35"/>
      <c r="J26" s="36"/>
    </row>
    <row r="27" spans="2:12" x14ac:dyDescent="0.25">
      <c r="B27" s="37"/>
      <c r="C27" s="38"/>
      <c r="D27" s="39"/>
      <c r="E27" s="39"/>
      <c r="F27" s="38" t="s">
        <v>15</v>
      </c>
      <c r="G27" s="39" t="s">
        <v>19</v>
      </c>
      <c r="H27" s="39"/>
      <c r="I27" s="38">
        <v>527</v>
      </c>
      <c r="J27" s="43">
        <f>F5</f>
        <v>10000</v>
      </c>
    </row>
    <row r="28" spans="2:12" x14ac:dyDescent="0.25">
      <c r="B28" s="41"/>
      <c r="C28" s="32"/>
      <c r="D28" s="33"/>
      <c r="E28" s="33"/>
      <c r="F28" s="32"/>
      <c r="G28" s="33" t="s">
        <v>20</v>
      </c>
      <c r="H28" s="33"/>
      <c r="I28" s="32">
        <v>520</v>
      </c>
      <c r="J28" s="42">
        <f>F14-J27</f>
        <v>777.00844443708593</v>
      </c>
    </row>
    <row r="29" spans="2:12" x14ac:dyDescent="0.25">
      <c r="B29" s="44">
        <f>J25+J28</f>
        <v>36194.959999999999</v>
      </c>
      <c r="C29" s="35">
        <v>520</v>
      </c>
      <c r="D29" s="30" t="s">
        <v>17</v>
      </c>
      <c r="E29" s="30"/>
      <c r="F29" s="35"/>
      <c r="G29" s="30"/>
      <c r="H29" s="30"/>
      <c r="I29" s="35"/>
      <c r="J29" s="36"/>
    </row>
    <row r="30" spans="2:12" x14ac:dyDescent="0.25">
      <c r="B30" s="45">
        <f>J27</f>
        <v>10000</v>
      </c>
      <c r="C30" s="38">
        <v>527</v>
      </c>
      <c r="D30" s="39" t="s">
        <v>19</v>
      </c>
      <c r="E30" s="39"/>
      <c r="F30" s="38"/>
      <c r="G30" s="39"/>
      <c r="H30" s="39"/>
      <c r="I30" s="38"/>
      <c r="J30" s="46"/>
    </row>
    <row r="31" spans="2:12" x14ac:dyDescent="0.25">
      <c r="B31" s="41"/>
      <c r="C31" s="32"/>
      <c r="D31" s="33"/>
      <c r="E31" s="33"/>
      <c r="F31" s="32" t="s">
        <v>15</v>
      </c>
      <c r="G31" s="33" t="s">
        <v>14</v>
      </c>
      <c r="H31" s="33"/>
      <c r="I31" s="32">
        <v>572</v>
      </c>
      <c r="J31" s="42">
        <f>B29+B30</f>
        <v>46194.96</v>
      </c>
    </row>
    <row r="32" spans="2:12" x14ac:dyDescent="0.25">
      <c r="B32" s="44">
        <f>G15</f>
        <v>37350.607570747547</v>
      </c>
      <c r="C32" s="35">
        <v>170</v>
      </c>
      <c r="D32" s="30" t="s">
        <v>16</v>
      </c>
      <c r="E32" s="30"/>
      <c r="F32" s="35"/>
      <c r="G32" s="30"/>
      <c r="H32" s="30"/>
      <c r="I32" s="35"/>
      <c r="J32" s="36"/>
    </row>
    <row r="33" spans="2:10" x14ac:dyDescent="0.25">
      <c r="B33" s="41"/>
      <c r="C33" s="32"/>
      <c r="D33" s="33"/>
      <c r="E33" s="33"/>
      <c r="F33" s="32" t="s">
        <v>15</v>
      </c>
      <c r="G33" s="33" t="s">
        <v>17</v>
      </c>
      <c r="H33" s="33"/>
      <c r="I33" s="32">
        <v>520</v>
      </c>
      <c r="J33" s="42">
        <f>B32</f>
        <v>37350.607570747547</v>
      </c>
    </row>
    <row r="34" spans="2:10" x14ac:dyDescent="0.25">
      <c r="B34" s="44">
        <f>F15</f>
        <v>8844.3524292524526</v>
      </c>
      <c r="C34" s="35">
        <v>662</v>
      </c>
      <c r="D34" s="30" t="s">
        <v>21</v>
      </c>
      <c r="E34" s="30"/>
      <c r="F34" s="35"/>
      <c r="G34" s="30"/>
      <c r="H34" s="30"/>
      <c r="I34" s="35"/>
      <c r="J34" s="36"/>
    </row>
    <row r="35" spans="2:10" x14ac:dyDescent="0.25">
      <c r="B35" s="37"/>
      <c r="C35" s="38"/>
      <c r="D35" s="39"/>
      <c r="E35" s="39"/>
      <c r="F35" s="38" t="s">
        <v>15</v>
      </c>
      <c r="G35" s="39" t="s">
        <v>19</v>
      </c>
      <c r="H35" s="39"/>
      <c r="I35" s="38">
        <v>527</v>
      </c>
      <c r="J35" s="43">
        <f>F6</f>
        <v>8190.2520000000004</v>
      </c>
    </row>
    <row r="36" spans="2:10" x14ac:dyDescent="0.25">
      <c r="B36" s="41"/>
      <c r="C36" s="32"/>
      <c r="D36" s="33"/>
      <c r="E36" s="33"/>
      <c r="F36" s="32"/>
      <c r="G36" s="33" t="s">
        <v>22</v>
      </c>
      <c r="H36" s="33"/>
      <c r="I36" s="32">
        <v>520</v>
      </c>
      <c r="J36" s="42">
        <f>B34-J35</f>
        <v>654.10042925245216</v>
      </c>
    </row>
    <row r="37" spans="2:10" x14ac:dyDescent="0.25">
      <c r="B37" s="44">
        <f>J33+J36</f>
        <v>38004.707999999999</v>
      </c>
      <c r="C37" s="35">
        <v>520</v>
      </c>
      <c r="D37" s="30" t="s">
        <v>17</v>
      </c>
      <c r="E37" s="30"/>
      <c r="F37" s="35"/>
      <c r="G37" s="30"/>
      <c r="H37" s="30"/>
      <c r="I37" s="35"/>
      <c r="J37" s="36"/>
    </row>
    <row r="38" spans="2:10" x14ac:dyDescent="0.25">
      <c r="B38" s="45">
        <f>J35</f>
        <v>8190.2520000000004</v>
      </c>
      <c r="C38" s="38">
        <v>527</v>
      </c>
      <c r="D38" s="39" t="s">
        <v>19</v>
      </c>
      <c r="E38" s="39"/>
      <c r="F38" s="38"/>
      <c r="G38" s="39"/>
      <c r="H38" s="39"/>
      <c r="I38" s="38"/>
      <c r="J38" s="46"/>
    </row>
    <row r="39" spans="2:10" x14ac:dyDescent="0.25">
      <c r="B39" s="47"/>
      <c r="C39" s="32"/>
      <c r="D39" s="33"/>
      <c r="E39" s="33"/>
      <c r="F39" s="32" t="s">
        <v>15</v>
      </c>
      <c r="G39" s="33" t="s">
        <v>14</v>
      </c>
      <c r="H39" s="33"/>
      <c r="I39" s="32">
        <v>572</v>
      </c>
      <c r="J39" s="42">
        <f>B37+B38</f>
        <v>46194.96</v>
      </c>
    </row>
    <row r="40" spans="2:10" x14ac:dyDescent="0.25">
      <c r="B40" s="44">
        <f>G16</f>
        <v>39388.723080594646</v>
      </c>
      <c r="C40" s="35">
        <v>170</v>
      </c>
      <c r="D40" s="30" t="s">
        <v>16</v>
      </c>
      <c r="E40" s="30"/>
      <c r="F40" s="35"/>
      <c r="G40" s="30"/>
      <c r="H40" s="30"/>
      <c r="I40" s="35"/>
      <c r="J40" s="36"/>
    </row>
    <row r="41" spans="2:10" x14ac:dyDescent="0.25">
      <c r="B41" s="41"/>
      <c r="C41" s="32"/>
      <c r="D41" s="33"/>
      <c r="E41" s="33"/>
      <c r="F41" s="32" t="s">
        <v>15</v>
      </c>
      <c r="G41" s="33" t="s">
        <v>17</v>
      </c>
      <c r="H41" s="33"/>
      <c r="I41" s="32">
        <v>520</v>
      </c>
      <c r="J41" s="42">
        <f>G16</f>
        <v>39388.723080594646</v>
      </c>
    </row>
    <row r="42" spans="2:10" x14ac:dyDescent="0.25">
      <c r="B42" s="44">
        <f>F16</f>
        <v>6806.2369194053535</v>
      </c>
      <c r="C42" s="35">
        <v>662</v>
      </c>
      <c r="D42" s="30" t="s">
        <v>23</v>
      </c>
      <c r="E42" s="30"/>
      <c r="F42" s="35"/>
      <c r="G42" s="30"/>
      <c r="H42" s="30"/>
      <c r="I42" s="35"/>
      <c r="J42" s="36"/>
    </row>
    <row r="43" spans="2:10" x14ac:dyDescent="0.25">
      <c r="B43" s="37"/>
      <c r="C43" s="38"/>
      <c r="D43" s="39"/>
      <c r="E43" s="39"/>
      <c r="F43" s="38" t="s">
        <v>15</v>
      </c>
      <c r="G43" s="39" t="s">
        <v>19</v>
      </c>
      <c r="H43" s="39"/>
      <c r="I43" s="38">
        <v>527</v>
      </c>
      <c r="J43" s="43">
        <f>F7</f>
        <v>6290.0166000000008</v>
      </c>
    </row>
    <row r="44" spans="2:10" x14ac:dyDescent="0.25">
      <c r="B44" s="41"/>
      <c r="C44" s="31"/>
      <c r="D44" s="33"/>
      <c r="E44" s="33"/>
      <c r="F44" s="32"/>
      <c r="G44" s="33" t="s">
        <v>22</v>
      </c>
      <c r="H44" s="33"/>
      <c r="I44" s="32">
        <v>520</v>
      </c>
      <c r="J44" s="42">
        <f>B42-J43</f>
        <v>516.22031940535271</v>
      </c>
    </row>
    <row r="45" spans="2:10" x14ac:dyDescent="0.25">
      <c r="B45" s="44">
        <f>J41+J44</f>
        <v>39904.943399999996</v>
      </c>
      <c r="C45" s="48">
        <v>520</v>
      </c>
      <c r="D45" s="30" t="s">
        <v>17</v>
      </c>
      <c r="E45" s="30"/>
      <c r="F45" s="35"/>
      <c r="G45" s="30"/>
      <c r="H45" s="30"/>
      <c r="I45" s="35"/>
      <c r="J45" s="36"/>
    </row>
    <row r="46" spans="2:10" x14ac:dyDescent="0.25">
      <c r="B46" s="50">
        <f>J44</f>
        <v>516.22031940535271</v>
      </c>
      <c r="C46" s="49">
        <v>527</v>
      </c>
      <c r="D46" s="39" t="s">
        <v>19</v>
      </c>
      <c r="E46" s="39"/>
      <c r="F46" s="38"/>
      <c r="G46" s="39"/>
      <c r="H46" s="39"/>
      <c r="I46" s="38"/>
      <c r="J46" s="46"/>
    </row>
    <row r="47" spans="2:10" x14ac:dyDescent="0.25">
      <c r="B47" s="41"/>
      <c r="C47" s="31"/>
      <c r="D47" s="33"/>
      <c r="E47" s="33"/>
      <c r="F47" s="32" t="s">
        <v>15</v>
      </c>
      <c r="G47" s="33" t="s">
        <v>14</v>
      </c>
      <c r="H47" s="33"/>
      <c r="I47" s="31">
        <v>572</v>
      </c>
      <c r="J47" s="42">
        <f>B45+B46</f>
        <v>40421.163719405347</v>
      </c>
    </row>
    <row r="48" spans="2:10" x14ac:dyDescent="0.25">
      <c r="B48" s="44">
        <f>G17</f>
        <v>41538.052707203067</v>
      </c>
      <c r="C48" s="48">
        <v>170</v>
      </c>
      <c r="D48" s="30" t="s">
        <v>16</v>
      </c>
      <c r="E48" s="30"/>
      <c r="F48" s="35"/>
      <c r="G48" s="30"/>
      <c r="H48" s="30"/>
      <c r="I48" s="48"/>
      <c r="J48" s="36"/>
    </row>
    <row r="49" spans="2:10" x14ac:dyDescent="0.25">
      <c r="B49" s="41"/>
      <c r="C49" s="31"/>
      <c r="D49" s="33"/>
      <c r="E49" s="33"/>
      <c r="F49" s="32" t="s">
        <v>24</v>
      </c>
      <c r="G49" s="33" t="s">
        <v>17</v>
      </c>
      <c r="H49" s="33"/>
      <c r="I49" s="31">
        <v>520</v>
      </c>
      <c r="J49" s="42">
        <f>B48</f>
        <v>41538.052707203067</v>
      </c>
    </row>
    <row r="50" spans="2:10" x14ac:dyDescent="0.25">
      <c r="B50" s="44">
        <f>F17</f>
        <v>4656.9072927969355</v>
      </c>
      <c r="C50" s="51">
        <v>662</v>
      </c>
      <c r="D50" s="30" t="s">
        <v>21</v>
      </c>
      <c r="E50" s="30"/>
      <c r="F50" s="35"/>
      <c r="G50" s="30"/>
      <c r="H50" s="30"/>
      <c r="I50" s="48"/>
      <c r="J50" s="36"/>
    </row>
    <row r="51" spans="2:10" x14ac:dyDescent="0.25">
      <c r="B51" s="37"/>
      <c r="C51" s="49"/>
      <c r="D51" s="39"/>
      <c r="E51" s="39"/>
      <c r="F51" s="38" t="s">
        <v>15</v>
      </c>
      <c r="G51" s="39" t="s">
        <v>19</v>
      </c>
      <c r="H51" s="39"/>
      <c r="I51" s="49">
        <v>527</v>
      </c>
      <c r="J51" s="43">
        <f>F8</f>
        <v>4294.7694300000003</v>
      </c>
    </row>
    <row r="52" spans="2:10" x14ac:dyDescent="0.25">
      <c r="B52" s="41"/>
      <c r="C52" s="31"/>
      <c r="D52" s="33"/>
      <c r="E52" s="33"/>
      <c r="F52" s="32"/>
      <c r="G52" s="33" t="s">
        <v>17</v>
      </c>
      <c r="H52" s="33"/>
      <c r="I52" s="31">
        <v>520</v>
      </c>
      <c r="J52" s="42">
        <f>B50-J51</f>
        <v>362.13786279693522</v>
      </c>
    </row>
    <row r="53" spans="2:10" x14ac:dyDescent="0.25">
      <c r="B53" s="44">
        <f>J49+J52</f>
        <v>41900.190570000006</v>
      </c>
      <c r="C53" s="48">
        <v>520</v>
      </c>
      <c r="D53" s="30" t="s">
        <v>17</v>
      </c>
      <c r="E53" s="30"/>
      <c r="F53" s="35"/>
      <c r="G53" s="30"/>
      <c r="H53" s="30"/>
      <c r="I53" s="48"/>
      <c r="J53" s="36"/>
    </row>
    <row r="54" spans="2:10" x14ac:dyDescent="0.25">
      <c r="B54" s="45">
        <f>J51</f>
        <v>4294.7694300000003</v>
      </c>
      <c r="C54" s="49">
        <v>527</v>
      </c>
      <c r="D54" s="39" t="s">
        <v>19</v>
      </c>
      <c r="E54" s="39"/>
      <c r="F54" s="38"/>
      <c r="G54" s="39"/>
      <c r="H54" s="39"/>
      <c r="I54" s="49"/>
      <c r="J54" s="46"/>
    </row>
    <row r="55" spans="2:10" x14ac:dyDescent="0.25">
      <c r="B55" s="41"/>
      <c r="C55" s="31"/>
      <c r="D55" s="33"/>
      <c r="E55" s="33"/>
      <c r="F55" s="32" t="s">
        <v>15</v>
      </c>
      <c r="G55" s="33" t="s">
        <v>14</v>
      </c>
      <c r="H55" s="33"/>
      <c r="I55" s="31">
        <v>572</v>
      </c>
      <c r="J55" s="42">
        <f>B53+B54</f>
        <v>46194.960000000006</v>
      </c>
    </row>
    <row r="56" spans="2:10" x14ac:dyDescent="0.25">
      <c r="D56" s="27"/>
      <c r="E56" s="27"/>
      <c r="F56" s="21"/>
      <c r="G56" s="27"/>
      <c r="H56" s="27"/>
    </row>
    <row r="57" spans="2:10" x14ac:dyDescent="0.25">
      <c r="F57" s="21"/>
    </row>
  </sheetData>
  <mergeCells count="70">
    <mergeCell ref="D56:E56"/>
    <mergeCell ref="G53:H53"/>
    <mergeCell ref="G54:H54"/>
    <mergeCell ref="G55:H55"/>
    <mergeCell ref="G56:H56"/>
    <mergeCell ref="G52:H52"/>
    <mergeCell ref="D52:E52"/>
    <mergeCell ref="D53:E53"/>
    <mergeCell ref="D54:E54"/>
    <mergeCell ref="D55:E55"/>
    <mergeCell ref="G49:H49"/>
    <mergeCell ref="D49:E49"/>
    <mergeCell ref="D50:E50"/>
    <mergeCell ref="G50:H50"/>
    <mergeCell ref="D51:E51"/>
    <mergeCell ref="G51:H51"/>
    <mergeCell ref="D46:E46"/>
    <mergeCell ref="D47:E47"/>
    <mergeCell ref="D48:E48"/>
    <mergeCell ref="G46:H46"/>
    <mergeCell ref="G47:H47"/>
    <mergeCell ref="G48:H48"/>
    <mergeCell ref="G35:H35"/>
    <mergeCell ref="G42:H42"/>
    <mergeCell ref="G43:H43"/>
    <mergeCell ref="G44:H44"/>
    <mergeCell ref="D44:E44"/>
    <mergeCell ref="D45:E45"/>
    <mergeCell ref="G45:H45"/>
    <mergeCell ref="G36:H36"/>
    <mergeCell ref="G37:H37"/>
    <mergeCell ref="G38:H38"/>
    <mergeCell ref="G39:H39"/>
    <mergeCell ref="G40:H40"/>
    <mergeCell ref="G41:H41"/>
    <mergeCell ref="G29:H29"/>
    <mergeCell ref="G30:H30"/>
    <mergeCell ref="G31:H31"/>
    <mergeCell ref="G32:H32"/>
    <mergeCell ref="G33:H33"/>
    <mergeCell ref="G34:H34"/>
    <mergeCell ref="D40:E40"/>
    <mergeCell ref="D41:E41"/>
    <mergeCell ref="D42:E42"/>
    <mergeCell ref="D43:E43"/>
    <mergeCell ref="G23:H23"/>
    <mergeCell ref="G24:H24"/>
    <mergeCell ref="G25:H25"/>
    <mergeCell ref="G26:H26"/>
    <mergeCell ref="G27:H27"/>
    <mergeCell ref="G28:H28"/>
    <mergeCell ref="D34:E34"/>
    <mergeCell ref="D36:E36"/>
    <mergeCell ref="D35:E35"/>
    <mergeCell ref="D37:E37"/>
    <mergeCell ref="D38:E38"/>
    <mergeCell ref="D39:E39"/>
    <mergeCell ref="D27:E27"/>
    <mergeCell ref="D28:E28"/>
    <mergeCell ref="D29:E29"/>
    <mergeCell ref="D30:E30"/>
    <mergeCell ref="D31:E31"/>
    <mergeCell ref="D33:E33"/>
    <mergeCell ref="D32:E32"/>
    <mergeCell ref="D22:E22"/>
    <mergeCell ref="G22:H22"/>
    <mergeCell ref="D23:E23"/>
    <mergeCell ref="D24:E24"/>
    <mergeCell ref="D25:E25"/>
    <mergeCell ref="D26:E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alumno022</dc:creator>
  <cp:lastModifiedBy>alumno022</cp:lastModifiedBy>
  <dcterms:created xsi:type="dcterms:W3CDTF">2023-05-03T11:20:38Z</dcterms:created>
  <dcterms:modified xsi:type="dcterms:W3CDTF">2023-05-03T12:21:01Z</dcterms:modified>
</cp:coreProperties>
</file>