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866FA9A9-7226-4B20-AC2D-DD894DB662D1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definedNames>
    <definedName name="_xlnm._FilterDatabase" localSheetId="0" hidden="1">Planilha1!$G$8:$H$17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1" l="1"/>
  <c r="H5" i="1"/>
  <c r="J3" i="1"/>
  <c r="J4" i="1"/>
  <c r="J5" i="1"/>
  <c r="J6" i="1"/>
  <c r="J2" i="1"/>
  <c r="I2" i="1"/>
  <c r="I32" i="1"/>
  <c r="H2" i="1" l="1"/>
  <c r="I3" i="1"/>
  <c r="I4" i="1"/>
  <c r="I5" i="1"/>
  <c r="I6" i="1"/>
  <c r="I63" i="1"/>
  <c r="I121" i="1"/>
  <c r="I75" i="1"/>
  <c r="I90" i="1"/>
  <c r="I93" i="1"/>
  <c r="I64" i="1"/>
  <c r="I99" i="1"/>
  <c r="I69" i="1"/>
  <c r="I33" i="1"/>
  <c r="I44" i="1"/>
  <c r="I94" i="1"/>
  <c r="I51" i="1"/>
  <c r="I102" i="1"/>
  <c r="I112" i="1"/>
  <c r="I39" i="1"/>
  <c r="I74" i="1"/>
  <c r="I23" i="1"/>
  <c r="I119" i="1"/>
  <c r="I106" i="1"/>
  <c r="I118" i="1"/>
  <c r="I120" i="1"/>
  <c r="I47" i="1"/>
  <c r="I85" i="1"/>
  <c r="I54" i="1"/>
  <c r="I126" i="1"/>
  <c r="I98" i="1"/>
  <c r="I25" i="1"/>
  <c r="I38" i="1"/>
  <c r="I43" i="1"/>
  <c r="I28" i="1"/>
  <c r="I113" i="1"/>
  <c r="I87" i="1"/>
  <c r="I34" i="1"/>
  <c r="I46" i="1"/>
  <c r="I27" i="1"/>
  <c r="I79" i="1"/>
  <c r="I96" i="1"/>
  <c r="I83" i="1"/>
  <c r="I117" i="1"/>
  <c r="I24" i="1"/>
  <c r="I40" i="1"/>
  <c r="I53" i="1"/>
  <c r="I104" i="1"/>
  <c r="I36" i="1"/>
  <c r="I22" i="1"/>
  <c r="I101" i="1"/>
  <c r="I65" i="1"/>
  <c r="I29" i="1"/>
  <c r="I95" i="1"/>
  <c r="I105" i="1"/>
  <c r="I81" i="1"/>
  <c r="I58" i="1"/>
  <c r="I100" i="1"/>
  <c r="I45" i="1"/>
  <c r="I50" i="1"/>
  <c r="I103" i="1"/>
  <c r="I48" i="1"/>
  <c r="I55" i="1"/>
  <c r="I70" i="1"/>
  <c r="I26" i="1"/>
  <c r="I61" i="1"/>
  <c r="I49" i="1"/>
  <c r="I56" i="1"/>
  <c r="I107" i="1"/>
  <c r="I72" i="1"/>
  <c r="I42" i="1"/>
  <c r="I111" i="1"/>
  <c r="I88" i="1"/>
  <c r="I84" i="1"/>
  <c r="I97" i="1"/>
  <c r="I116" i="1"/>
  <c r="I109" i="1"/>
  <c r="I127" i="1"/>
  <c r="I92" i="1"/>
  <c r="I41" i="1"/>
  <c r="I62" i="1"/>
  <c r="I123" i="1"/>
  <c r="I82" i="1"/>
  <c r="I115" i="1"/>
  <c r="I35" i="1"/>
  <c r="I60" i="1"/>
  <c r="I57" i="1"/>
  <c r="I86" i="1"/>
  <c r="I124" i="1"/>
  <c r="I30" i="1"/>
  <c r="I89" i="1"/>
  <c r="I67" i="1"/>
  <c r="I68" i="1"/>
  <c r="I80" i="1"/>
  <c r="I21" i="1"/>
  <c r="I122" i="1"/>
  <c r="I52" i="1"/>
  <c r="I76" i="1"/>
  <c r="I78" i="1"/>
  <c r="I108" i="1"/>
  <c r="I125" i="1"/>
  <c r="I73" i="1"/>
  <c r="I91" i="1"/>
  <c r="I66" i="1"/>
  <c r="I37" i="1"/>
  <c r="I114" i="1"/>
  <c r="I77" i="1"/>
  <c r="I71" i="1"/>
  <c r="I31" i="1"/>
  <c r="I59" i="1"/>
  <c r="I110" i="1"/>
  <c r="H110" i="1"/>
  <c r="J110" i="1" s="1"/>
  <c r="H63" i="1"/>
  <c r="J63" i="1" s="1"/>
  <c r="H121" i="1"/>
  <c r="J121" i="1" s="1"/>
  <c r="H75" i="1"/>
  <c r="J75" i="1" s="1"/>
  <c r="H90" i="1"/>
  <c r="J90" i="1" s="1"/>
  <c r="H93" i="1"/>
  <c r="J93" i="1" s="1"/>
  <c r="H64" i="1"/>
  <c r="J64" i="1" s="1"/>
  <c r="H99" i="1"/>
  <c r="J99" i="1" s="1"/>
  <c r="H69" i="1"/>
  <c r="J69" i="1" s="1"/>
  <c r="H33" i="1"/>
  <c r="J33" i="1" s="1"/>
  <c r="H44" i="1"/>
  <c r="J44" i="1" s="1"/>
  <c r="H94" i="1"/>
  <c r="J94" i="1" s="1"/>
  <c r="H51" i="1"/>
  <c r="J51" i="1" s="1"/>
  <c r="H102" i="1"/>
  <c r="J102" i="1" s="1"/>
  <c r="H112" i="1"/>
  <c r="J112" i="1" s="1"/>
  <c r="H39" i="1"/>
  <c r="J39" i="1" s="1"/>
  <c r="H32" i="1"/>
  <c r="J32" i="1" s="1"/>
  <c r="H74" i="1"/>
  <c r="J74" i="1" s="1"/>
  <c r="H23" i="1"/>
  <c r="J23" i="1" s="1"/>
  <c r="H119" i="1"/>
  <c r="H106" i="1"/>
  <c r="J106" i="1" s="1"/>
  <c r="H118" i="1"/>
  <c r="J118" i="1" s="1"/>
  <c r="H120" i="1"/>
  <c r="J120" i="1" s="1"/>
  <c r="H47" i="1"/>
  <c r="J47" i="1" s="1"/>
  <c r="H85" i="1"/>
  <c r="J85" i="1" s="1"/>
  <c r="H54" i="1"/>
  <c r="H126" i="1"/>
  <c r="J126" i="1" s="1"/>
  <c r="H98" i="1"/>
  <c r="J98" i="1" s="1"/>
  <c r="H25" i="1"/>
  <c r="J25" i="1" s="1"/>
  <c r="H38" i="1"/>
  <c r="J38" i="1" s="1"/>
  <c r="H43" i="1"/>
  <c r="J43" i="1" s="1"/>
  <c r="H28" i="1"/>
  <c r="H113" i="1"/>
  <c r="J113" i="1" s="1"/>
  <c r="H87" i="1"/>
  <c r="J87" i="1" s="1"/>
  <c r="H34" i="1"/>
  <c r="J34" i="1" s="1"/>
  <c r="H46" i="1"/>
  <c r="J46" i="1" s="1"/>
  <c r="H27" i="1"/>
  <c r="J27" i="1" s="1"/>
  <c r="H79" i="1"/>
  <c r="H96" i="1"/>
  <c r="J96" i="1" s="1"/>
  <c r="H83" i="1"/>
  <c r="J83" i="1" s="1"/>
  <c r="H117" i="1"/>
  <c r="J117" i="1" s="1"/>
  <c r="H24" i="1"/>
  <c r="J24" i="1" s="1"/>
  <c r="H40" i="1"/>
  <c r="J40" i="1" s="1"/>
  <c r="H53" i="1"/>
  <c r="H104" i="1"/>
  <c r="J104" i="1" s="1"/>
  <c r="H36" i="1"/>
  <c r="J36" i="1" s="1"/>
  <c r="H22" i="1"/>
  <c r="J22" i="1" s="1"/>
  <c r="H101" i="1"/>
  <c r="J101" i="1" s="1"/>
  <c r="H65" i="1"/>
  <c r="J65" i="1" s="1"/>
  <c r="H29" i="1"/>
  <c r="H95" i="1"/>
  <c r="J95" i="1" s="1"/>
  <c r="H105" i="1"/>
  <c r="J105" i="1" s="1"/>
  <c r="H81" i="1"/>
  <c r="J81" i="1" s="1"/>
  <c r="H58" i="1"/>
  <c r="J58" i="1" s="1"/>
  <c r="H100" i="1"/>
  <c r="J100" i="1" s="1"/>
  <c r="H45" i="1"/>
  <c r="H50" i="1"/>
  <c r="J50" i="1" s="1"/>
  <c r="H103" i="1"/>
  <c r="J103" i="1" s="1"/>
  <c r="H48" i="1"/>
  <c r="J48" i="1" s="1"/>
  <c r="H55" i="1"/>
  <c r="J55" i="1" s="1"/>
  <c r="H70" i="1"/>
  <c r="J70" i="1" s="1"/>
  <c r="H26" i="1"/>
  <c r="H61" i="1"/>
  <c r="J61" i="1" s="1"/>
  <c r="H49" i="1"/>
  <c r="J49" i="1" s="1"/>
  <c r="H56" i="1"/>
  <c r="J56" i="1" s="1"/>
  <c r="H107" i="1"/>
  <c r="J107" i="1" s="1"/>
  <c r="H72" i="1"/>
  <c r="J72" i="1" s="1"/>
  <c r="H42" i="1"/>
  <c r="H111" i="1"/>
  <c r="J111" i="1" s="1"/>
  <c r="H88" i="1"/>
  <c r="J88" i="1" s="1"/>
  <c r="H84" i="1"/>
  <c r="J84" i="1" s="1"/>
  <c r="H97" i="1"/>
  <c r="J97" i="1" s="1"/>
  <c r="H116" i="1"/>
  <c r="J116" i="1" s="1"/>
  <c r="H109" i="1"/>
  <c r="H127" i="1"/>
  <c r="J127" i="1" s="1"/>
  <c r="H20" i="1"/>
  <c r="J20" i="1" s="1"/>
  <c r="H92" i="1"/>
  <c r="J92" i="1" s="1"/>
  <c r="H41" i="1"/>
  <c r="J41" i="1" s="1"/>
  <c r="H62" i="1"/>
  <c r="J62" i="1" s="1"/>
  <c r="H123" i="1"/>
  <c r="H82" i="1"/>
  <c r="J82" i="1" s="1"/>
  <c r="H115" i="1"/>
  <c r="J115" i="1" s="1"/>
  <c r="H35" i="1"/>
  <c r="J35" i="1" s="1"/>
  <c r="H60" i="1"/>
  <c r="J60" i="1" s="1"/>
  <c r="H57" i="1"/>
  <c r="J57" i="1" s="1"/>
  <c r="H86" i="1"/>
  <c r="H124" i="1"/>
  <c r="J124" i="1" s="1"/>
  <c r="H30" i="1"/>
  <c r="J30" i="1" s="1"/>
  <c r="H89" i="1"/>
  <c r="J89" i="1" s="1"/>
  <c r="H67" i="1"/>
  <c r="J67" i="1" s="1"/>
  <c r="H68" i="1"/>
  <c r="J68" i="1" s="1"/>
  <c r="H80" i="1"/>
  <c r="H21" i="1"/>
  <c r="J21" i="1" s="1"/>
  <c r="H122" i="1"/>
  <c r="J122" i="1" s="1"/>
  <c r="H52" i="1"/>
  <c r="J52" i="1" s="1"/>
  <c r="H76" i="1"/>
  <c r="J76" i="1" s="1"/>
  <c r="H78" i="1"/>
  <c r="J78" i="1" s="1"/>
  <c r="H108" i="1"/>
  <c r="H125" i="1"/>
  <c r="J125" i="1" s="1"/>
  <c r="H73" i="1"/>
  <c r="J73" i="1" s="1"/>
  <c r="H91" i="1"/>
  <c r="J91" i="1" s="1"/>
  <c r="H66" i="1"/>
  <c r="J66" i="1" s="1"/>
  <c r="H37" i="1"/>
  <c r="J37" i="1" s="1"/>
  <c r="H114" i="1"/>
  <c r="H77" i="1"/>
  <c r="J77" i="1" s="1"/>
  <c r="H71" i="1"/>
  <c r="J71" i="1" s="1"/>
  <c r="H31" i="1"/>
  <c r="J31" i="1" s="1"/>
  <c r="H59" i="1"/>
  <c r="J59" i="1" s="1"/>
  <c r="H9" i="1"/>
  <c r="H12" i="1"/>
  <c r="H15" i="1"/>
  <c r="H10" i="1"/>
  <c r="H17" i="1"/>
  <c r="H14" i="1"/>
  <c r="H13" i="1"/>
  <c r="H16" i="1"/>
  <c r="H11" i="1"/>
  <c r="H3" i="1"/>
  <c r="H4" i="1"/>
  <c r="H6" i="1"/>
  <c r="J114" i="1" l="1"/>
  <c r="J108" i="1"/>
  <c r="J80" i="1"/>
  <c r="J86" i="1"/>
  <c r="J123" i="1"/>
  <c r="J109" i="1"/>
  <c r="J42" i="1"/>
  <c r="J26" i="1"/>
  <c r="J45" i="1"/>
  <c r="J29" i="1"/>
  <c r="J53" i="1"/>
  <c r="J79" i="1"/>
  <c r="J28" i="1"/>
  <c r="J54" i="1"/>
  <c r="J119" i="1"/>
</calcChain>
</file>

<file path=xl/sharedStrings.xml><?xml version="1.0" encoding="utf-8"?>
<sst xmlns="http://schemas.openxmlformats.org/spreadsheetml/2006/main" count="624" uniqueCount="141">
  <si>
    <t>ANO</t>
  </si>
  <si>
    <t>Unidades de Conservação</t>
  </si>
  <si>
    <t>Bioma</t>
  </si>
  <si>
    <t>Área Queimada (ha)</t>
  </si>
  <si>
    <t>Área UC (ha)</t>
  </si>
  <si>
    <t>MÉDIA DE QUEIMADAS ANUAL</t>
  </si>
  <si>
    <t>APA Cavernas do Peruaçu</t>
  </si>
  <si>
    <t>Caatinga</t>
  </si>
  <si>
    <t>1. Qual o ano que mais obteve áreas queimadas?</t>
  </si>
  <si>
    <t>APA da Bacia do Rio Descoberto</t>
  </si>
  <si>
    <t>Cerrado</t>
  </si>
  <si>
    <t>APA da Bacia do Rio Paraíba do Sul</t>
  </si>
  <si>
    <t>Mata Atântica</t>
  </si>
  <si>
    <t>APA da Bacia do Rio São Bartolomeu</t>
  </si>
  <si>
    <t>2. Qual o bioma menos atingido por queimadas?</t>
  </si>
  <si>
    <t>APA da Serra da Mantiqueira</t>
  </si>
  <si>
    <t>R: O bioma de Pampa foi o que menos sofreu com queimadas durante esses anos, sendo somente 1 queimada no ano de 2017 com área de 69,55 hectares.</t>
  </si>
  <si>
    <t>APA das Ilhas e Várzeas do Rio Paraná</t>
  </si>
  <si>
    <t>APA das Nascentes do Rio Vermelho</t>
  </si>
  <si>
    <t>APA Delta do Parnaíba</t>
  </si>
  <si>
    <t>Marinho Costeiro</t>
  </si>
  <si>
    <t>APA do Planalto Central</t>
  </si>
  <si>
    <t>APA Meandros do Rio Araguaia</t>
  </si>
  <si>
    <t>APA Morro da Pedreira</t>
  </si>
  <si>
    <t>APA Serra de Ibiapaba</t>
  </si>
  <si>
    <t>Amazônia</t>
  </si>
  <si>
    <t>ESEC da Serra das Araras</t>
  </si>
  <si>
    <t>Pampa</t>
  </si>
  <si>
    <t>ESEC da Terra do Meio</t>
  </si>
  <si>
    <t>Pantanal</t>
  </si>
  <si>
    <t>ESEC de Iquê</t>
  </si>
  <si>
    <t>Mata Atlântica</t>
  </si>
  <si>
    <t>ESEC de Uruçuí-Una</t>
  </si>
  <si>
    <t>Mata Atlântica e Cerrado</t>
  </si>
  <si>
    <t>ESEC Serra Geral do Tocantins</t>
  </si>
  <si>
    <t>FLONA de Altamira</t>
  </si>
  <si>
    <t>ÁREA TOTAL DOS LOCAIS ATINGIDOS</t>
  </si>
  <si>
    <t>PORCENTAGEM TOTAL DA MATA ATINGIDA</t>
  </si>
  <si>
    <t>FLONA de Brasília</t>
  </si>
  <si>
    <t>FLONA de Carajás</t>
  </si>
  <si>
    <t>FLONA de Itaituba II</t>
  </si>
  <si>
    <t>FLONA de Jacundá</t>
  </si>
  <si>
    <t>FLONA do Aripuanã</t>
  </si>
  <si>
    <t>FLONA do Bom Futuro</t>
  </si>
  <si>
    <t>FLONA do Itacaiunas</t>
  </si>
  <si>
    <t>FLONA do Jamanxim</t>
  </si>
  <si>
    <t>FLONA do Jamari</t>
  </si>
  <si>
    <t>MN dos Portões Capixabas</t>
  </si>
  <si>
    <t>PARNA da Chapada das Mesas</t>
  </si>
  <si>
    <t>PARNA da Chapada Diamantina</t>
  </si>
  <si>
    <t>PARNA da Chapada dos Guimaraes</t>
  </si>
  <si>
    <t>PARNA da Chapada dos Veadeiros</t>
  </si>
  <si>
    <t>PARNA da Lagoa do Peixe</t>
  </si>
  <si>
    <t>PARNA da Serra da Bocaina</t>
  </si>
  <si>
    <t>PARNA da Serra da Canastra</t>
  </si>
  <si>
    <t>PARNA da Serra das Confusões</t>
  </si>
  <si>
    <t>PARNA da Serra do Cipó</t>
  </si>
  <si>
    <t>PARNA da Serra do Gandarela</t>
  </si>
  <si>
    <t>PARNA da Serra do Pardo</t>
  </si>
  <si>
    <t>PARNA da Serra Geral</t>
  </si>
  <si>
    <t>PARNA da Tijuca*</t>
  </si>
  <si>
    <t>PARNA das Emas</t>
  </si>
  <si>
    <t>PARNA das Nascentes do Rio Parnaíba</t>
  </si>
  <si>
    <t>PARNA de Aparados da Serra</t>
  </si>
  <si>
    <t>PARNA de Boa Nova</t>
  </si>
  <si>
    <t>PARNA de Brasília</t>
  </si>
  <si>
    <t>PARNA de Ilha Grande</t>
  </si>
  <si>
    <t>PARNA de Itatiaia</t>
  </si>
  <si>
    <t>PARNA de Pacaás Novos</t>
  </si>
  <si>
    <t>PARNA do Araguaia</t>
  </si>
  <si>
    <t>PARNA do Caparaó</t>
  </si>
  <si>
    <t>PARNA do Jamanxim</t>
  </si>
  <si>
    <t>PARNA do Monte Roraima</t>
  </si>
  <si>
    <t>PARNA do Pantanal Matogrossense</t>
  </si>
  <si>
    <t>PARNA do Rio Novo</t>
  </si>
  <si>
    <t>PARNA dos Campos Amazônicos</t>
  </si>
  <si>
    <t>PARNA dos Campos Ferruginosos</t>
  </si>
  <si>
    <t>PARNA dos Campos Gerais</t>
  </si>
  <si>
    <t>PARNA e Histórico do Monte Pascoal</t>
  </si>
  <si>
    <t>PARNA Grande Sertão Veredas</t>
  </si>
  <si>
    <t>PARNA Mapinguari</t>
  </si>
  <si>
    <t>REBIO da Contagem</t>
  </si>
  <si>
    <t>REBIO das Nascentes da Serra do Cachimbo</t>
  </si>
  <si>
    <t>REBIO do Guaporé</t>
  </si>
  <si>
    <t>REBIO do Gurupi</t>
  </si>
  <si>
    <t>REBIO do Jaru</t>
  </si>
  <si>
    <t>REBIO do Lago Piratuba</t>
  </si>
  <si>
    <t>RESEX Chapada Limpa</t>
  </si>
  <si>
    <t>RESEX Chico Mendes</t>
  </si>
  <si>
    <t>RESEX de Canavieiras</t>
  </si>
  <si>
    <t>RESEX do Extremo Norte do Tocantins</t>
  </si>
  <si>
    <t>RESEX do Rio Ouro Preto</t>
  </si>
  <si>
    <t>RESEX Ipaú-Anilzinho</t>
  </si>
  <si>
    <t>RESEX Marinha do Delta do Parnaíba</t>
  </si>
  <si>
    <t>RESEX Tapajós-Arapiuns</t>
  </si>
  <si>
    <t>REVIS das Veredas do Oeste Baiano</t>
  </si>
  <si>
    <t>REVIS de Boa Nova</t>
  </si>
  <si>
    <t>REVIS dos Campos de Palmas</t>
  </si>
  <si>
    <t>ESEC de Caracaraí</t>
  </si>
  <si>
    <t>FLONA de Balata-Tufari</t>
  </si>
  <si>
    <t>FLONA de Roraima</t>
  </si>
  <si>
    <t>FLONA do Amazonas</t>
  </si>
  <si>
    <t>PARNA da Chapada dos Guimarães</t>
  </si>
  <si>
    <t>PARNA das Sempre-Vivas</t>
  </si>
  <si>
    <t>PARNA de São Joaquim</t>
  </si>
  <si>
    <t>PARNA do Cabo Orange</t>
  </si>
  <si>
    <t>PARNA do Juruena</t>
  </si>
  <si>
    <t>PARNA do Viruá</t>
  </si>
  <si>
    <t>PARNA Serra da Cutia</t>
  </si>
  <si>
    <t>PARNA Serra da Mocidade</t>
  </si>
  <si>
    <t>REBIO de Sooretama</t>
  </si>
  <si>
    <t>REBIO Nascentes da Serra do Cachimbo</t>
  </si>
  <si>
    <t>RESEX de Recanto das Araras de Terra Ronca</t>
  </si>
  <si>
    <t>RESEX do Lago do Capana Grande</t>
  </si>
  <si>
    <t>RESEX do Rio Cajari</t>
  </si>
  <si>
    <t>RESEX Verde para Sempre</t>
  </si>
  <si>
    <t>ESEC Raso da Catarina</t>
  </si>
  <si>
    <t>FLONA de Mulata</t>
  </si>
  <si>
    <t>FLONA do Iquiri</t>
  </si>
  <si>
    <t>PARNA do Descobrimento</t>
  </si>
  <si>
    <t>RDS Nascentes Geraizeiras</t>
  </si>
  <si>
    <t>REBIO da Mata Escura</t>
  </si>
  <si>
    <t>REBIO de Poço das Antas</t>
  </si>
  <si>
    <t>RESEX Renascer</t>
  </si>
  <si>
    <t>PARNA das Sempre Vivas</t>
  </si>
  <si>
    <t>ESEC de Cuniã</t>
  </si>
  <si>
    <t>ESEC do Taim</t>
  </si>
  <si>
    <t>PARNA da Serra de Itabaiana</t>
  </si>
  <si>
    <t>TAXA TOTAL DE QUEIMADAS POR ANO (ha)</t>
  </si>
  <si>
    <t>TAXA TOTAL DOS BIOMAS ATINGIDOS POR QUEIMADAS (ha)</t>
  </si>
  <si>
    <t>LOCAIS MAIS ATINGIDOS PELAS QUEIMADAS (ha)</t>
  </si>
  <si>
    <t>GRÁFICOS</t>
  </si>
  <si>
    <t>TAXA DE INCIDENCIA</t>
  </si>
  <si>
    <t>3. Qual ano menos teve incidencia de queimadas?</t>
  </si>
  <si>
    <t>R: O ano de 2013 aconteceram somente 28 incidentes de acordo com a tabela.</t>
  </si>
  <si>
    <t>PERGUNTAS</t>
  </si>
  <si>
    <t>4. Qual o ano teve a maior média de área queimada?</t>
  </si>
  <si>
    <t>R: O ano de 2017 com 1.306.518,58 hectares</t>
  </si>
  <si>
    <t>R: O ano de 2014 teve uma média de 30.931,66 hectares</t>
  </si>
  <si>
    <t>5. Qual Unidade de conservação teve a maior porcentagem de área queimada?</t>
  </si>
  <si>
    <t>R: REVIS das Veredas do Oeste Baiano teve 83,88% da sua área queimada com os incidentes.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</si>
</sst>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#,##0.0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165" fontId="2" fillId="0" borderId="0"/>
  </cellStyleXfs>
  <cellXfs count="39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4" fontId="4" fillId="0" borderId="1" xfId="3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165" fontId="6" fillId="0" borderId="1" xfId="1" applyNumberFormat="1" applyFont="1" applyBorder="1" applyAlignment="1" applyProtection="1">
      <alignment horizontal="center" vertical="center"/>
    </xf>
    <xf numFmtId="4" fontId="6" fillId="0" borderId="1" xfId="4" applyNumberFormat="1" applyFont="1" applyBorder="1" applyAlignment="1">
      <alignment horizontal="center" vertical="center"/>
    </xf>
    <xf numFmtId="4" fontId="6" fillId="0" borderId="1" xfId="2" applyNumberFormat="1" applyFont="1" applyBorder="1" applyAlignment="1">
      <alignment horizontal="center" vertical="center"/>
    </xf>
    <xf numFmtId="165" fontId="6" fillId="0" borderId="1" xfId="4" applyFont="1" applyBorder="1" applyAlignment="1">
      <alignment horizontal="center" vertical="center"/>
    </xf>
    <xf numFmtId="39" fontId="6" fillId="0" borderId="1" xfId="1" applyNumberFormat="1" applyFont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4" fontId="7" fillId="2" borderId="3" xfId="0" applyNumberFormat="1" applyFon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</cellXfs>
  <cellStyles count="5">
    <cellStyle name="Normal" xfId="0" builtinId="0"/>
    <cellStyle name="Normal 2" xfId="2" xr:uid="{A9E6E04A-DEC4-463B-BFAB-17E17D12EE02}"/>
    <cellStyle name="Normal 3" xfId="3" xr:uid="{9F9975FF-BB65-4947-84C3-8DE1E4840B2C}"/>
    <cellStyle name="Separador de milhares 2" xfId="4" xr:uid="{8A6B3478-CF1C-4D95-9C25-0F45E6994843}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TAXA TOTAL DE QUEIMADAS POR ANO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Planilha1!$G$2:$G$6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Planilha1!$H$2:$H$6</c:f>
              <c:numCache>
                <c:formatCode>#,##0.00</c:formatCode>
                <c:ptCount val="5"/>
                <c:pt idx="0">
                  <c:v>1306518.5837890333</c:v>
                </c:pt>
                <c:pt idx="1">
                  <c:v>1166740.9998610003</c:v>
                </c:pt>
                <c:pt idx="2">
                  <c:v>1185885.2023742509</c:v>
                </c:pt>
                <c:pt idx="3">
                  <c:v>989813.17697300017</c:v>
                </c:pt>
                <c:pt idx="4">
                  <c:v>612610.03222699999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2CE-9AD1-4C175D4B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466527"/>
        <c:axId val="1333880111"/>
      </c:barChart>
      <c:catAx>
        <c:axId val="13334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880111"/>
        <c:crosses val="autoZero"/>
        <c:auto val="1"/>
        <c:lblAlgn val="ctr"/>
        <c:lblOffset val="100"/>
        <c:noMultiLvlLbl val="0"/>
      </c:catAx>
      <c:valAx>
        <c:axId val="13338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4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Planilha1!$J$1</c:f>
              <c:strCache>
                <c:ptCount val="1"/>
                <c:pt idx="0">
                  <c:v>TAXA DE INCIDENCIA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5A-48D5-8A46-B346C587F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5A-48D5-8A46-B346C587F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5A-48D5-8A46-B346C587F7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5A-48D5-8A46-B346C587F7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5A-48D5-8A46-B346C587F742}"/>
              </c:ext>
            </c:extLst>
          </c:dPt>
          <c:cat>
            <c:numRef>
              <c:f>Planilha1!$G$2:$G$6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Planilha1!$J$2:$J$6</c:f>
              <c:numCache>
                <c:formatCode>#,##0</c:formatCode>
                <c:ptCount val="5"/>
                <c:pt idx="0">
                  <c:v>78</c:v>
                </c:pt>
                <c:pt idx="1">
                  <c:v>52</c:v>
                </c:pt>
                <c:pt idx="2">
                  <c:v>50</c:v>
                </c:pt>
                <c:pt idx="3">
                  <c:v>32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5-4E88-BCEF-9044E3AA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Planilha1!$G$2:$G$6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Planilha1!$G$2:$G$6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5-44BC-854E-DCEB1C0601F2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TAXA TOTAL DE QUEIMADAS POR ANO (ha)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Planilha1!$G$2:$G$6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Planilha1!$H$2:$H$6</c:f>
              <c:numCache>
                <c:formatCode>#,##0.00</c:formatCode>
                <c:ptCount val="5"/>
                <c:pt idx="0">
                  <c:v>1306518.5837890333</c:v>
                </c:pt>
                <c:pt idx="1">
                  <c:v>1166740.9998610003</c:v>
                </c:pt>
                <c:pt idx="2">
                  <c:v>1185885.2023742509</c:v>
                </c:pt>
                <c:pt idx="3">
                  <c:v>989813.17697300017</c:v>
                </c:pt>
                <c:pt idx="4">
                  <c:v>612610.03222699999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5-44BC-854E-DCEB1C0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44031"/>
        <c:axId val="1333861391"/>
      </c:barChart>
      <c:lineChart>
        <c:grouping val="standard"/>
        <c:varyColors val="0"/>
        <c:ser>
          <c:idx val="2"/>
          <c:order val="2"/>
          <c:tx>
            <c:strRef>
              <c:f>Planilha1!$I$1</c:f>
              <c:strCache>
                <c:ptCount val="1"/>
                <c:pt idx="0">
                  <c:v>MÉDIA DE QUEIMADAS 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Planilha1!$I$2:$I$6</c:f>
              <c:numCache>
                <c:formatCode>#,##0.000</c:formatCode>
                <c:ptCount val="5"/>
                <c:pt idx="0">
                  <c:v>16750.238253705556</c:v>
                </c:pt>
                <c:pt idx="1">
                  <c:v>22437.326920403852</c:v>
                </c:pt>
                <c:pt idx="2">
                  <c:v>23717.704047485018</c:v>
                </c:pt>
                <c:pt idx="3">
                  <c:v>30931.661780406255</c:v>
                </c:pt>
                <c:pt idx="4">
                  <c:v>21878.929722392855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5-44BC-854E-DCEB1C0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612367"/>
        <c:axId val="1333874703"/>
      </c:lineChart>
      <c:catAx>
        <c:axId val="13367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861391"/>
        <c:crosses val="autoZero"/>
        <c:auto val="1"/>
        <c:lblAlgn val="ctr"/>
        <c:lblOffset val="100"/>
        <c:noMultiLvlLbl val="0"/>
      </c:catAx>
      <c:valAx>
        <c:axId val="13338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744031"/>
        <c:crosses val="autoZero"/>
        <c:crossBetween val="between"/>
      </c:valAx>
      <c:valAx>
        <c:axId val="1333874703"/>
        <c:scaling>
          <c:orientation val="minMax"/>
        </c:scaling>
        <c:delete val="0"/>
        <c:axPos val="r"/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612367"/>
        <c:crosses val="max"/>
        <c:crossBetween val="between"/>
      </c:valAx>
      <c:catAx>
        <c:axId val="1342612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333874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Planilha1!$H$8</c:f>
              <c:strCache>
                <c:ptCount val="1"/>
                <c:pt idx="0">
                  <c:v>TAXA TOTAL DOS BIOMAS ATINGIDOS POR QUEIMADAS (ha)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B2-49F9-81C6-49BEFB1713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B2-49F9-81C6-49BEFB1713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B2-49F9-81C6-49BEFB1713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B2-49F9-81C6-49BEFB1713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B2-49F9-81C6-49BEFB1713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B2-49F9-81C6-49BEFB1713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B2-49F9-81C6-49BEFB1713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B2-49F9-81C6-49BEFB1713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B2-49F9-81C6-49BEFB1713F3}"/>
              </c:ext>
            </c:extLst>
          </c:dPt>
          <c:cat>
            <c:strRef>
              <c:f>Planilha1!$G$9:$G$17</c:f>
              <c:strCache>
                <c:ptCount val="9"/>
                <c:pt idx="0">
                  <c:v>Cerrado</c:v>
                </c:pt>
                <c:pt idx="1">
                  <c:v>Amazônia</c:v>
                </c:pt>
                <c:pt idx="2">
                  <c:v>Caatinga</c:v>
                </c:pt>
                <c:pt idx="3">
                  <c:v>Mata Atântica</c:v>
                </c:pt>
                <c:pt idx="4">
                  <c:v>Mata Atlântica</c:v>
                </c:pt>
                <c:pt idx="5">
                  <c:v>Pantanal</c:v>
                </c:pt>
                <c:pt idx="6">
                  <c:v>Marinho Costeiro</c:v>
                </c:pt>
                <c:pt idx="7">
                  <c:v>Mata Atlântica e Cerrado</c:v>
                </c:pt>
                <c:pt idx="8">
                  <c:v>Pampa</c:v>
                </c:pt>
              </c:strCache>
            </c:strRef>
          </c:cat>
          <c:val>
            <c:numRef>
              <c:f>Planilha1!$H$9:$H$17</c:f>
              <c:numCache>
                <c:formatCode>#,##0.00</c:formatCode>
                <c:ptCount val="9"/>
                <c:pt idx="0">
                  <c:v>4343767.5488292854</c:v>
                </c:pt>
                <c:pt idx="1">
                  <c:v>670911.33032299997</c:v>
                </c:pt>
                <c:pt idx="2">
                  <c:v>146567.98194999999</c:v>
                </c:pt>
                <c:pt idx="3">
                  <c:v>48445.027236000002</c:v>
                </c:pt>
                <c:pt idx="4">
                  <c:v>36419.796968000002</c:v>
                </c:pt>
                <c:pt idx="5">
                  <c:v>9830.2566320000005</c:v>
                </c:pt>
                <c:pt idx="6">
                  <c:v>5297.547834</c:v>
                </c:pt>
                <c:pt idx="7">
                  <c:v>258.95545199999998</c:v>
                </c:pt>
                <c:pt idx="8">
                  <c:v>69.55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F-4A7C-BC0E-937CC804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9836</xdr:colOff>
      <xdr:row>1</xdr:row>
      <xdr:rowOff>19671</xdr:rowOff>
    </xdr:from>
    <xdr:to>
      <xdr:col>11</xdr:col>
      <xdr:colOff>5374821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D3D770-38C2-42C4-96A1-E98F31BCC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19343</xdr:colOff>
      <xdr:row>16</xdr:row>
      <xdr:rowOff>176893</xdr:rowOff>
    </xdr:from>
    <xdr:to>
      <xdr:col>10</xdr:col>
      <xdr:colOff>10508426</xdr:colOff>
      <xdr:row>50</xdr:row>
      <xdr:rowOff>167449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3711716-CE94-4A0E-926F-F8F2B6C5B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65986" y="4259036"/>
          <a:ext cx="10489083" cy="6481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17320</xdr:colOff>
      <xdr:row>50</xdr:row>
      <xdr:rowOff>183077</xdr:rowOff>
    </xdr:from>
    <xdr:to>
      <xdr:col>10</xdr:col>
      <xdr:colOff>10443026</xdr:colOff>
      <xdr:row>89</xdr:row>
      <xdr:rowOff>183662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BBC2E61-4736-4990-A6AA-1FBFB8069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49365" y="10244941"/>
          <a:ext cx="10425706" cy="7430085"/>
        </a:xfrm>
        <a:prstGeom prst="rect">
          <a:avLst/>
        </a:prstGeom>
      </xdr:spPr>
    </xdr:pic>
    <xdr:clientData/>
  </xdr:twoCellAnchor>
  <xdr:twoCellAnchor>
    <xdr:from>
      <xdr:col>11</xdr:col>
      <xdr:colOff>61229</xdr:colOff>
      <xdr:row>40</xdr:row>
      <xdr:rowOff>111577</xdr:rowOff>
    </xdr:from>
    <xdr:to>
      <xdr:col>12</xdr:col>
      <xdr:colOff>40821</xdr:colOff>
      <xdr:row>56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0831E87-0474-4274-8575-B790DB26C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13606</xdr:colOff>
      <xdr:row>56</xdr:row>
      <xdr:rowOff>149927</xdr:rowOff>
    </xdr:from>
    <xdr:to>
      <xdr:col>11</xdr:col>
      <xdr:colOff>5382243</xdr:colOff>
      <xdr:row>73</xdr:row>
      <xdr:rowOff>66799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6A2E53-8489-4D0B-BC5F-700DF3DB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20412</xdr:colOff>
      <xdr:row>17</xdr:row>
      <xdr:rowOff>179614</xdr:rowOff>
    </xdr:from>
    <xdr:to>
      <xdr:col>11</xdr:col>
      <xdr:colOff>5374822</xdr:colOff>
      <xdr:row>38</xdr:row>
      <xdr:rowOff>176893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AF2CB8-8443-4A1A-9C2D-3940D777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"/>
  <sheetViews>
    <sheetView tabSelected="1" zoomScale="70" zoomScaleNormal="70" workbookViewId="0">
      <selection activeCell="H10" sqref="H10"/>
    </sheetView>
  </sheetViews>
  <sheetFormatPr defaultRowHeight="14.25"/>
  <cols>
    <col min="1" max="1" width="5.375" style="5" bestFit="1" customWidth="1"/>
    <col min="2" max="2" width="48.875" style="5" bestFit="1" customWidth="1"/>
    <col min="3" max="3" width="19" style="5" bestFit="1" customWidth="1"/>
    <col min="4" max="4" width="22.75" style="5" customWidth="1"/>
    <col min="5" max="5" width="14.75" style="5" bestFit="1" customWidth="1"/>
    <col min="6" max="6" width="9.125" style="5"/>
    <col min="7" max="7" width="50.75" style="5" bestFit="1" customWidth="1"/>
    <col min="8" max="8" width="65.125" style="13" customWidth="1"/>
    <col min="9" max="9" width="40.25" style="13" bestFit="1" customWidth="1"/>
    <col min="10" max="10" width="50.125" style="5" customWidth="1"/>
    <col min="11" max="11" width="172.5" style="26" bestFit="1" customWidth="1"/>
    <col min="12" max="12" width="70.625" style="5" customWidth="1"/>
    <col min="13" max="16384" width="9" style="5"/>
  </cols>
  <sheetData>
    <row r="1" spans="1:12" ht="21" customHeight="1">
      <c r="A1" s="5" t="s">
        <v>0</v>
      </c>
      <c r="B1" s="1" t="s">
        <v>1</v>
      </c>
      <c r="C1" s="1" t="s">
        <v>2</v>
      </c>
      <c r="D1" s="2" t="s">
        <v>3</v>
      </c>
      <c r="E1" s="2" t="s">
        <v>4</v>
      </c>
      <c r="G1" s="6" t="s">
        <v>0</v>
      </c>
      <c r="H1" s="31" t="s">
        <v>128</v>
      </c>
      <c r="I1" s="33" t="s">
        <v>5</v>
      </c>
      <c r="J1" s="33" t="s">
        <v>132</v>
      </c>
      <c r="K1" s="37" t="s">
        <v>135</v>
      </c>
      <c r="L1" s="5" t="s">
        <v>131</v>
      </c>
    </row>
    <row r="2" spans="1:12" ht="20.25">
      <c r="A2" s="5">
        <v>2017</v>
      </c>
      <c r="B2" s="7" t="s">
        <v>6</v>
      </c>
      <c r="C2" s="7" t="s">
        <v>7</v>
      </c>
      <c r="D2" s="8">
        <v>260.65025200000002</v>
      </c>
      <c r="E2" s="8">
        <v>115210.47</v>
      </c>
      <c r="G2" s="9">
        <v>2017</v>
      </c>
      <c r="H2" s="28">
        <f>SUMIF(A:A,G2,D:D)</f>
        <v>1306518.5837890333</v>
      </c>
      <c r="I2" s="32">
        <f>AVERAGEIFS(D:D,A:A,G2)</f>
        <v>16750.238253705556</v>
      </c>
      <c r="J2" s="36">
        <f>COUNTIF(A:A,G2)</f>
        <v>78</v>
      </c>
      <c r="K2" s="38" t="s">
        <v>8</v>
      </c>
    </row>
    <row r="3" spans="1:12" ht="20.25">
      <c r="A3" s="5">
        <v>2017</v>
      </c>
      <c r="B3" s="11" t="s">
        <v>9</v>
      </c>
      <c r="C3" s="11" t="s">
        <v>10</v>
      </c>
      <c r="D3" s="8">
        <v>1585.3850398576797</v>
      </c>
      <c r="E3" s="12">
        <v>33288.089999999997</v>
      </c>
      <c r="G3" s="9">
        <v>2016</v>
      </c>
      <c r="H3" s="28">
        <f>SUMIF(A:A,G3,D:D)</f>
        <v>1166740.9998610003</v>
      </c>
      <c r="I3" s="32">
        <f>AVERAGEIFS(D:D,A:A,G3)</f>
        <v>22437.326920403852</v>
      </c>
      <c r="J3" s="36">
        <f t="shared" ref="J3:J6" si="0">COUNTIF(A:A,G3)</f>
        <v>52</v>
      </c>
      <c r="K3" s="38" t="s">
        <v>137</v>
      </c>
    </row>
    <row r="4" spans="1:12" ht="20.25">
      <c r="A4" s="5">
        <v>2017</v>
      </c>
      <c r="B4" s="7" t="s">
        <v>11</v>
      </c>
      <c r="C4" s="7" t="s">
        <v>12</v>
      </c>
      <c r="D4" s="8">
        <v>182.09029000000001</v>
      </c>
      <c r="E4" s="8">
        <v>275416.58</v>
      </c>
      <c r="G4" s="9">
        <v>2015</v>
      </c>
      <c r="H4" s="28">
        <f>SUMIF(A:A,G4,D:D)</f>
        <v>1185885.2023742509</v>
      </c>
      <c r="I4" s="32">
        <f>AVERAGEIFS(D:D,A:A,G4)</f>
        <v>23717.704047485018</v>
      </c>
      <c r="J4" s="36">
        <f t="shared" si="0"/>
        <v>50</v>
      </c>
      <c r="K4" s="38"/>
    </row>
    <row r="5" spans="1:12" ht="20.25">
      <c r="A5" s="5">
        <v>2017</v>
      </c>
      <c r="B5" s="11" t="s">
        <v>13</v>
      </c>
      <c r="C5" s="11" t="s">
        <v>10</v>
      </c>
      <c r="D5" s="8">
        <v>1620.0416928794402</v>
      </c>
      <c r="E5" s="12">
        <v>82018.38</v>
      </c>
      <c r="G5" s="9">
        <v>2014</v>
      </c>
      <c r="H5" s="28">
        <f>SUMIF(A:A,G5,D:D)</f>
        <v>989813.17697300017</v>
      </c>
      <c r="I5" s="32">
        <f>AVERAGEIFS(D:D,A:A,G5)</f>
        <v>30931.661780406255</v>
      </c>
      <c r="J5" s="36">
        <f t="shared" si="0"/>
        <v>32</v>
      </c>
      <c r="K5" s="38" t="s">
        <v>14</v>
      </c>
    </row>
    <row r="6" spans="1:12" ht="20.25">
      <c r="A6" s="5">
        <v>2017</v>
      </c>
      <c r="B6" s="11" t="s">
        <v>15</v>
      </c>
      <c r="C6" s="11" t="s">
        <v>12</v>
      </c>
      <c r="D6" s="8">
        <v>3703.56</v>
      </c>
      <c r="E6" s="12">
        <v>437520.23330600001</v>
      </c>
      <c r="G6" s="9">
        <v>2013</v>
      </c>
      <c r="H6" s="28">
        <f>SUMIF(A:A,G6,D:D)</f>
        <v>612610.03222699999</v>
      </c>
      <c r="I6" s="32">
        <f>AVERAGEIFS(D:D,A:A,G6)</f>
        <v>21878.929722392855</v>
      </c>
      <c r="J6" s="36">
        <f t="shared" si="0"/>
        <v>28</v>
      </c>
      <c r="K6" s="38" t="s">
        <v>16</v>
      </c>
    </row>
    <row r="7" spans="1:12" ht="20.25">
      <c r="A7" s="5">
        <v>2017</v>
      </c>
      <c r="B7" s="7" t="s">
        <v>17</v>
      </c>
      <c r="C7" s="7" t="s">
        <v>12</v>
      </c>
      <c r="D7" s="8">
        <v>5972.299411</v>
      </c>
      <c r="E7" s="8">
        <v>929108.47</v>
      </c>
      <c r="K7" s="38"/>
    </row>
    <row r="8" spans="1:12" ht="20.25">
      <c r="A8" s="5">
        <v>2017</v>
      </c>
      <c r="B8" s="7" t="s">
        <v>18</v>
      </c>
      <c r="C8" s="7" t="s">
        <v>10</v>
      </c>
      <c r="D8" s="8">
        <v>7592.341290295999</v>
      </c>
      <c r="E8" s="8">
        <v>176324.32</v>
      </c>
      <c r="G8" s="4" t="s">
        <v>2</v>
      </c>
      <c r="H8" s="14" t="s">
        <v>129</v>
      </c>
      <c r="K8" s="38" t="s">
        <v>133</v>
      </c>
    </row>
    <row r="9" spans="1:12" ht="20.25">
      <c r="A9" s="5">
        <v>2017</v>
      </c>
      <c r="B9" s="7" t="s">
        <v>19</v>
      </c>
      <c r="C9" s="7" t="s">
        <v>20</v>
      </c>
      <c r="D9" s="8">
        <v>1367.1058579999999</v>
      </c>
      <c r="E9" s="8">
        <v>280627.03000000003</v>
      </c>
      <c r="G9" s="16" t="s">
        <v>10</v>
      </c>
      <c r="H9" s="10">
        <f t="shared" ref="H9:H17" si="1">SUMIF(C:C,G9,D:D)</f>
        <v>4343767.5488292854</v>
      </c>
      <c r="K9" s="38" t="s">
        <v>134</v>
      </c>
    </row>
    <row r="10" spans="1:12" ht="20.25">
      <c r="A10" s="5">
        <v>2017</v>
      </c>
      <c r="B10" s="7" t="s">
        <v>21</v>
      </c>
      <c r="C10" s="7" t="s">
        <v>10</v>
      </c>
      <c r="D10" s="8">
        <v>13509.7</v>
      </c>
      <c r="E10" s="8">
        <v>485308.11</v>
      </c>
      <c r="G10" s="16" t="s">
        <v>25</v>
      </c>
      <c r="H10" s="10">
        <f t="shared" si="1"/>
        <v>670911.33032299997</v>
      </c>
      <c r="K10" s="38"/>
    </row>
    <row r="11" spans="1:12" ht="20.25">
      <c r="A11" s="5">
        <v>2017</v>
      </c>
      <c r="B11" s="7" t="s">
        <v>22</v>
      </c>
      <c r="C11" s="7" t="s">
        <v>10</v>
      </c>
      <c r="D11" s="8">
        <v>114142.605094</v>
      </c>
      <c r="E11" s="8">
        <v>359194.1</v>
      </c>
      <c r="G11" s="15" t="s">
        <v>7</v>
      </c>
      <c r="H11" s="10">
        <f t="shared" si="1"/>
        <v>146567.98194999999</v>
      </c>
      <c r="K11" s="38" t="s">
        <v>136</v>
      </c>
    </row>
    <row r="12" spans="1:12" ht="20.25">
      <c r="A12" s="5">
        <v>2017</v>
      </c>
      <c r="B12" s="7" t="s">
        <v>23</v>
      </c>
      <c r="C12" s="7" t="s">
        <v>10</v>
      </c>
      <c r="D12" s="8">
        <v>360.28889199999998</v>
      </c>
      <c r="E12" s="8">
        <v>100131.3</v>
      </c>
      <c r="G12" s="15" t="s">
        <v>12</v>
      </c>
      <c r="H12" s="10">
        <f t="shared" si="1"/>
        <v>48445.027236000002</v>
      </c>
      <c r="K12" s="38" t="s">
        <v>138</v>
      </c>
    </row>
    <row r="13" spans="1:12" ht="20.25">
      <c r="A13" s="5">
        <v>2016</v>
      </c>
      <c r="B13" s="7" t="s">
        <v>23</v>
      </c>
      <c r="C13" s="7" t="s">
        <v>10</v>
      </c>
      <c r="D13" s="8">
        <v>5852.609461</v>
      </c>
      <c r="E13" s="8">
        <v>100131.3</v>
      </c>
      <c r="G13" s="15" t="s">
        <v>31</v>
      </c>
      <c r="H13" s="10">
        <f t="shared" si="1"/>
        <v>36419.796968000002</v>
      </c>
      <c r="K13" s="38"/>
    </row>
    <row r="14" spans="1:12" ht="20.25">
      <c r="A14" s="5">
        <v>2015</v>
      </c>
      <c r="B14" s="7" t="s">
        <v>23</v>
      </c>
      <c r="C14" s="7" t="s">
        <v>10</v>
      </c>
      <c r="D14" s="8">
        <v>6668.9712650000001</v>
      </c>
      <c r="E14" s="8">
        <v>100131.3</v>
      </c>
      <c r="G14" s="16" t="s">
        <v>29</v>
      </c>
      <c r="H14" s="10">
        <f t="shared" si="1"/>
        <v>9830.2566320000005</v>
      </c>
      <c r="K14" s="38" t="s">
        <v>139</v>
      </c>
    </row>
    <row r="15" spans="1:12" ht="20.25">
      <c r="A15" s="5">
        <v>2017</v>
      </c>
      <c r="B15" s="7" t="s">
        <v>24</v>
      </c>
      <c r="C15" s="7" t="s">
        <v>7</v>
      </c>
      <c r="D15" s="8">
        <v>9986.076513</v>
      </c>
      <c r="E15" s="8">
        <v>1622145.088</v>
      </c>
      <c r="G15" s="15" t="s">
        <v>20</v>
      </c>
      <c r="H15" s="10">
        <f t="shared" si="1"/>
        <v>5297.547834</v>
      </c>
      <c r="K15" s="38" t="s">
        <v>140</v>
      </c>
    </row>
    <row r="16" spans="1:12" ht="15">
      <c r="A16" s="5">
        <v>2017</v>
      </c>
      <c r="B16" s="11" t="s">
        <v>26</v>
      </c>
      <c r="C16" s="11" t="s">
        <v>10</v>
      </c>
      <c r="D16" s="12">
        <v>2450.41</v>
      </c>
      <c r="E16" s="12">
        <v>27159.71</v>
      </c>
      <c r="G16" s="15" t="s">
        <v>33</v>
      </c>
      <c r="H16" s="10">
        <f t="shared" si="1"/>
        <v>258.95545199999998</v>
      </c>
    </row>
    <row r="17" spans="1:10" ht="15">
      <c r="A17" s="5">
        <v>2017</v>
      </c>
      <c r="B17" s="11" t="s">
        <v>28</v>
      </c>
      <c r="C17" s="11" t="s">
        <v>25</v>
      </c>
      <c r="D17" s="12">
        <v>8815.1470000000008</v>
      </c>
      <c r="E17" s="12">
        <v>3373172.52</v>
      </c>
      <c r="G17" s="15" t="s">
        <v>27</v>
      </c>
      <c r="H17" s="10">
        <f t="shared" si="1"/>
        <v>69.55</v>
      </c>
    </row>
    <row r="18" spans="1:10" ht="15">
      <c r="A18" s="5">
        <v>2016</v>
      </c>
      <c r="B18" s="7" t="s">
        <v>28</v>
      </c>
      <c r="C18" s="7" t="s">
        <v>25</v>
      </c>
      <c r="D18" s="8">
        <v>347.81872600000003</v>
      </c>
      <c r="E18" s="8">
        <v>3373066.1041279999</v>
      </c>
    </row>
    <row r="19" spans="1:10" ht="15.75">
      <c r="A19" s="5">
        <v>2015</v>
      </c>
      <c r="B19" s="7" t="s">
        <v>28</v>
      </c>
      <c r="C19" s="7" t="s">
        <v>25</v>
      </c>
      <c r="D19" s="8">
        <v>2599.194246</v>
      </c>
      <c r="E19" s="8">
        <v>3373066.1041279999</v>
      </c>
      <c r="G19" s="4" t="s">
        <v>1</v>
      </c>
      <c r="H19" s="27" t="s">
        <v>130</v>
      </c>
      <c r="I19" s="34" t="s">
        <v>36</v>
      </c>
      <c r="J19" s="35" t="s">
        <v>37</v>
      </c>
    </row>
    <row r="20" spans="1:10" ht="15">
      <c r="A20" s="5">
        <v>2014</v>
      </c>
      <c r="B20" s="7" t="s">
        <v>28</v>
      </c>
      <c r="C20" s="7" t="s">
        <v>25</v>
      </c>
      <c r="D20" s="8">
        <v>766.64077799999995</v>
      </c>
      <c r="E20" s="8">
        <v>3373066.1041279999</v>
      </c>
      <c r="G20" s="16" t="s">
        <v>95</v>
      </c>
      <c r="H20" s="28">
        <f t="shared" ref="H20:H51" si="2">SUMIF(B:B,G20,D:D)</f>
        <v>107409.57654499999</v>
      </c>
      <c r="I20" s="29">
        <f t="shared" ref="I20:I51" si="3">VLOOKUP(G20,B:E,4,FALSE)</f>
        <v>128050.55</v>
      </c>
      <c r="J20" s="30">
        <f t="shared" ref="J20:J51" si="4">IF(H20/I20&gt;1,(H20/COUNTIF(B:B,G20))/I20,H20/I20)</f>
        <v>0.83880605389824558</v>
      </c>
    </row>
    <row r="21" spans="1:10" ht="15">
      <c r="A21" s="5">
        <v>2016</v>
      </c>
      <c r="B21" s="7" t="s">
        <v>98</v>
      </c>
      <c r="C21" s="7" t="s">
        <v>25</v>
      </c>
      <c r="D21" s="8">
        <v>731.39284099999998</v>
      </c>
      <c r="E21" s="8">
        <v>86794.914155999999</v>
      </c>
      <c r="G21" s="15" t="s">
        <v>112</v>
      </c>
      <c r="H21" s="28">
        <f t="shared" si="2"/>
        <v>9898.525114</v>
      </c>
      <c r="I21" s="29">
        <f t="shared" si="3"/>
        <v>12349.329852000001</v>
      </c>
      <c r="J21" s="30">
        <f t="shared" si="4"/>
        <v>0.80154350338264813</v>
      </c>
    </row>
    <row r="22" spans="1:10" ht="15">
      <c r="A22" s="5">
        <v>2015</v>
      </c>
      <c r="B22" s="7" t="s">
        <v>98</v>
      </c>
      <c r="C22" s="7" t="s">
        <v>25</v>
      </c>
      <c r="D22" s="8">
        <v>3975.5063839999998</v>
      </c>
      <c r="E22" s="8">
        <v>86794.979822399997</v>
      </c>
      <c r="G22" s="18" t="s">
        <v>66</v>
      </c>
      <c r="H22" s="28">
        <f t="shared" si="2"/>
        <v>55833.970019000008</v>
      </c>
      <c r="I22" s="29">
        <f t="shared" si="3"/>
        <v>76080.695999999996</v>
      </c>
      <c r="J22" s="30">
        <f t="shared" si="4"/>
        <v>0.73387827602155498</v>
      </c>
    </row>
    <row r="23" spans="1:10" ht="15">
      <c r="A23" s="5">
        <v>2014</v>
      </c>
      <c r="B23" s="7" t="s">
        <v>98</v>
      </c>
      <c r="C23" s="7" t="s">
        <v>25</v>
      </c>
      <c r="D23" s="8">
        <v>291.727259</v>
      </c>
      <c r="E23" s="8">
        <v>86794.979822399997</v>
      </c>
      <c r="G23" s="16" t="s">
        <v>38</v>
      </c>
      <c r="H23" s="28">
        <f t="shared" si="2"/>
        <v>6396.8649750000004</v>
      </c>
      <c r="I23" s="29">
        <f t="shared" si="3"/>
        <v>9336.26</v>
      </c>
      <c r="J23" s="30">
        <f t="shared" si="4"/>
        <v>0.68516354246775479</v>
      </c>
    </row>
    <row r="24" spans="1:10" ht="15">
      <c r="A24" s="5">
        <v>2013</v>
      </c>
      <c r="B24" s="7" t="s">
        <v>125</v>
      </c>
      <c r="C24" s="7" t="s">
        <v>25</v>
      </c>
      <c r="D24" s="8">
        <v>4451.2480779999996</v>
      </c>
      <c r="E24" s="8">
        <v>189879.45</v>
      </c>
      <c r="G24" s="16" t="s">
        <v>61</v>
      </c>
      <c r="H24" s="28">
        <f t="shared" si="2"/>
        <v>83081.300833000001</v>
      </c>
      <c r="I24" s="29">
        <f t="shared" si="3"/>
        <v>132787.85999999999</v>
      </c>
      <c r="J24" s="30">
        <f t="shared" si="4"/>
        <v>0.62566940105066837</v>
      </c>
    </row>
    <row r="25" spans="1:10" ht="15">
      <c r="A25" s="5">
        <v>2017</v>
      </c>
      <c r="B25" s="11" t="s">
        <v>30</v>
      </c>
      <c r="C25" s="11" t="s">
        <v>25</v>
      </c>
      <c r="D25" s="12">
        <v>440.36</v>
      </c>
      <c r="E25" s="12">
        <v>222554.64</v>
      </c>
      <c r="G25" s="15" t="s">
        <v>48</v>
      </c>
      <c r="H25" s="28">
        <f t="shared" si="2"/>
        <v>95377.081223000001</v>
      </c>
      <c r="I25" s="29">
        <f t="shared" si="3"/>
        <v>159953.78057</v>
      </c>
      <c r="J25" s="30">
        <f t="shared" si="4"/>
        <v>0.59627900561725378</v>
      </c>
    </row>
    <row r="26" spans="1:10" ht="15">
      <c r="A26" s="5">
        <v>2017</v>
      </c>
      <c r="B26" s="11" t="s">
        <v>32</v>
      </c>
      <c r="C26" s="11" t="s">
        <v>10</v>
      </c>
      <c r="D26" s="12">
        <v>27425.185561999999</v>
      </c>
      <c r="E26" s="12">
        <v>137148</v>
      </c>
      <c r="G26" s="16" t="s">
        <v>81</v>
      </c>
      <c r="H26" s="28">
        <f t="shared" si="2"/>
        <v>1969.400975</v>
      </c>
      <c r="I26" s="29">
        <f t="shared" si="3"/>
        <v>3411.7168700000002</v>
      </c>
      <c r="J26" s="30">
        <f t="shared" si="4"/>
        <v>0.57724631030124141</v>
      </c>
    </row>
    <row r="27" spans="1:10" ht="15">
      <c r="A27" s="5">
        <v>2016</v>
      </c>
      <c r="B27" s="7" t="s">
        <v>32</v>
      </c>
      <c r="C27" s="7" t="s">
        <v>10</v>
      </c>
      <c r="D27" s="8">
        <v>28439.7</v>
      </c>
      <c r="E27" s="8">
        <v>137148</v>
      </c>
      <c r="G27" s="15" t="s">
        <v>56</v>
      </c>
      <c r="H27" s="28">
        <f t="shared" si="2"/>
        <v>16955.65494</v>
      </c>
      <c r="I27" s="29">
        <f t="shared" si="3"/>
        <v>31639.53</v>
      </c>
      <c r="J27" s="30">
        <f t="shared" si="4"/>
        <v>0.53590097387666635</v>
      </c>
    </row>
    <row r="28" spans="1:10" ht="15">
      <c r="A28" s="5">
        <v>2015</v>
      </c>
      <c r="B28" s="7" t="s">
        <v>32</v>
      </c>
      <c r="C28" s="7" t="s">
        <v>10</v>
      </c>
      <c r="D28" s="8">
        <v>59146.660148000003</v>
      </c>
      <c r="E28" s="19">
        <v>137148</v>
      </c>
      <c r="G28" s="16" t="s">
        <v>51</v>
      </c>
      <c r="H28" s="28">
        <f t="shared" si="2"/>
        <v>110264.85116100001</v>
      </c>
      <c r="I28" s="29">
        <f t="shared" si="3"/>
        <v>240586.56</v>
      </c>
      <c r="J28" s="30">
        <f t="shared" si="4"/>
        <v>0.45831675369147806</v>
      </c>
    </row>
    <row r="29" spans="1:10" ht="15">
      <c r="A29" s="5">
        <v>2014</v>
      </c>
      <c r="B29" s="7" t="s">
        <v>32</v>
      </c>
      <c r="C29" s="7" t="s">
        <v>10</v>
      </c>
      <c r="D29" s="8">
        <v>34874.467203</v>
      </c>
      <c r="E29" s="19">
        <v>137148</v>
      </c>
      <c r="G29" s="16" t="s">
        <v>69</v>
      </c>
      <c r="H29" s="28">
        <f t="shared" si="2"/>
        <v>1271205.5855629998</v>
      </c>
      <c r="I29" s="29">
        <f t="shared" si="3"/>
        <v>555517</v>
      </c>
      <c r="J29" s="30">
        <f t="shared" si="4"/>
        <v>0.45766577280731274</v>
      </c>
    </row>
    <row r="30" spans="1:10" ht="15">
      <c r="A30" s="5">
        <v>2013</v>
      </c>
      <c r="B30" s="7" t="s">
        <v>32</v>
      </c>
      <c r="C30" s="7" t="s">
        <v>10</v>
      </c>
      <c r="D30" s="8">
        <v>12267.561797</v>
      </c>
      <c r="E30" s="19">
        <v>137148</v>
      </c>
      <c r="G30" s="15" t="s">
        <v>107</v>
      </c>
      <c r="H30" s="28">
        <f t="shared" si="2"/>
        <v>80179.007500000007</v>
      </c>
      <c r="I30" s="29">
        <f t="shared" si="3"/>
        <v>214952.49</v>
      </c>
      <c r="J30" s="30">
        <f t="shared" si="4"/>
        <v>0.37300804238183055</v>
      </c>
    </row>
    <row r="31" spans="1:10" ht="15">
      <c r="A31" s="5">
        <v>2013</v>
      </c>
      <c r="B31" s="17" t="s">
        <v>126</v>
      </c>
      <c r="C31" s="17" t="s">
        <v>20</v>
      </c>
      <c r="D31" s="22">
        <v>3930.4419760000001</v>
      </c>
      <c r="E31" s="20">
        <v>10938.635194130258</v>
      </c>
      <c r="G31" s="18" t="s">
        <v>126</v>
      </c>
      <c r="H31" s="28">
        <f t="shared" si="2"/>
        <v>3930.4419760000001</v>
      </c>
      <c r="I31" s="29">
        <f t="shared" si="3"/>
        <v>10938.635194130258</v>
      </c>
      <c r="J31" s="30">
        <f t="shared" si="4"/>
        <v>0.35931740169094406</v>
      </c>
    </row>
    <row r="32" spans="1:10" ht="15">
      <c r="A32" s="5">
        <v>2015</v>
      </c>
      <c r="B32" s="7" t="s">
        <v>116</v>
      </c>
      <c r="C32" s="7" t="s">
        <v>7</v>
      </c>
      <c r="D32" s="8">
        <v>1758.15473</v>
      </c>
      <c r="E32" s="8">
        <v>104844.4</v>
      </c>
      <c r="G32" s="15" t="s">
        <v>34</v>
      </c>
      <c r="H32" s="28">
        <f t="shared" si="2"/>
        <v>1128000.72685</v>
      </c>
      <c r="I32" s="29">
        <f t="shared" si="3"/>
        <v>707087.55661070347</v>
      </c>
      <c r="J32" s="30">
        <f t="shared" si="4"/>
        <v>0.31905545962564175</v>
      </c>
    </row>
    <row r="33" spans="1:10" ht="15">
      <c r="A33" s="5">
        <v>2017</v>
      </c>
      <c r="B33" s="7" t="s">
        <v>34</v>
      </c>
      <c r="C33" s="7" t="s">
        <v>10</v>
      </c>
      <c r="D33" s="8">
        <v>185744.06530799999</v>
      </c>
      <c r="E33" s="8">
        <v>707087.55661070347</v>
      </c>
      <c r="G33" s="15" t="s">
        <v>22</v>
      </c>
      <c r="H33" s="28">
        <f t="shared" si="2"/>
        <v>114142.605094</v>
      </c>
      <c r="I33" s="29">
        <f t="shared" si="3"/>
        <v>359194.1</v>
      </c>
      <c r="J33" s="30">
        <f t="shared" si="4"/>
        <v>0.31777416470370756</v>
      </c>
    </row>
    <row r="34" spans="1:10" ht="15">
      <c r="A34" s="5">
        <v>2016</v>
      </c>
      <c r="B34" s="17" t="s">
        <v>34</v>
      </c>
      <c r="C34" s="7" t="s">
        <v>10</v>
      </c>
      <c r="D34" s="8">
        <v>229960.22</v>
      </c>
      <c r="E34" s="8">
        <v>707087.55661070347</v>
      </c>
      <c r="G34" s="15" t="s">
        <v>54</v>
      </c>
      <c r="H34" s="28">
        <f t="shared" si="2"/>
        <v>285368.23516925058</v>
      </c>
      <c r="I34" s="29">
        <f t="shared" si="3"/>
        <v>197809</v>
      </c>
      <c r="J34" s="30">
        <f t="shared" si="4"/>
        <v>0.28852907114362902</v>
      </c>
    </row>
    <row r="35" spans="1:10" ht="15">
      <c r="A35" s="5">
        <v>2015</v>
      </c>
      <c r="B35" s="17" t="s">
        <v>34</v>
      </c>
      <c r="C35" s="7" t="s">
        <v>10</v>
      </c>
      <c r="D35" s="8">
        <v>233367.830117</v>
      </c>
      <c r="E35" s="8">
        <v>707087.55661070347</v>
      </c>
      <c r="G35" s="15" t="s">
        <v>102</v>
      </c>
      <c r="H35" s="28">
        <f t="shared" si="2"/>
        <v>9294.7036189999999</v>
      </c>
      <c r="I35" s="29">
        <f t="shared" si="3"/>
        <v>32646.83</v>
      </c>
      <c r="J35" s="30">
        <f t="shared" si="4"/>
        <v>0.28470462887208342</v>
      </c>
    </row>
    <row r="36" spans="1:10" ht="15">
      <c r="A36" s="5">
        <v>2014</v>
      </c>
      <c r="B36" s="17" t="s">
        <v>34</v>
      </c>
      <c r="C36" s="7" t="s">
        <v>10</v>
      </c>
      <c r="D36" s="8">
        <v>286303.72531499999</v>
      </c>
      <c r="E36" s="8">
        <v>707087.55661070347</v>
      </c>
      <c r="G36" s="16" t="s">
        <v>65</v>
      </c>
      <c r="H36" s="28">
        <f t="shared" si="2"/>
        <v>11929.259675000001</v>
      </c>
      <c r="I36" s="29">
        <f t="shared" si="3"/>
        <v>42355.54</v>
      </c>
      <c r="J36" s="30">
        <f t="shared" si="4"/>
        <v>0.28164579356088959</v>
      </c>
    </row>
    <row r="37" spans="1:10" ht="15">
      <c r="A37" s="5">
        <v>2013</v>
      </c>
      <c r="B37" s="17" t="s">
        <v>34</v>
      </c>
      <c r="C37" s="7" t="s">
        <v>10</v>
      </c>
      <c r="D37" s="8">
        <v>192624.88610999999</v>
      </c>
      <c r="E37" s="8">
        <v>707087.55661070347</v>
      </c>
      <c r="G37" s="15" t="s">
        <v>122</v>
      </c>
      <c r="H37" s="28">
        <f t="shared" si="2"/>
        <v>1337.0552029999999</v>
      </c>
      <c r="I37" s="29">
        <f t="shared" si="3"/>
        <v>5052.53</v>
      </c>
      <c r="J37" s="30">
        <f t="shared" si="4"/>
        <v>0.26463082910937685</v>
      </c>
    </row>
    <row r="38" spans="1:10" ht="15">
      <c r="A38" s="5">
        <v>2017</v>
      </c>
      <c r="B38" s="11" t="s">
        <v>35</v>
      </c>
      <c r="C38" s="11" t="s">
        <v>25</v>
      </c>
      <c r="D38" s="12">
        <v>5562.9328390000001</v>
      </c>
      <c r="E38" s="12">
        <v>723185.98</v>
      </c>
      <c r="G38" s="15" t="s">
        <v>49</v>
      </c>
      <c r="H38" s="28">
        <f t="shared" si="2"/>
        <v>39458.588384000002</v>
      </c>
      <c r="I38" s="29">
        <f t="shared" si="3"/>
        <v>152143.87700790601</v>
      </c>
      <c r="J38" s="30">
        <f t="shared" si="4"/>
        <v>0.25935048560613172</v>
      </c>
    </row>
    <row r="39" spans="1:10" ht="15">
      <c r="A39" s="5">
        <v>2016</v>
      </c>
      <c r="B39" s="7" t="s">
        <v>35</v>
      </c>
      <c r="C39" s="7" t="s">
        <v>25</v>
      </c>
      <c r="D39" s="8">
        <v>3586.4162500000002</v>
      </c>
      <c r="E39" s="8">
        <v>723185.98259899998</v>
      </c>
      <c r="G39" s="16" t="s">
        <v>32</v>
      </c>
      <c r="H39" s="28">
        <f t="shared" si="2"/>
        <v>162153.57471000002</v>
      </c>
      <c r="I39" s="29">
        <f t="shared" si="3"/>
        <v>137148</v>
      </c>
      <c r="J39" s="30">
        <f t="shared" si="4"/>
        <v>0.23646509567766211</v>
      </c>
    </row>
    <row r="40" spans="1:10" ht="15">
      <c r="A40" s="5">
        <v>2015</v>
      </c>
      <c r="B40" s="7" t="s">
        <v>35</v>
      </c>
      <c r="C40" s="7" t="s">
        <v>25</v>
      </c>
      <c r="D40" s="8">
        <v>3223.061526</v>
      </c>
      <c r="E40" s="8">
        <v>723185.98259899998</v>
      </c>
      <c r="G40" s="18" t="s">
        <v>62</v>
      </c>
      <c r="H40" s="28">
        <f t="shared" si="2"/>
        <v>854521.19348299992</v>
      </c>
      <c r="I40" s="29">
        <f t="shared" si="3"/>
        <v>724329.31695290515</v>
      </c>
      <c r="J40" s="30">
        <f t="shared" si="4"/>
        <v>0.23594825543656953</v>
      </c>
    </row>
    <row r="41" spans="1:10" ht="15">
      <c r="A41" s="5">
        <v>2014</v>
      </c>
      <c r="B41" s="7" t="s">
        <v>35</v>
      </c>
      <c r="C41" s="7" t="s">
        <v>25</v>
      </c>
      <c r="D41" s="8">
        <v>3284.528088</v>
      </c>
      <c r="E41" s="8">
        <v>723185.98259899998</v>
      </c>
      <c r="G41" s="16" t="s">
        <v>97</v>
      </c>
      <c r="H41" s="28">
        <f t="shared" si="2"/>
        <v>3359.0331380000002</v>
      </c>
      <c r="I41" s="29">
        <f t="shared" si="3"/>
        <v>16594.28</v>
      </c>
      <c r="J41" s="30">
        <f t="shared" si="4"/>
        <v>0.20242114379171622</v>
      </c>
    </row>
    <row r="42" spans="1:10" ht="15">
      <c r="A42" s="5">
        <v>2016</v>
      </c>
      <c r="B42" s="7" t="s">
        <v>99</v>
      </c>
      <c r="C42" s="7" t="s">
        <v>25</v>
      </c>
      <c r="D42" s="8">
        <v>587.32285000000002</v>
      </c>
      <c r="E42" s="8">
        <v>1052954.93</v>
      </c>
      <c r="G42" s="16" t="s">
        <v>87</v>
      </c>
      <c r="H42" s="28">
        <f t="shared" si="2"/>
        <v>2002.6879680000002</v>
      </c>
      <c r="I42" s="29">
        <f t="shared" si="3"/>
        <v>11973.23</v>
      </c>
      <c r="J42" s="30">
        <f t="shared" si="4"/>
        <v>0.16726380166421259</v>
      </c>
    </row>
    <row r="43" spans="1:10" ht="15">
      <c r="A43" s="5">
        <v>2017</v>
      </c>
      <c r="B43" s="11" t="s">
        <v>38</v>
      </c>
      <c r="C43" s="11" t="s">
        <v>10</v>
      </c>
      <c r="D43" s="12">
        <v>2634.6384910000002</v>
      </c>
      <c r="E43" s="12">
        <v>9336.26</v>
      </c>
      <c r="G43" s="16" t="s">
        <v>50</v>
      </c>
      <c r="H43" s="28">
        <f t="shared" si="2"/>
        <v>4309.4734900000003</v>
      </c>
      <c r="I43" s="29">
        <f t="shared" si="3"/>
        <v>32646.83</v>
      </c>
      <c r="J43" s="30">
        <f t="shared" si="4"/>
        <v>0.13200281589361049</v>
      </c>
    </row>
    <row r="44" spans="1:10" ht="15">
      <c r="A44" s="5">
        <v>2016</v>
      </c>
      <c r="B44" s="7" t="s">
        <v>38</v>
      </c>
      <c r="C44" s="7" t="s">
        <v>10</v>
      </c>
      <c r="D44" s="8">
        <v>1610.367628</v>
      </c>
      <c r="E44" s="8">
        <v>9336.2463790000002</v>
      </c>
      <c r="G44" s="15" t="s">
        <v>23</v>
      </c>
      <c r="H44" s="28">
        <f t="shared" si="2"/>
        <v>12881.869618000001</v>
      </c>
      <c r="I44" s="29">
        <f t="shared" si="3"/>
        <v>100131.3</v>
      </c>
      <c r="J44" s="30">
        <f t="shared" si="4"/>
        <v>0.12864977902014654</v>
      </c>
    </row>
    <row r="45" spans="1:10" ht="15">
      <c r="A45" s="5">
        <v>2015</v>
      </c>
      <c r="B45" s="7" t="s">
        <v>38</v>
      </c>
      <c r="C45" s="7" t="s">
        <v>10</v>
      </c>
      <c r="D45" s="8">
        <v>760.49587899999995</v>
      </c>
      <c r="E45" s="8">
        <v>9336.2463790000002</v>
      </c>
      <c r="G45" s="16" t="s">
        <v>75</v>
      </c>
      <c r="H45" s="28">
        <f t="shared" si="2"/>
        <v>111385.11388199999</v>
      </c>
      <c r="I45" s="29">
        <f t="shared" si="3"/>
        <v>961326.64</v>
      </c>
      <c r="J45" s="30">
        <f t="shared" si="4"/>
        <v>0.11586604307772017</v>
      </c>
    </row>
    <row r="46" spans="1:10" ht="15">
      <c r="A46" s="5">
        <v>2014</v>
      </c>
      <c r="B46" s="7" t="s">
        <v>38</v>
      </c>
      <c r="C46" s="7" t="s">
        <v>10</v>
      </c>
      <c r="D46" s="8">
        <v>984.61214299999995</v>
      </c>
      <c r="E46" s="8">
        <v>9336.2463790000002</v>
      </c>
      <c r="G46" s="16" t="s">
        <v>55</v>
      </c>
      <c r="H46" s="28">
        <f t="shared" si="2"/>
        <v>95104.51207099999</v>
      </c>
      <c r="I46" s="29">
        <f t="shared" si="3"/>
        <v>823854.54</v>
      </c>
      <c r="J46" s="30">
        <f t="shared" si="4"/>
        <v>0.11543847542674218</v>
      </c>
    </row>
    <row r="47" spans="1:10" ht="15">
      <c r="A47" s="5">
        <v>2013</v>
      </c>
      <c r="B47" s="7" t="s">
        <v>38</v>
      </c>
      <c r="C47" s="7" t="s">
        <v>10</v>
      </c>
      <c r="D47" s="8">
        <v>406.750834</v>
      </c>
      <c r="E47" s="8">
        <v>9336.14</v>
      </c>
      <c r="G47" s="15" t="s">
        <v>43</v>
      </c>
      <c r="H47" s="28">
        <f t="shared" si="2"/>
        <v>11202.945610999999</v>
      </c>
      <c r="I47" s="29">
        <f t="shared" si="3"/>
        <v>97385.252435102404</v>
      </c>
      <c r="J47" s="30">
        <f t="shared" si="4"/>
        <v>0.11503739355674669</v>
      </c>
    </row>
    <row r="48" spans="1:10" ht="15">
      <c r="A48" s="5">
        <v>2017</v>
      </c>
      <c r="B48" s="11" t="s">
        <v>39</v>
      </c>
      <c r="C48" s="11" t="s">
        <v>25</v>
      </c>
      <c r="D48" s="12">
        <v>290.47933699999999</v>
      </c>
      <c r="E48" s="12">
        <v>391241.94</v>
      </c>
      <c r="G48" s="16" t="s">
        <v>78</v>
      </c>
      <c r="H48" s="28">
        <f t="shared" si="2"/>
        <v>2342.1080119999997</v>
      </c>
      <c r="I48" s="29">
        <f t="shared" si="3"/>
        <v>22332.19</v>
      </c>
      <c r="J48" s="30">
        <f t="shared" si="4"/>
        <v>0.10487587701877872</v>
      </c>
    </row>
    <row r="49" spans="1:10" ht="15">
      <c r="A49" s="5">
        <v>2017</v>
      </c>
      <c r="B49" s="11" t="s">
        <v>40</v>
      </c>
      <c r="C49" s="11" t="s">
        <v>25</v>
      </c>
      <c r="D49" s="12">
        <v>1293.6480550000001</v>
      </c>
      <c r="E49" s="12">
        <v>397754.6</v>
      </c>
      <c r="G49" s="16" t="s">
        <v>83</v>
      </c>
      <c r="H49" s="28">
        <f t="shared" si="2"/>
        <v>60060.017842000001</v>
      </c>
      <c r="I49" s="29">
        <f t="shared" si="3"/>
        <v>615776.31999999995</v>
      </c>
      <c r="J49" s="30">
        <f t="shared" si="4"/>
        <v>9.7535445731333104E-2</v>
      </c>
    </row>
    <row r="50" spans="1:10" ht="15">
      <c r="A50" s="5">
        <v>2017</v>
      </c>
      <c r="B50" s="11" t="s">
        <v>41</v>
      </c>
      <c r="C50" s="11" t="s">
        <v>25</v>
      </c>
      <c r="D50" s="12">
        <v>182.58844999999999</v>
      </c>
      <c r="E50" s="12">
        <v>221219.52</v>
      </c>
      <c r="G50" s="16" t="s">
        <v>76</v>
      </c>
      <c r="H50" s="28">
        <f t="shared" si="2"/>
        <v>7173.1390869999996</v>
      </c>
      <c r="I50" s="29">
        <f t="shared" si="3"/>
        <v>79086.03</v>
      </c>
      <c r="J50" s="30">
        <f t="shared" si="4"/>
        <v>9.0700457299475012E-2</v>
      </c>
    </row>
    <row r="51" spans="1:10" ht="15">
      <c r="A51" s="5">
        <v>2015</v>
      </c>
      <c r="B51" s="7" t="s">
        <v>117</v>
      </c>
      <c r="C51" s="7" t="s">
        <v>25</v>
      </c>
      <c r="D51" s="8">
        <v>584.05527700000005</v>
      </c>
      <c r="E51" s="8">
        <v>216604.18</v>
      </c>
      <c r="G51" s="16" t="s">
        <v>26</v>
      </c>
      <c r="H51" s="28">
        <f t="shared" si="2"/>
        <v>2450.41</v>
      </c>
      <c r="I51" s="29">
        <f t="shared" si="3"/>
        <v>27159.71</v>
      </c>
      <c r="J51" s="30">
        <f t="shared" si="4"/>
        <v>9.0222244641051025E-2</v>
      </c>
    </row>
    <row r="52" spans="1:10" ht="15">
      <c r="A52" s="5">
        <v>2016</v>
      </c>
      <c r="B52" s="7" t="s">
        <v>100</v>
      </c>
      <c r="C52" s="7" t="s">
        <v>25</v>
      </c>
      <c r="D52" s="8">
        <v>1584.5529650000001</v>
      </c>
      <c r="E52" s="8">
        <v>169570.470283</v>
      </c>
      <c r="G52" s="15" t="s">
        <v>114</v>
      </c>
      <c r="H52" s="28">
        <f t="shared" ref="H52:H83" si="5">SUMIF(B:B,G52,D:D)</f>
        <v>46611.768469000002</v>
      </c>
      <c r="I52" s="29">
        <f t="shared" ref="I52:I83" si="6">VLOOKUP(G52,B:E,4,FALSE)</f>
        <v>532404.51023999997</v>
      </c>
      <c r="J52" s="30">
        <f t="shared" ref="J52:J83" si="7">IF(H52/I52&gt;1,(H52/COUNTIF(B:B,G52))/I52,H52/I52)</f>
        <v>8.7549537189285112E-2</v>
      </c>
    </row>
    <row r="53" spans="1:10" ht="15">
      <c r="A53" s="5">
        <v>2015</v>
      </c>
      <c r="B53" s="7" t="s">
        <v>100</v>
      </c>
      <c r="C53" s="7" t="s">
        <v>25</v>
      </c>
      <c r="D53" s="8">
        <v>696.86828600000001</v>
      </c>
      <c r="E53" s="8">
        <v>167252.18</v>
      </c>
      <c r="G53" s="16" t="s">
        <v>63</v>
      </c>
      <c r="H53" s="28">
        <f t="shared" si="5"/>
        <v>1144.5253150000001</v>
      </c>
      <c r="I53" s="29">
        <f t="shared" si="6"/>
        <v>13148.04</v>
      </c>
      <c r="J53" s="30">
        <f t="shared" si="7"/>
        <v>8.7049120249101775E-2</v>
      </c>
    </row>
    <row r="54" spans="1:10" ht="15">
      <c r="A54" s="5">
        <v>2016</v>
      </c>
      <c r="B54" s="7" t="s">
        <v>101</v>
      </c>
      <c r="C54" s="7" t="s">
        <v>25</v>
      </c>
      <c r="D54" s="8">
        <v>2830.37203399999</v>
      </c>
      <c r="E54" s="8">
        <v>1942389.23006</v>
      </c>
      <c r="G54" s="16" t="s">
        <v>45</v>
      </c>
      <c r="H54" s="28">
        <f t="shared" si="5"/>
        <v>112435.46249400001</v>
      </c>
      <c r="I54" s="29">
        <f t="shared" si="6"/>
        <v>1301695.4099999999</v>
      </c>
      <c r="J54" s="30">
        <f t="shared" si="7"/>
        <v>8.6376168825854596E-2</v>
      </c>
    </row>
    <row r="55" spans="1:10" ht="15">
      <c r="A55" s="5">
        <v>2017</v>
      </c>
      <c r="B55" s="11" t="s">
        <v>42</v>
      </c>
      <c r="C55" s="11" t="s">
        <v>25</v>
      </c>
      <c r="D55" s="12">
        <v>531.78957500000001</v>
      </c>
      <c r="E55" s="12">
        <v>751302.17</v>
      </c>
      <c r="G55" s="15" t="s">
        <v>79</v>
      </c>
      <c r="H55" s="28">
        <f t="shared" si="5"/>
        <v>19411.762773000002</v>
      </c>
      <c r="I55" s="29">
        <f t="shared" si="6"/>
        <v>230856.142987</v>
      </c>
      <c r="J55" s="30">
        <f t="shared" si="7"/>
        <v>8.408597025764708E-2</v>
      </c>
    </row>
    <row r="56" spans="1:10" ht="15">
      <c r="A56" s="5">
        <v>2017</v>
      </c>
      <c r="B56" s="7" t="s">
        <v>43</v>
      </c>
      <c r="C56" s="7" t="s">
        <v>25</v>
      </c>
      <c r="D56" s="8">
        <v>5056.1601529999998</v>
      </c>
      <c r="E56" s="8">
        <v>97385.252435102404</v>
      </c>
      <c r="G56" s="16" t="s">
        <v>84</v>
      </c>
      <c r="H56" s="28">
        <f t="shared" si="5"/>
        <v>22045.758407999998</v>
      </c>
      <c r="I56" s="29">
        <f t="shared" si="6"/>
        <v>271201.42</v>
      </c>
      <c r="J56" s="30">
        <f t="shared" si="7"/>
        <v>8.1289244016495191E-2</v>
      </c>
    </row>
    <row r="57" spans="1:10" ht="15">
      <c r="A57" s="5">
        <v>2016</v>
      </c>
      <c r="B57" s="7" t="s">
        <v>43</v>
      </c>
      <c r="C57" s="7" t="s">
        <v>25</v>
      </c>
      <c r="D57" s="8">
        <v>1299.1769280000001</v>
      </c>
      <c r="E57" s="8">
        <v>97385.252435102404</v>
      </c>
      <c r="G57" s="15" t="s">
        <v>104</v>
      </c>
      <c r="H57" s="28">
        <f t="shared" si="5"/>
        <v>3567.8944000000001</v>
      </c>
      <c r="I57" s="29">
        <f t="shared" si="6"/>
        <v>45524</v>
      </c>
      <c r="J57" s="30">
        <f t="shared" si="7"/>
        <v>7.837392144802742E-2</v>
      </c>
    </row>
    <row r="58" spans="1:10" ht="15">
      <c r="A58" s="5">
        <v>2015</v>
      </c>
      <c r="B58" s="7" t="s">
        <v>43</v>
      </c>
      <c r="C58" s="7" t="s">
        <v>25</v>
      </c>
      <c r="D58" s="8">
        <v>3956.609539</v>
      </c>
      <c r="E58" s="8">
        <v>97385.252435102404</v>
      </c>
      <c r="G58" s="16" t="s">
        <v>73</v>
      </c>
      <c r="H58" s="28">
        <f t="shared" si="5"/>
        <v>9830.2566320000005</v>
      </c>
      <c r="I58" s="29">
        <f t="shared" si="6"/>
        <v>135922.64600000001</v>
      </c>
      <c r="J58" s="30">
        <f t="shared" si="7"/>
        <v>7.2322434276330963E-2</v>
      </c>
    </row>
    <row r="59" spans="1:10" ht="15">
      <c r="A59" s="5">
        <v>2014</v>
      </c>
      <c r="B59" s="7" t="s">
        <v>43</v>
      </c>
      <c r="C59" s="7" t="s">
        <v>25</v>
      </c>
      <c r="D59" s="8">
        <v>805.83215099999995</v>
      </c>
      <c r="E59" s="8">
        <v>97385.252435102404</v>
      </c>
      <c r="G59" s="18" t="s">
        <v>127</v>
      </c>
      <c r="H59" s="28">
        <f t="shared" si="5"/>
        <v>549.79997600000002</v>
      </c>
      <c r="I59" s="29">
        <f t="shared" si="6"/>
        <v>7999.1061448820328</v>
      </c>
      <c r="J59" s="30">
        <f t="shared" si="7"/>
        <v>6.8732676631847373E-2</v>
      </c>
    </row>
    <row r="60" spans="1:10" ht="15">
      <c r="A60" s="5">
        <v>2013</v>
      </c>
      <c r="B60" s="7" t="s">
        <v>43</v>
      </c>
      <c r="C60" s="7" t="s">
        <v>25</v>
      </c>
      <c r="D60" s="8">
        <v>85.166839999999993</v>
      </c>
      <c r="E60" s="8">
        <v>97385.252435102404</v>
      </c>
      <c r="G60" s="15" t="s">
        <v>103</v>
      </c>
      <c r="H60" s="28">
        <f t="shared" si="5"/>
        <v>8043.1638679999996</v>
      </c>
      <c r="I60" s="29">
        <f t="shared" si="6"/>
        <v>124155.899319</v>
      </c>
      <c r="J60" s="30">
        <f t="shared" si="7"/>
        <v>6.4782776429610431E-2</v>
      </c>
    </row>
    <row r="61" spans="1:10" ht="15">
      <c r="A61" s="5">
        <v>2015</v>
      </c>
      <c r="B61" s="7" t="s">
        <v>118</v>
      </c>
      <c r="C61" s="7" t="s">
        <v>25</v>
      </c>
      <c r="D61" s="8">
        <v>410.32492999999999</v>
      </c>
      <c r="E61" s="8">
        <v>1472609.1</v>
      </c>
      <c r="G61" s="16" t="s">
        <v>82</v>
      </c>
      <c r="H61" s="28">
        <f t="shared" si="5"/>
        <v>22049.349274</v>
      </c>
      <c r="I61" s="29">
        <f t="shared" si="6"/>
        <v>342195.77</v>
      </c>
      <c r="J61" s="30">
        <f t="shared" si="7"/>
        <v>6.4434897234410579E-2</v>
      </c>
    </row>
    <row r="62" spans="1:10" ht="15">
      <c r="A62" s="5">
        <v>2017</v>
      </c>
      <c r="B62" s="11" t="s">
        <v>44</v>
      </c>
      <c r="C62" s="11" t="s">
        <v>25</v>
      </c>
      <c r="D62" s="12">
        <v>1107.7620850000001</v>
      </c>
      <c r="E62" s="12">
        <v>136679.56</v>
      </c>
      <c r="G62" s="15" t="s">
        <v>98</v>
      </c>
      <c r="H62" s="28">
        <f t="shared" si="5"/>
        <v>4998.6264840000003</v>
      </c>
      <c r="I62" s="29">
        <f t="shared" si="6"/>
        <v>86794.914155999999</v>
      </c>
      <c r="J62" s="30">
        <f t="shared" si="7"/>
        <v>5.759123714340874E-2</v>
      </c>
    </row>
    <row r="63" spans="1:10" ht="15">
      <c r="A63" s="5">
        <v>2016</v>
      </c>
      <c r="B63" s="7" t="s">
        <v>44</v>
      </c>
      <c r="C63" s="7" t="s">
        <v>25</v>
      </c>
      <c r="D63" s="8">
        <v>237.65393499999999</v>
      </c>
      <c r="E63" s="8">
        <v>136679.56113799999</v>
      </c>
      <c r="G63" s="16" t="s">
        <v>9</v>
      </c>
      <c r="H63" s="28">
        <f t="shared" si="5"/>
        <v>1585.3850398576797</v>
      </c>
      <c r="I63" s="29">
        <f t="shared" si="6"/>
        <v>33288.089999999997</v>
      </c>
      <c r="J63" s="30">
        <f t="shared" si="7"/>
        <v>4.7626194229157627E-2</v>
      </c>
    </row>
    <row r="64" spans="1:10" ht="15">
      <c r="A64" s="5">
        <v>2013</v>
      </c>
      <c r="B64" s="7" t="s">
        <v>44</v>
      </c>
      <c r="C64" s="7" t="s">
        <v>25</v>
      </c>
      <c r="D64" s="8">
        <v>153.85225199999999</v>
      </c>
      <c r="E64" s="8">
        <v>54532.146451000001</v>
      </c>
      <c r="G64" s="15" t="s">
        <v>18</v>
      </c>
      <c r="H64" s="28">
        <f t="shared" si="5"/>
        <v>7592.341290295999</v>
      </c>
      <c r="I64" s="29">
        <f t="shared" si="6"/>
        <v>176324.32</v>
      </c>
      <c r="J64" s="30">
        <f t="shared" si="7"/>
        <v>4.3058956871610217E-2</v>
      </c>
    </row>
    <row r="65" spans="1:10" ht="15">
      <c r="A65" s="5">
        <v>2017</v>
      </c>
      <c r="B65" s="11" t="s">
        <v>45</v>
      </c>
      <c r="C65" s="11" t="s">
        <v>25</v>
      </c>
      <c r="D65" s="12">
        <v>37380.576598</v>
      </c>
      <c r="E65" s="12">
        <v>1301695.4099999999</v>
      </c>
      <c r="G65" s="16" t="s">
        <v>68</v>
      </c>
      <c r="H65" s="28">
        <f t="shared" si="5"/>
        <v>29149.558462000001</v>
      </c>
      <c r="I65" s="29">
        <f t="shared" si="6"/>
        <v>708669.9</v>
      </c>
      <c r="J65" s="30">
        <f t="shared" si="7"/>
        <v>4.1132773470412672E-2</v>
      </c>
    </row>
    <row r="66" spans="1:10" ht="15">
      <c r="A66" s="5">
        <v>2016</v>
      </c>
      <c r="B66" s="7" t="s">
        <v>45</v>
      </c>
      <c r="C66" s="7" t="s">
        <v>25</v>
      </c>
      <c r="D66" s="8">
        <v>25239.689324999999</v>
      </c>
      <c r="E66" s="8">
        <v>1301643.530544</v>
      </c>
      <c r="G66" s="15" t="s">
        <v>121</v>
      </c>
      <c r="H66" s="28">
        <f t="shared" si="5"/>
        <v>1922.477699</v>
      </c>
      <c r="I66" s="29">
        <f t="shared" si="6"/>
        <v>50892.39</v>
      </c>
      <c r="J66" s="30">
        <f t="shared" si="7"/>
        <v>3.7775347139326725E-2</v>
      </c>
    </row>
    <row r="67" spans="1:10" ht="15">
      <c r="A67" s="5">
        <v>2015</v>
      </c>
      <c r="B67" s="7" t="s">
        <v>45</v>
      </c>
      <c r="C67" s="7" t="s">
        <v>25</v>
      </c>
      <c r="D67" s="8">
        <v>30275.230726000002</v>
      </c>
      <c r="E67" s="8">
        <v>1301643.530544</v>
      </c>
      <c r="G67" s="15" t="s">
        <v>109</v>
      </c>
      <c r="H67" s="28">
        <f t="shared" si="5"/>
        <v>13024.997963</v>
      </c>
      <c r="I67" s="29">
        <f t="shared" si="6"/>
        <v>359254.39515200001</v>
      </c>
      <c r="J67" s="30">
        <f t="shared" si="7"/>
        <v>3.6255639843986158E-2</v>
      </c>
    </row>
    <row r="68" spans="1:10" ht="15">
      <c r="A68" s="5">
        <v>2014</v>
      </c>
      <c r="B68" s="7" t="s">
        <v>45</v>
      </c>
      <c r="C68" s="7" t="s">
        <v>25</v>
      </c>
      <c r="D68" s="8">
        <v>16660.325091999999</v>
      </c>
      <c r="E68" s="8">
        <v>1301643.530544</v>
      </c>
      <c r="G68" s="15" t="s">
        <v>110</v>
      </c>
      <c r="H68" s="28">
        <f t="shared" si="5"/>
        <v>884.10492899999997</v>
      </c>
      <c r="I68" s="29">
        <f t="shared" si="6"/>
        <v>27859.012733</v>
      </c>
      <c r="J68" s="30">
        <f t="shared" si="7"/>
        <v>3.1734969845243148E-2</v>
      </c>
    </row>
    <row r="69" spans="1:10" ht="15">
      <c r="A69" s="5">
        <v>2013</v>
      </c>
      <c r="B69" s="7" t="s">
        <v>45</v>
      </c>
      <c r="C69" s="7" t="s">
        <v>25</v>
      </c>
      <c r="D69" s="8">
        <v>2879.6407530000001</v>
      </c>
      <c r="E69" s="8">
        <v>1301643.530544</v>
      </c>
      <c r="G69" s="15" t="s">
        <v>21</v>
      </c>
      <c r="H69" s="28">
        <f t="shared" si="5"/>
        <v>13509.7</v>
      </c>
      <c r="I69" s="29">
        <f t="shared" si="6"/>
        <v>485308.11</v>
      </c>
      <c r="J69" s="30">
        <f t="shared" si="7"/>
        <v>2.7837367069756987E-2</v>
      </c>
    </row>
    <row r="70" spans="1:10" ht="15">
      <c r="A70" s="5">
        <v>2017</v>
      </c>
      <c r="B70" s="11" t="s">
        <v>46</v>
      </c>
      <c r="C70" s="11" t="s">
        <v>25</v>
      </c>
      <c r="D70" s="12">
        <v>40.17</v>
      </c>
      <c r="E70" s="12">
        <v>222116.12</v>
      </c>
      <c r="G70" s="16" t="s">
        <v>80</v>
      </c>
      <c r="H70" s="28">
        <f t="shared" si="5"/>
        <v>45258.474280000002</v>
      </c>
      <c r="I70" s="29">
        <f t="shared" si="6"/>
        <v>1776928.65</v>
      </c>
      <c r="J70" s="30">
        <f t="shared" si="7"/>
        <v>2.5470057157331558E-2</v>
      </c>
    </row>
    <row r="71" spans="1:10" ht="15">
      <c r="A71" s="5">
        <v>2017</v>
      </c>
      <c r="B71" s="7" t="s">
        <v>47</v>
      </c>
      <c r="C71" s="7" t="s">
        <v>12</v>
      </c>
      <c r="D71" s="8">
        <v>85.485398000000004</v>
      </c>
      <c r="E71" s="8">
        <v>17443.63</v>
      </c>
      <c r="G71" s="15" t="s">
        <v>125</v>
      </c>
      <c r="H71" s="28">
        <f t="shared" si="5"/>
        <v>4451.2480779999996</v>
      </c>
      <c r="I71" s="29">
        <f t="shared" si="6"/>
        <v>189879.45</v>
      </c>
      <c r="J71" s="30">
        <f t="shared" si="7"/>
        <v>2.3442495109397037E-2</v>
      </c>
    </row>
    <row r="72" spans="1:10" ht="15">
      <c r="A72" s="5">
        <v>2017</v>
      </c>
      <c r="B72" s="7" t="s">
        <v>48</v>
      </c>
      <c r="C72" s="7" t="s">
        <v>10</v>
      </c>
      <c r="D72" s="8">
        <v>20046.725149999998</v>
      </c>
      <c r="E72" s="8">
        <v>159953.78057</v>
      </c>
      <c r="G72" s="16" t="s">
        <v>86</v>
      </c>
      <c r="H72" s="28">
        <f t="shared" si="5"/>
        <v>8914.7010620000001</v>
      </c>
      <c r="I72" s="29">
        <f t="shared" si="6"/>
        <v>392474.85</v>
      </c>
      <c r="J72" s="30">
        <f t="shared" si="7"/>
        <v>2.2714069607262733E-2</v>
      </c>
    </row>
    <row r="73" spans="1:10" ht="15">
      <c r="A73" s="5">
        <v>2015</v>
      </c>
      <c r="B73" s="7" t="s">
        <v>48</v>
      </c>
      <c r="C73" s="7" t="s">
        <v>10</v>
      </c>
      <c r="D73" s="3">
        <v>19498.655966999999</v>
      </c>
      <c r="E73" s="20">
        <v>159951</v>
      </c>
      <c r="G73" s="15" t="s">
        <v>119</v>
      </c>
      <c r="H73" s="28">
        <f t="shared" si="5"/>
        <v>501.28489999999999</v>
      </c>
      <c r="I73" s="29">
        <f t="shared" si="6"/>
        <v>22694.26</v>
      </c>
      <c r="J73" s="30">
        <f t="shared" si="7"/>
        <v>2.2088620646806726E-2</v>
      </c>
    </row>
    <row r="74" spans="1:10" ht="15">
      <c r="A74" s="5">
        <v>2014</v>
      </c>
      <c r="B74" s="7" t="s">
        <v>48</v>
      </c>
      <c r="C74" s="7" t="s">
        <v>10</v>
      </c>
      <c r="D74" s="3">
        <v>20980.846833</v>
      </c>
      <c r="E74" s="20">
        <v>159951</v>
      </c>
      <c r="G74" s="16" t="s">
        <v>35</v>
      </c>
      <c r="H74" s="28">
        <f t="shared" si="5"/>
        <v>15656.938703</v>
      </c>
      <c r="I74" s="29">
        <f t="shared" si="6"/>
        <v>723185.98</v>
      </c>
      <c r="J74" s="30">
        <f t="shared" si="7"/>
        <v>2.1649947781067328E-2</v>
      </c>
    </row>
    <row r="75" spans="1:10" ht="15">
      <c r="A75" s="5">
        <v>2013</v>
      </c>
      <c r="B75" s="7" t="s">
        <v>48</v>
      </c>
      <c r="C75" s="7" t="s">
        <v>10</v>
      </c>
      <c r="D75" s="3">
        <v>34850.853273000001</v>
      </c>
      <c r="E75" s="20">
        <v>159951</v>
      </c>
      <c r="G75" s="16" t="s">
        <v>13</v>
      </c>
      <c r="H75" s="28">
        <f t="shared" si="5"/>
        <v>1620.0416928794402</v>
      </c>
      <c r="I75" s="29">
        <f t="shared" si="6"/>
        <v>82018.38</v>
      </c>
      <c r="J75" s="30">
        <f t="shared" si="7"/>
        <v>1.9752178632148551E-2</v>
      </c>
    </row>
    <row r="76" spans="1:10" ht="15">
      <c r="A76" s="5">
        <v>2017</v>
      </c>
      <c r="B76" s="7" t="s">
        <v>49</v>
      </c>
      <c r="C76" s="7" t="s">
        <v>7</v>
      </c>
      <c r="D76" s="8">
        <v>355.96950600000002</v>
      </c>
      <c r="E76" s="8">
        <v>152143.87700790601</v>
      </c>
      <c r="G76" s="15" t="s">
        <v>115</v>
      </c>
      <c r="H76" s="28">
        <f t="shared" si="5"/>
        <v>23632.462835999999</v>
      </c>
      <c r="I76" s="29">
        <f t="shared" si="6"/>
        <v>1289320.1299399999</v>
      </c>
      <c r="J76" s="30">
        <f t="shared" si="7"/>
        <v>1.832939879492905E-2</v>
      </c>
    </row>
    <row r="77" spans="1:10" ht="15">
      <c r="A77" s="5">
        <v>2016</v>
      </c>
      <c r="B77" s="7" t="s">
        <v>49</v>
      </c>
      <c r="C77" s="7" t="s">
        <v>7</v>
      </c>
      <c r="D77" s="8">
        <v>2274.8131050000002</v>
      </c>
      <c r="E77" s="8">
        <v>152143.87700790601</v>
      </c>
      <c r="G77" s="15" t="s">
        <v>124</v>
      </c>
      <c r="H77" s="28">
        <f t="shared" si="5"/>
        <v>2216.2131599999998</v>
      </c>
      <c r="I77" s="29">
        <f t="shared" si="6"/>
        <v>124155.899</v>
      </c>
      <c r="J77" s="30">
        <f t="shared" si="7"/>
        <v>1.7850244554227745E-2</v>
      </c>
    </row>
    <row r="78" spans="1:10" ht="15">
      <c r="A78" s="5">
        <v>2015</v>
      </c>
      <c r="B78" s="17" t="s">
        <v>49</v>
      </c>
      <c r="C78" s="17" t="s">
        <v>7</v>
      </c>
      <c r="D78" s="8">
        <v>34094.216482000003</v>
      </c>
      <c r="E78" s="21">
        <v>152143.87700790601</v>
      </c>
      <c r="G78" s="15" t="s">
        <v>116</v>
      </c>
      <c r="H78" s="28">
        <f t="shared" si="5"/>
        <v>1758.15473</v>
      </c>
      <c r="I78" s="29">
        <f t="shared" si="6"/>
        <v>104844.4</v>
      </c>
      <c r="J78" s="30">
        <f t="shared" si="7"/>
        <v>1.676918109121708E-2</v>
      </c>
    </row>
    <row r="79" spans="1:10" ht="15">
      <c r="A79" s="5">
        <v>2013</v>
      </c>
      <c r="B79" s="17" t="s">
        <v>49</v>
      </c>
      <c r="C79" s="17" t="s">
        <v>7</v>
      </c>
      <c r="D79" s="22">
        <v>2733.5892909999998</v>
      </c>
      <c r="E79" s="23">
        <v>152143.87700790601</v>
      </c>
      <c r="G79" s="15" t="s">
        <v>57</v>
      </c>
      <c r="H79" s="28">
        <f t="shared" si="5"/>
        <v>514.91737699999999</v>
      </c>
      <c r="I79" s="29">
        <f t="shared" si="6"/>
        <v>31270.82</v>
      </c>
      <c r="J79" s="30">
        <f t="shared" si="7"/>
        <v>1.6466385499324929E-2</v>
      </c>
    </row>
    <row r="80" spans="1:10" ht="15">
      <c r="A80" s="5">
        <v>2017</v>
      </c>
      <c r="B80" s="11" t="s">
        <v>50</v>
      </c>
      <c r="C80" s="11" t="s">
        <v>10</v>
      </c>
      <c r="D80" s="12">
        <v>4309.4734900000003</v>
      </c>
      <c r="E80" s="12">
        <v>32646.83</v>
      </c>
      <c r="G80" s="15" t="s">
        <v>111</v>
      </c>
      <c r="H80" s="28">
        <f t="shared" si="5"/>
        <v>5181.3201229999995</v>
      </c>
      <c r="I80" s="29">
        <f t="shared" si="6"/>
        <v>342195.77290400001</v>
      </c>
      <c r="J80" s="30">
        <f t="shared" si="7"/>
        <v>1.5141391370879304E-2</v>
      </c>
    </row>
    <row r="81" spans="1:10" ht="15">
      <c r="A81" s="5">
        <v>2016</v>
      </c>
      <c r="B81" s="7" t="s">
        <v>102</v>
      </c>
      <c r="C81" s="7" t="s">
        <v>10</v>
      </c>
      <c r="D81" s="8">
        <v>2651.6907630000001</v>
      </c>
      <c r="E81" s="8">
        <v>32646.83</v>
      </c>
      <c r="G81" s="16" t="s">
        <v>72</v>
      </c>
      <c r="H81" s="28">
        <f t="shared" si="5"/>
        <v>1571.9287469999999</v>
      </c>
      <c r="I81" s="29">
        <f t="shared" si="6"/>
        <v>116749.24</v>
      </c>
      <c r="J81" s="30">
        <f t="shared" si="7"/>
        <v>1.3464145436835391E-2</v>
      </c>
    </row>
    <row r="82" spans="1:10" ht="15">
      <c r="A82" s="5">
        <v>2015</v>
      </c>
      <c r="B82" s="7" t="s">
        <v>102</v>
      </c>
      <c r="C82" s="7" t="s">
        <v>10</v>
      </c>
      <c r="D82" s="8">
        <v>6643.0128560000003</v>
      </c>
      <c r="E82" s="8">
        <v>32646.83</v>
      </c>
      <c r="G82" s="15" t="s">
        <v>100</v>
      </c>
      <c r="H82" s="28">
        <f t="shared" si="5"/>
        <v>2281.4212510000002</v>
      </c>
      <c r="I82" s="29">
        <f t="shared" si="6"/>
        <v>169570.470283</v>
      </c>
      <c r="J82" s="30">
        <f t="shared" si="7"/>
        <v>1.345411879316301E-2</v>
      </c>
    </row>
    <row r="83" spans="1:10" ht="15">
      <c r="A83" s="5">
        <v>2017</v>
      </c>
      <c r="B83" s="11" t="s">
        <v>51</v>
      </c>
      <c r="C83" s="11" t="s">
        <v>10</v>
      </c>
      <c r="D83" s="12">
        <v>86491.951780000003</v>
      </c>
      <c r="E83" s="12">
        <v>240586.56</v>
      </c>
      <c r="G83" s="16" t="s">
        <v>59</v>
      </c>
      <c r="H83" s="28">
        <f t="shared" si="5"/>
        <v>219.73656499999998</v>
      </c>
      <c r="I83" s="29">
        <f t="shared" si="6"/>
        <v>17302</v>
      </c>
      <c r="J83" s="30">
        <f t="shared" si="7"/>
        <v>1.270006733325627E-2</v>
      </c>
    </row>
    <row r="84" spans="1:10" ht="15">
      <c r="A84" s="5">
        <v>2016</v>
      </c>
      <c r="B84" s="7" t="s">
        <v>51</v>
      </c>
      <c r="C84" s="7" t="s">
        <v>10</v>
      </c>
      <c r="D84" s="8">
        <v>183.77580399999999</v>
      </c>
      <c r="E84" s="8">
        <v>64796.12</v>
      </c>
      <c r="G84" s="16" t="s">
        <v>90</v>
      </c>
      <c r="H84" s="28">
        <f t="shared" ref="H84:H115" si="8">SUMIF(B:B,G84,D:D)</f>
        <v>111.74</v>
      </c>
      <c r="I84" s="29">
        <f t="shared" ref="I84:I115" si="9">VLOOKUP(G84,B:E,4,FALSE)</f>
        <v>9070.6</v>
      </c>
      <c r="J84" s="30">
        <f t="shared" ref="J84:J115" si="10">IF(H84/I84&gt;1,(H84/COUNTIF(B:B,G84))/I84,H84/I84)</f>
        <v>1.2318920468326239E-2</v>
      </c>
    </row>
    <row r="85" spans="1:10" ht="15">
      <c r="A85" s="5">
        <v>2015</v>
      </c>
      <c r="B85" s="7" t="s">
        <v>51</v>
      </c>
      <c r="C85" s="7" t="s">
        <v>10</v>
      </c>
      <c r="D85" s="8">
        <v>14581.171843</v>
      </c>
      <c r="E85" s="8">
        <v>64796.12</v>
      </c>
      <c r="G85" s="16" t="s">
        <v>44</v>
      </c>
      <c r="H85" s="28">
        <f t="shared" si="8"/>
        <v>1499.268272</v>
      </c>
      <c r="I85" s="29">
        <f t="shared" si="9"/>
        <v>136679.56</v>
      </c>
      <c r="J85" s="30">
        <f t="shared" si="10"/>
        <v>1.0969220796438034E-2</v>
      </c>
    </row>
    <row r="86" spans="1:10" ht="15">
      <c r="A86" s="5">
        <v>2014</v>
      </c>
      <c r="B86" s="7" t="s">
        <v>51</v>
      </c>
      <c r="C86" s="7" t="s">
        <v>10</v>
      </c>
      <c r="D86" s="8">
        <v>8554.807186</v>
      </c>
      <c r="E86" s="8">
        <v>64796.12</v>
      </c>
      <c r="G86" s="15" t="s">
        <v>105</v>
      </c>
      <c r="H86" s="28">
        <f t="shared" si="8"/>
        <v>6721.1586419999994</v>
      </c>
      <c r="I86" s="29">
        <f t="shared" si="9"/>
        <v>657327.77495300001</v>
      </c>
      <c r="J86" s="30">
        <f t="shared" si="10"/>
        <v>1.0224972834109395E-2</v>
      </c>
    </row>
    <row r="87" spans="1:10" ht="15">
      <c r="A87" s="5">
        <v>2013</v>
      </c>
      <c r="B87" s="7" t="s">
        <v>51</v>
      </c>
      <c r="C87" s="7" t="s">
        <v>10</v>
      </c>
      <c r="D87" s="24">
        <v>453.14454799999999</v>
      </c>
      <c r="E87" s="20">
        <v>64795.365424000003</v>
      </c>
      <c r="G87" s="16" t="s">
        <v>53</v>
      </c>
      <c r="H87" s="28">
        <f t="shared" si="8"/>
        <v>1011.958084</v>
      </c>
      <c r="I87" s="29">
        <f t="shared" si="9"/>
        <v>103870.39</v>
      </c>
      <c r="J87" s="30">
        <f t="shared" si="10"/>
        <v>9.7425077926442758E-3</v>
      </c>
    </row>
    <row r="88" spans="1:10" ht="15">
      <c r="A88" s="5">
        <v>2017</v>
      </c>
      <c r="B88" s="7" t="s">
        <v>52</v>
      </c>
      <c r="C88" s="7" t="s">
        <v>27</v>
      </c>
      <c r="D88" s="8">
        <v>69.55</v>
      </c>
      <c r="E88" s="8">
        <v>36721.93</v>
      </c>
      <c r="G88" s="16" t="s">
        <v>89</v>
      </c>
      <c r="H88" s="28">
        <f t="shared" si="8"/>
        <v>975.67486899999994</v>
      </c>
      <c r="I88" s="29">
        <f t="shared" si="9"/>
        <v>100727.67999999999</v>
      </c>
      <c r="J88" s="30">
        <f t="shared" si="10"/>
        <v>9.6862636864067549E-3</v>
      </c>
    </row>
    <row r="89" spans="1:10" ht="15">
      <c r="A89" s="5">
        <v>2017</v>
      </c>
      <c r="B89" s="11" t="s">
        <v>53</v>
      </c>
      <c r="C89" s="11" t="s">
        <v>12</v>
      </c>
      <c r="D89" s="12">
        <v>1011.958084</v>
      </c>
      <c r="E89" s="12">
        <v>103870.39</v>
      </c>
      <c r="G89" s="15" t="s">
        <v>108</v>
      </c>
      <c r="H89" s="28">
        <f t="shared" si="8"/>
        <v>2474.0672399999999</v>
      </c>
      <c r="I89" s="29">
        <f t="shared" si="9"/>
        <v>283503.495</v>
      </c>
      <c r="J89" s="30">
        <f t="shared" si="10"/>
        <v>8.7267609875497296E-3</v>
      </c>
    </row>
    <row r="90" spans="1:10" ht="15">
      <c r="A90" s="5">
        <v>2017</v>
      </c>
      <c r="B90" s="7" t="s">
        <v>54</v>
      </c>
      <c r="C90" s="7" t="s">
        <v>10</v>
      </c>
      <c r="D90" s="8">
        <v>50598.45</v>
      </c>
      <c r="E90" s="8">
        <v>197809</v>
      </c>
      <c r="G90" s="16" t="s">
        <v>15</v>
      </c>
      <c r="H90" s="28">
        <f t="shared" si="8"/>
        <v>3703.56</v>
      </c>
      <c r="I90" s="29">
        <f t="shared" si="9"/>
        <v>437520.23330600001</v>
      </c>
      <c r="J90" s="30">
        <f t="shared" si="10"/>
        <v>8.4648885195893198E-3</v>
      </c>
    </row>
    <row r="91" spans="1:10" ht="15">
      <c r="A91" s="5">
        <v>2016</v>
      </c>
      <c r="B91" s="7" t="s">
        <v>54</v>
      </c>
      <c r="C91" s="7" t="s">
        <v>10</v>
      </c>
      <c r="D91" s="8">
        <v>91519.854202000002</v>
      </c>
      <c r="E91" s="8">
        <v>197809</v>
      </c>
      <c r="G91" s="15" t="s">
        <v>120</v>
      </c>
      <c r="H91" s="28">
        <f t="shared" si="8"/>
        <v>258.95545199999998</v>
      </c>
      <c r="I91" s="29">
        <f t="shared" si="9"/>
        <v>38177.26</v>
      </c>
      <c r="J91" s="30">
        <f t="shared" si="10"/>
        <v>6.7829763581776156E-3</v>
      </c>
    </row>
    <row r="92" spans="1:10" ht="15">
      <c r="A92" s="5">
        <v>2015</v>
      </c>
      <c r="B92" s="7" t="s">
        <v>54</v>
      </c>
      <c r="C92" s="7" t="s">
        <v>10</v>
      </c>
      <c r="D92" s="8">
        <v>38117.154952250603</v>
      </c>
      <c r="E92" s="8">
        <v>197809</v>
      </c>
      <c r="G92" s="16" t="s">
        <v>96</v>
      </c>
      <c r="H92" s="28">
        <f t="shared" si="8"/>
        <v>96.498999999999995</v>
      </c>
      <c r="I92" s="29">
        <f t="shared" si="9"/>
        <v>14920.281000000001</v>
      </c>
      <c r="J92" s="30">
        <f t="shared" si="10"/>
        <v>6.4676395839997911E-3</v>
      </c>
    </row>
    <row r="93" spans="1:10" ht="15">
      <c r="A93" s="5">
        <v>2014</v>
      </c>
      <c r="B93" s="7" t="s">
        <v>54</v>
      </c>
      <c r="C93" s="7" t="s">
        <v>10</v>
      </c>
      <c r="D93" s="8">
        <v>92584.592157000006</v>
      </c>
      <c r="E93" s="8">
        <v>197809</v>
      </c>
      <c r="G93" s="15" t="s">
        <v>17</v>
      </c>
      <c r="H93" s="28">
        <f t="shared" si="8"/>
        <v>5972.299411</v>
      </c>
      <c r="I93" s="29">
        <f t="shared" si="9"/>
        <v>929108.47</v>
      </c>
      <c r="J93" s="30">
        <f t="shared" si="10"/>
        <v>6.4279894154877313E-3</v>
      </c>
    </row>
    <row r="94" spans="1:10" ht="15">
      <c r="A94" s="5">
        <v>2013</v>
      </c>
      <c r="B94" s="7" t="s">
        <v>54</v>
      </c>
      <c r="C94" s="7" t="s">
        <v>10</v>
      </c>
      <c r="D94" s="8">
        <v>12548.183858</v>
      </c>
      <c r="E94" s="8">
        <v>197809</v>
      </c>
      <c r="G94" s="15" t="s">
        <v>24</v>
      </c>
      <c r="H94" s="28">
        <f t="shared" si="8"/>
        <v>9986.076513</v>
      </c>
      <c r="I94" s="29">
        <f t="shared" si="9"/>
        <v>1622145.088</v>
      </c>
      <c r="J94" s="30">
        <f t="shared" si="10"/>
        <v>6.1560933031657404E-3</v>
      </c>
    </row>
    <row r="95" spans="1:10" ht="15">
      <c r="A95" s="5">
        <v>2017</v>
      </c>
      <c r="B95" s="11" t="s">
        <v>55</v>
      </c>
      <c r="C95" s="7" t="s">
        <v>7</v>
      </c>
      <c r="D95" s="12">
        <v>6560.359864</v>
      </c>
      <c r="E95" s="12">
        <v>823854.54</v>
      </c>
      <c r="G95" s="16" t="s">
        <v>70</v>
      </c>
      <c r="H95" s="28">
        <f t="shared" si="8"/>
        <v>180.77667199999999</v>
      </c>
      <c r="I95" s="29">
        <f t="shared" si="9"/>
        <v>31763.291377000001</v>
      </c>
      <c r="J95" s="30">
        <f t="shared" si="10"/>
        <v>5.6913708927186779E-3</v>
      </c>
    </row>
    <row r="96" spans="1:10" ht="15">
      <c r="A96" s="5">
        <v>2016</v>
      </c>
      <c r="B96" s="7" t="s">
        <v>55</v>
      </c>
      <c r="C96" s="7" t="s">
        <v>7</v>
      </c>
      <c r="D96" s="8">
        <v>3965.5</v>
      </c>
      <c r="E96" s="8">
        <v>823854.53907699999</v>
      </c>
      <c r="G96" s="16" t="s">
        <v>58</v>
      </c>
      <c r="H96" s="28">
        <f t="shared" si="8"/>
        <v>2304.89</v>
      </c>
      <c r="I96" s="29">
        <f t="shared" si="9"/>
        <v>445413.55</v>
      </c>
      <c r="J96" s="30">
        <f t="shared" si="10"/>
        <v>5.1747190897088778E-3</v>
      </c>
    </row>
    <row r="97" spans="1:10" ht="15">
      <c r="A97" s="5">
        <v>2015</v>
      </c>
      <c r="B97" s="7" t="s">
        <v>55</v>
      </c>
      <c r="C97" s="7" t="s">
        <v>7</v>
      </c>
      <c r="D97" s="8">
        <v>73486.601360999994</v>
      </c>
      <c r="E97" s="8">
        <v>823854.53907699999</v>
      </c>
      <c r="G97" s="16" t="s">
        <v>91</v>
      </c>
      <c r="H97" s="28">
        <f t="shared" si="8"/>
        <v>1036.040395</v>
      </c>
      <c r="I97" s="29">
        <f t="shared" si="9"/>
        <v>204633.08900000001</v>
      </c>
      <c r="J97" s="30">
        <f t="shared" si="10"/>
        <v>5.0629172440435572E-3</v>
      </c>
    </row>
    <row r="98" spans="1:10" ht="15">
      <c r="A98" s="5">
        <v>2013</v>
      </c>
      <c r="B98" s="7" t="s">
        <v>55</v>
      </c>
      <c r="C98" s="7" t="s">
        <v>7</v>
      </c>
      <c r="D98" s="8">
        <v>11092.050846</v>
      </c>
      <c r="E98" s="8">
        <v>823843.08</v>
      </c>
      <c r="G98" s="15" t="s">
        <v>47</v>
      </c>
      <c r="H98" s="28">
        <f t="shared" si="8"/>
        <v>85.485398000000004</v>
      </c>
      <c r="I98" s="29">
        <f t="shared" si="9"/>
        <v>17443.63</v>
      </c>
      <c r="J98" s="30">
        <f t="shared" si="10"/>
        <v>4.9006656298029713E-3</v>
      </c>
    </row>
    <row r="99" spans="1:10" ht="15">
      <c r="A99" s="5">
        <v>2013</v>
      </c>
      <c r="B99" s="17" t="s">
        <v>127</v>
      </c>
      <c r="C99" s="17" t="s">
        <v>31</v>
      </c>
      <c r="D99" s="22">
        <v>549.79997600000002</v>
      </c>
      <c r="E99" s="8">
        <v>7999.1061448820328</v>
      </c>
      <c r="G99" s="15" t="s">
        <v>19</v>
      </c>
      <c r="H99" s="28">
        <f t="shared" si="8"/>
        <v>1367.1058579999999</v>
      </c>
      <c r="I99" s="29">
        <f t="shared" si="9"/>
        <v>280627.03000000003</v>
      </c>
      <c r="J99" s="30">
        <f t="shared" si="10"/>
        <v>4.871611469500995E-3</v>
      </c>
    </row>
    <row r="100" spans="1:10" ht="15">
      <c r="A100" s="5">
        <v>2017</v>
      </c>
      <c r="B100" s="7" t="s">
        <v>56</v>
      </c>
      <c r="C100" s="7" t="s">
        <v>10</v>
      </c>
      <c r="D100" s="8">
        <v>614.00803599999995</v>
      </c>
      <c r="E100" s="8">
        <v>31639.53</v>
      </c>
      <c r="G100" s="16" t="s">
        <v>74</v>
      </c>
      <c r="H100" s="28">
        <f t="shared" si="8"/>
        <v>2568.2089289999999</v>
      </c>
      <c r="I100" s="29">
        <f t="shared" si="9"/>
        <v>538153.67000000004</v>
      </c>
      <c r="J100" s="30">
        <f t="shared" si="10"/>
        <v>4.7722594347447255E-3</v>
      </c>
    </row>
    <row r="101" spans="1:10" ht="15">
      <c r="A101" s="5">
        <v>2016</v>
      </c>
      <c r="B101" s="7" t="s">
        <v>56</v>
      </c>
      <c r="C101" s="7" t="s">
        <v>10</v>
      </c>
      <c r="D101" s="8">
        <v>1288.151441</v>
      </c>
      <c r="E101" s="8">
        <v>31639.53</v>
      </c>
      <c r="G101" s="16" t="s">
        <v>67</v>
      </c>
      <c r="H101" s="28">
        <f t="shared" si="8"/>
        <v>113.36</v>
      </c>
      <c r="I101" s="29">
        <f t="shared" si="9"/>
        <v>28086.374213999999</v>
      </c>
      <c r="J101" s="30">
        <f t="shared" si="10"/>
        <v>4.0361208298468907E-3</v>
      </c>
    </row>
    <row r="102" spans="1:10" ht="15">
      <c r="A102" s="5">
        <v>2015</v>
      </c>
      <c r="B102" s="7" t="s">
        <v>56</v>
      </c>
      <c r="C102" s="7" t="s">
        <v>10</v>
      </c>
      <c r="D102" s="8">
        <v>7547.8128559999996</v>
      </c>
      <c r="E102" s="8">
        <v>31639.53</v>
      </c>
      <c r="G102" s="16" t="s">
        <v>28</v>
      </c>
      <c r="H102" s="28">
        <f t="shared" si="8"/>
        <v>12528.800750000002</v>
      </c>
      <c r="I102" s="29">
        <f t="shared" si="9"/>
        <v>3373172.52</v>
      </c>
      <c r="J102" s="30">
        <f t="shared" si="10"/>
        <v>3.714248433993528E-3</v>
      </c>
    </row>
    <row r="103" spans="1:10" ht="15">
      <c r="A103" s="5">
        <v>2014</v>
      </c>
      <c r="B103" s="7" t="s">
        <v>56</v>
      </c>
      <c r="C103" s="7" t="s">
        <v>10</v>
      </c>
      <c r="D103" s="8">
        <v>7505.6826069999997</v>
      </c>
      <c r="E103" s="8">
        <v>31639.53</v>
      </c>
      <c r="G103" s="16" t="s">
        <v>77</v>
      </c>
      <c r="H103" s="28">
        <f t="shared" si="8"/>
        <v>77.500315999999998</v>
      </c>
      <c r="I103" s="29">
        <f t="shared" si="9"/>
        <v>21299.079000000002</v>
      </c>
      <c r="J103" s="30">
        <f t="shared" si="10"/>
        <v>3.6386698222960717E-3</v>
      </c>
    </row>
    <row r="104" spans="1:10" ht="15">
      <c r="A104" s="5">
        <v>2017</v>
      </c>
      <c r="B104" s="7" t="s">
        <v>57</v>
      </c>
      <c r="C104" s="7" t="s">
        <v>12</v>
      </c>
      <c r="D104" s="8">
        <v>44.245033999999997</v>
      </c>
      <c r="E104" s="8">
        <v>31270.82</v>
      </c>
      <c r="G104" s="15" t="s">
        <v>64</v>
      </c>
      <c r="H104" s="28">
        <f t="shared" si="8"/>
        <v>41.141285000000003</v>
      </c>
      <c r="I104" s="29">
        <f t="shared" si="9"/>
        <v>12065.47</v>
      </c>
      <c r="J104" s="30">
        <f t="shared" si="10"/>
        <v>3.4098369147658571E-3</v>
      </c>
    </row>
    <row r="105" spans="1:10" ht="15">
      <c r="A105" s="5">
        <v>2015</v>
      </c>
      <c r="B105" s="7" t="s">
        <v>57</v>
      </c>
      <c r="C105" s="7" t="s">
        <v>31</v>
      </c>
      <c r="D105" s="8">
        <v>470.67234300000001</v>
      </c>
      <c r="E105" s="8">
        <v>31270.83</v>
      </c>
      <c r="G105" s="16" t="s">
        <v>71</v>
      </c>
      <c r="H105" s="28">
        <f t="shared" si="8"/>
        <v>2830.8693619999999</v>
      </c>
      <c r="I105" s="29">
        <f t="shared" si="9"/>
        <v>862895.24</v>
      </c>
      <c r="J105" s="30">
        <f t="shared" si="10"/>
        <v>3.2806640143246127E-3</v>
      </c>
    </row>
    <row r="106" spans="1:10" ht="15">
      <c r="A106" s="5">
        <v>2017</v>
      </c>
      <c r="B106" s="11" t="s">
        <v>58</v>
      </c>
      <c r="C106" s="11" t="s">
        <v>25</v>
      </c>
      <c r="D106" s="12">
        <v>2304.89</v>
      </c>
      <c r="E106" s="12">
        <v>445413.55</v>
      </c>
      <c r="G106" s="16" t="s">
        <v>40</v>
      </c>
      <c r="H106" s="28">
        <f t="shared" si="8"/>
        <v>1293.6480550000001</v>
      </c>
      <c r="I106" s="29">
        <f t="shared" si="9"/>
        <v>397754.6</v>
      </c>
      <c r="J106" s="30">
        <f t="shared" si="10"/>
        <v>3.2523773577979994E-3</v>
      </c>
    </row>
    <row r="107" spans="1:10" ht="15">
      <c r="A107" s="5">
        <v>2017</v>
      </c>
      <c r="B107" s="11" t="s">
        <v>59</v>
      </c>
      <c r="C107" s="11" t="s">
        <v>12</v>
      </c>
      <c r="D107" s="12">
        <v>21.51</v>
      </c>
      <c r="E107" s="12">
        <v>17302</v>
      </c>
      <c r="G107" s="16" t="s">
        <v>85</v>
      </c>
      <c r="H107" s="28">
        <f t="shared" si="8"/>
        <v>987.06805900000006</v>
      </c>
      <c r="I107" s="29">
        <f t="shared" si="9"/>
        <v>346864.2</v>
      </c>
      <c r="J107" s="30">
        <f t="shared" si="10"/>
        <v>2.8456902124808499E-3</v>
      </c>
    </row>
    <row r="108" spans="1:10" ht="15">
      <c r="A108" s="5">
        <v>2016</v>
      </c>
      <c r="B108" s="7" t="s">
        <v>59</v>
      </c>
      <c r="C108" s="7" t="s">
        <v>31</v>
      </c>
      <c r="D108" s="8">
        <v>198.22656499999999</v>
      </c>
      <c r="E108" s="8">
        <v>17302.008177</v>
      </c>
      <c r="G108" s="15" t="s">
        <v>117</v>
      </c>
      <c r="H108" s="28">
        <f t="shared" si="8"/>
        <v>584.05527700000005</v>
      </c>
      <c r="I108" s="29">
        <f t="shared" si="9"/>
        <v>216604.18</v>
      </c>
      <c r="J108" s="30">
        <f t="shared" si="10"/>
        <v>2.6964173867743461E-3</v>
      </c>
    </row>
    <row r="109" spans="1:10" ht="15">
      <c r="A109" s="5">
        <v>2017</v>
      </c>
      <c r="B109" s="11" t="s">
        <v>60</v>
      </c>
      <c r="C109" s="11" t="s">
        <v>12</v>
      </c>
      <c r="D109" s="12">
        <v>4.9233460000000004</v>
      </c>
      <c r="E109" s="12">
        <v>3958.5116950000001</v>
      </c>
      <c r="G109" s="16" t="s">
        <v>93</v>
      </c>
      <c r="H109" s="28">
        <f t="shared" si="8"/>
        <v>63.62</v>
      </c>
      <c r="I109" s="29">
        <f t="shared" si="9"/>
        <v>27022.073</v>
      </c>
      <c r="J109" s="30">
        <f t="shared" si="10"/>
        <v>2.3543715539514677E-3</v>
      </c>
    </row>
    <row r="110" spans="1:10" ht="15">
      <c r="A110" s="5">
        <v>2017</v>
      </c>
      <c r="B110" s="11" t="s">
        <v>61</v>
      </c>
      <c r="C110" s="11" t="s">
        <v>10</v>
      </c>
      <c r="D110" s="12">
        <v>16316.404231</v>
      </c>
      <c r="E110" s="12">
        <v>132787.85999999999</v>
      </c>
      <c r="G110" s="15" t="s">
        <v>6</v>
      </c>
      <c r="H110" s="28">
        <f t="shared" si="8"/>
        <v>260.65025200000002</v>
      </c>
      <c r="I110" s="29">
        <f t="shared" si="9"/>
        <v>115210.47</v>
      </c>
      <c r="J110" s="30">
        <f t="shared" si="10"/>
        <v>2.262383375399823E-3</v>
      </c>
    </row>
    <row r="111" spans="1:10" ht="15">
      <c r="A111" s="5">
        <v>2016</v>
      </c>
      <c r="B111" s="7" t="s">
        <v>61</v>
      </c>
      <c r="C111" s="7" t="s">
        <v>10</v>
      </c>
      <c r="D111" s="8">
        <v>26217.092302000001</v>
      </c>
      <c r="E111" s="8">
        <v>132642</v>
      </c>
      <c r="G111" s="16" t="s">
        <v>88</v>
      </c>
      <c r="H111" s="28">
        <f t="shared" si="8"/>
        <v>2025.1942120000001</v>
      </c>
      <c r="I111" s="29">
        <f t="shared" si="9"/>
        <v>931542.94</v>
      </c>
      <c r="J111" s="30">
        <f t="shared" si="10"/>
        <v>2.1740213199404421E-3</v>
      </c>
    </row>
    <row r="112" spans="1:10" ht="15">
      <c r="A112" s="5">
        <v>2015</v>
      </c>
      <c r="B112" s="7" t="s">
        <v>61</v>
      </c>
      <c r="C112" s="7" t="s">
        <v>10</v>
      </c>
      <c r="D112" s="8">
        <v>37394.50722</v>
      </c>
      <c r="E112" s="8">
        <v>132642</v>
      </c>
      <c r="G112" s="16" t="s">
        <v>30</v>
      </c>
      <c r="H112" s="28">
        <f t="shared" si="8"/>
        <v>440.36</v>
      </c>
      <c r="I112" s="29">
        <f t="shared" si="9"/>
        <v>222554.64</v>
      </c>
      <c r="J112" s="30">
        <f t="shared" si="10"/>
        <v>1.9786601618371111E-3</v>
      </c>
    </row>
    <row r="113" spans="1:10" ht="15">
      <c r="A113" s="5">
        <v>2014</v>
      </c>
      <c r="B113" s="7" t="s">
        <v>61</v>
      </c>
      <c r="C113" s="7" t="s">
        <v>10</v>
      </c>
      <c r="D113" s="8">
        <v>2298.8278610000002</v>
      </c>
      <c r="E113" s="8">
        <v>132642</v>
      </c>
      <c r="G113" s="15" t="s">
        <v>52</v>
      </c>
      <c r="H113" s="28">
        <f t="shared" si="8"/>
        <v>69.55</v>
      </c>
      <c r="I113" s="29">
        <f t="shared" si="9"/>
        <v>36721.93</v>
      </c>
      <c r="J113" s="30">
        <f t="shared" si="10"/>
        <v>1.893963634264321E-3</v>
      </c>
    </row>
    <row r="114" spans="1:10" ht="15">
      <c r="A114" s="5">
        <v>2013</v>
      </c>
      <c r="B114" s="7" t="s">
        <v>61</v>
      </c>
      <c r="C114" s="7" t="s">
        <v>10</v>
      </c>
      <c r="D114" s="8">
        <v>854.46921899999995</v>
      </c>
      <c r="E114" s="8">
        <v>132642</v>
      </c>
      <c r="G114" s="15" t="s">
        <v>123</v>
      </c>
      <c r="H114" s="28">
        <f t="shared" si="8"/>
        <v>372.52112</v>
      </c>
      <c r="I114" s="29">
        <f t="shared" si="9"/>
        <v>209667.37</v>
      </c>
      <c r="J114" s="30">
        <f t="shared" si="10"/>
        <v>1.7767243419898862E-3</v>
      </c>
    </row>
    <row r="115" spans="1:10" ht="15">
      <c r="A115" s="5">
        <v>2017</v>
      </c>
      <c r="B115" s="17" t="s">
        <v>62</v>
      </c>
      <c r="C115" s="11" t="s">
        <v>10</v>
      </c>
      <c r="D115" s="12">
        <v>144402.05931700001</v>
      </c>
      <c r="E115" s="12">
        <v>724329.31695290515</v>
      </c>
      <c r="G115" s="15" t="s">
        <v>101</v>
      </c>
      <c r="H115" s="28">
        <f t="shared" si="8"/>
        <v>2830.37203399999</v>
      </c>
      <c r="I115" s="29">
        <f t="shared" si="9"/>
        <v>1942389.23006</v>
      </c>
      <c r="J115" s="30">
        <f t="shared" si="10"/>
        <v>1.4571600738913489E-3</v>
      </c>
    </row>
    <row r="116" spans="1:10" ht="15">
      <c r="A116" s="5">
        <v>2016</v>
      </c>
      <c r="B116" s="17" t="s">
        <v>62</v>
      </c>
      <c r="C116" s="7" t="s">
        <v>10</v>
      </c>
      <c r="D116" s="8">
        <v>171540.76342199999</v>
      </c>
      <c r="E116" s="8">
        <v>724329.31695290515</v>
      </c>
      <c r="G116" s="16" t="s">
        <v>92</v>
      </c>
      <c r="H116" s="28">
        <f t="shared" ref="H116:H147" si="11">SUMIF(B:B,G116,D:D)</f>
        <v>81.27</v>
      </c>
      <c r="I116" s="29">
        <f t="shared" ref="I116:I127" si="12">VLOOKUP(G116,B:E,4,FALSE)</f>
        <v>55835.01</v>
      </c>
      <c r="J116" s="30">
        <f t="shared" ref="J116:J147" si="13">IF(H116/I116&gt;1,(H116/COUNTIF(B:B,G116))/I116,H116/I116)</f>
        <v>1.4555383799519333E-3</v>
      </c>
    </row>
    <row r="117" spans="1:10" ht="15">
      <c r="A117" s="5">
        <v>2015</v>
      </c>
      <c r="B117" s="17" t="s">
        <v>62</v>
      </c>
      <c r="C117" s="7" t="s">
        <v>10</v>
      </c>
      <c r="D117" s="8">
        <v>226328.21680600001</v>
      </c>
      <c r="E117" s="8">
        <v>724329.31695290515</v>
      </c>
      <c r="G117" s="16" t="s">
        <v>60</v>
      </c>
      <c r="H117" s="28">
        <f t="shared" si="11"/>
        <v>4.9233460000000004</v>
      </c>
      <c r="I117" s="29">
        <f t="shared" si="12"/>
        <v>3958.5116950000001</v>
      </c>
      <c r="J117" s="30">
        <f t="shared" si="13"/>
        <v>1.2437366311734493E-3</v>
      </c>
    </row>
    <row r="118" spans="1:10" ht="15">
      <c r="A118" s="5">
        <v>2014</v>
      </c>
      <c r="B118" s="17" t="s">
        <v>62</v>
      </c>
      <c r="C118" s="7" t="s">
        <v>10</v>
      </c>
      <c r="D118" s="8">
        <v>149041.63814299999</v>
      </c>
      <c r="E118" s="8">
        <v>724329.31695290515</v>
      </c>
      <c r="G118" s="16" t="s">
        <v>41</v>
      </c>
      <c r="H118" s="28">
        <f t="shared" si="11"/>
        <v>182.58844999999999</v>
      </c>
      <c r="I118" s="29">
        <f t="shared" si="12"/>
        <v>221219.52</v>
      </c>
      <c r="J118" s="30">
        <f t="shared" si="13"/>
        <v>8.2537223659105675E-4</v>
      </c>
    </row>
    <row r="119" spans="1:10" ht="15">
      <c r="A119" s="5">
        <v>2013</v>
      </c>
      <c r="B119" s="17" t="s">
        <v>62</v>
      </c>
      <c r="C119" s="7" t="s">
        <v>10</v>
      </c>
      <c r="D119" s="8">
        <v>163208.51579500001</v>
      </c>
      <c r="E119" s="8">
        <v>724329.31695290515</v>
      </c>
      <c r="G119" s="16" t="s">
        <v>39</v>
      </c>
      <c r="H119" s="28">
        <f t="shared" si="11"/>
        <v>290.47933699999999</v>
      </c>
      <c r="I119" s="29">
        <f t="shared" si="12"/>
        <v>391241.94</v>
      </c>
      <c r="J119" s="30">
        <f t="shared" si="13"/>
        <v>7.4245449503700957E-4</v>
      </c>
    </row>
    <row r="120" spans="1:10" ht="15">
      <c r="A120" s="5">
        <v>2014</v>
      </c>
      <c r="B120" s="7" t="s">
        <v>124</v>
      </c>
      <c r="C120" s="7" t="s">
        <v>10</v>
      </c>
      <c r="D120" s="8">
        <v>2216.2131599999998</v>
      </c>
      <c r="E120" s="8">
        <v>124155.899</v>
      </c>
      <c r="G120" s="16" t="s">
        <v>42</v>
      </c>
      <c r="H120" s="28">
        <f t="shared" si="11"/>
        <v>531.78957500000001</v>
      </c>
      <c r="I120" s="29">
        <f t="shared" si="12"/>
        <v>751302.17</v>
      </c>
      <c r="J120" s="30">
        <f t="shared" si="13"/>
        <v>7.0782382406801782E-4</v>
      </c>
    </row>
    <row r="121" spans="1:10" ht="15">
      <c r="A121" s="5">
        <v>2016</v>
      </c>
      <c r="B121" s="7" t="s">
        <v>103</v>
      </c>
      <c r="C121" s="7" t="s">
        <v>10</v>
      </c>
      <c r="D121" s="8">
        <v>4051.9650360000001</v>
      </c>
      <c r="E121" s="8">
        <v>124155.899319</v>
      </c>
      <c r="G121" s="15" t="s">
        <v>11</v>
      </c>
      <c r="H121" s="28">
        <f t="shared" si="11"/>
        <v>182.09029000000001</v>
      </c>
      <c r="I121" s="29">
        <f t="shared" si="12"/>
        <v>275416.58</v>
      </c>
      <c r="J121" s="30">
        <f t="shared" si="13"/>
        <v>6.6114498262958611E-4</v>
      </c>
    </row>
    <row r="122" spans="1:10" ht="15">
      <c r="A122" s="5">
        <v>2015</v>
      </c>
      <c r="B122" s="17" t="s">
        <v>103</v>
      </c>
      <c r="C122" s="7" t="s">
        <v>10</v>
      </c>
      <c r="D122" s="8">
        <v>3991.198832</v>
      </c>
      <c r="E122" s="8">
        <v>124155.899319</v>
      </c>
      <c r="G122" s="15" t="s">
        <v>113</v>
      </c>
      <c r="H122" s="28">
        <f t="shared" si="11"/>
        <v>186.372893</v>
      </c>
      <c r="I122" s="29">
        <f t="shared" si="12"/>
        <v>303761.09037500003</v>
      </c>
      <c r="J122" s="30">
        <f t="shared" si="13"/>
        <v>6.135509086101791E-4</v>
      </c>
    </row>
    <row r="123" spans="1:10" ht="15">
      <c r="A123" s="5">
        <v>2017</v>
      </c>
      <c r="B123" s="11" t="s">
        <v>63</v>
      </c>
      <c r="C123" s="11" t="s">
        <v>12</v>
      </c>
      <c r="D123" s="12">
        <v>855.56181400000003</v>
      </c>
      <c r="E123" s="12">
        <v>13148.04</v>
      </c>
      <c r="G123" s="15" t="s">
        <v>99</v>
      </c>
      <c r="H123" s="28">
        <f t="shared" si="11"/>
        <v>587.32285000000002</v>
      </c>
      <c r="I123" s="29">
        <f t="shared" si="12"/>
        <v>1052954.93</v>
      </c>
      <c r="J123" s="30">
        <f t="shared" si="13"/>
        <v>5.5778536503931853E-4</v>
      </c>
    </row>
    <row r="124" spans="1:10" ht="15">
      <c r="A124" s="5">
        <v>2016</v>
      </c>
      <c r="B124" s="7" t="s">
        <v>63</v>
      </c>
      <c r="C124" s="7" t="s">
        <v>31</v>
      </c>
      <c r="D124" s="8">
        <v>288.96350100000001</v>
      </c>
      <c r="E124" s="8">
        <v>13148.042074000001</v>
      </c>
      <c r="G124" s="15" t="s">
        <v>106</v>
      </c>
      <c r="H124" s="28">
        <f t="shared" si="11"/>
        <v>1063.0378310000001</v>
      </c>
      <c r="I124" s="29">
        <f t="shared" si="12"/>
        <v>1958014.4166999999</v>
      </c>
      <c r="J124" s="30">
        <f t="shared" si="13"/>
        <v>5.429162430742587E-4</v>
      </c>
    </row>
    <row r="125" spans="1:10" ht="15">
      <c r="A125" s="5">
        <v>2017</v>
      </c>
      <c r="B125" s="7" t="s">
        <v>64</v>
      </c>
      <c r="C125" s="7" t="s">
        <v>12</v>
      </c>
      <c r="D125" s="8">
        <v>41.141285000000003</v>
      </c>
      <c r="E125" s="8">
        <v>12065.47</v>
      </c>
      <c r="G125" s="15" t="s">
        <v>118</v>
      </c>
      <c r="H125" s="28">
        <f t="shared" si="11"/>
        <v>410.32492999999999</v>
      </c>
      <c r="I125" s="29">
        <f t="shared" si="12"/>
        <v>1472609.1</v>
      </c>
      <c r="J125" s="30">
        <f t="shared" si="13"/>
        <v>2.786380513335141E-4</v>
      </c>
    </row>
    <row r="126" spans="1:10" ht="15">
      <c r="A126" s="5">
        <v>2017</v>
      </c>
      <c r="B126" s="11" t="s">
        <v>65</v>
      </c>
      <c r="C126" s="11" t="s">
        <v>10</v>
      </c>
      <c r="D126" s="12">
        <v>6288.8368579999997</v>
      </c>
      <c r="E126" s="12">
        <v>42355.54</v>
      </c>
      <c r="G126" s="16" t="s">
        <v>46</v>
      </c>
      <c r="H126" s="28">
        <f t="shared" si="11"/>
        <v>40.17</v>
      </c>
      <c r="I126" s="29">
        <f t="shared" si="12"/>
        <v>222116.12</v>
      </c>
      <c r="J126" s="30">
        <f t="shared" si="13"/>
        <v>1.8085134928522975E-4</v>
      </c>
    </row>
    <row r="127" spans="1:10" ht="15">
      <c r="A127" s="5">
        <v>2016</v>
      </c>
      <c r="B127" s="7" t="s">
        <v>65</v>
      </c>
      <c r="C127" s="7" t="s">
        <v>10</v>
      </c>
      <c r="D127" s="8">
        <v>3005.1940180000001</v>
      </c>
      <c r="E127" s="8">
        <v>42355.54</v>
      </c>
      <c r="G127" s="16" t="s">
        <v>94</v>
      </c>
      <c r="H127" s="28">
        <f t="shared" si="11"/>
        <v>19.859553999999999</v>
      </c>
      <c r="I127" s="29">
        <f t="shared" si="12"/>
        <v>677485.39</v>
      </c>
      <c r="J127" s="30">
        <f t="shared" si="13"/>
        <v>2.9313626969874583E-5</v>
      </c>
    </row>
    <row r="128" spans="1:10" ht="15">
      <c r="A128" s="5">
        <v>2015</v>
      </c>
      <c r="B128" s="7" t="s">
        <v>65</v>
      </c>
      <c r="C128" s="7" t="s">
        <v>10</v>
      </c>
      <c r="D128" s="8">
        <v>241.346949</v>
      </c>
      <c r="E128" s="8">
        <v>42355.54</v>
      </c>
      <c r="J128" s="25"/>
    </row>
    <row r="129" spans="1:10" ht="15">
      <c r="A129" s="5">
        <v>2014</v>
      </c>
      <c r="B129" s="7" t="s">
        <v>65</v>
      </c>
      <c r="C129" s="7" t="s">
        <v>10</v>
      </c>
      <c r="D129" s="8">
        <v>2393.8818500000002</v>
      </c>
      <c r="E129" s="8">
        <v>42355.54</v>
      </c>
      <c r="J129" s="25"/>
    </row>
    <row r="130" spans="1:10" ht="15">
      <c r="A130" s="5">
        <v>2017</v>
      </c>
      <c r="B130" s="17" t="s">
        <v>66</v>
      </c>
      <c r="C130" s="11" t="s">
        <v>12</v>
      </c>
      <c r="D130" s="12">
        <v>35450.97</v>
      </c>
      <c r="E130" s="12">
        <v>76080.695999999996</v>
      </c>
      <c r="J130" s="25"/>
    </row>
    <row r="131" spans="1:10" ht="15">
      <c r="A131" s="5">
        <v>2015</v>
      </c>
      <c r="B131" s="7" t="s">
        <v>66</v>
      </c>
      <c r="C131" s="7" t="s">
        <v>31</v>
      </c>
      <c r="D131" s="8">
        <v>9662.5371080000004</v>
      </c>
      <c r="E131" s="8">
        <v>76079.215816900003</v>
      </c>
      <c r="J131" s="25"/>
    </row>
    <row r="132" spans="1:10" ht="15">
      <c r="A132" s="5">
        <v>2014</v>
      </c>
      <c r="B132" s="7" t="s">
        <v>66</v>
      </c>
      <c r="C132" s="7" t="s">
        <v>31</v>
      </c>
      <c r="D132" s="8">
        <v>10720.462911000001</v>
      </c>
      <c r="E132" s="8">
        <v>76079.215816900003</v>
      </c>
      <c r="J132" s="25"/>
    </row>
    <row r="133" spans="1:10" ht="15">
      <c r="A133" s="5">
        <v>2017</v>
      </c>
      <c r="B133" s="11" t="s">
        <v>67</v>
      </c>
      <c r="C133" s="11" t="s">
        <v>12</v>
      </c>
      <c r="D133" s="12">
        <v>113.36</v>
      </c>
      <c r="E133" s="12">
        <v>28086.374213999999</v>
      </c>
      <c r="J133" s="25"/>
    </row>
    <row r="134" spans="1:10" ht="15">
      <c r="A134" s="5">
        <v>2017</v>
      </c>
      <c r="B134" s="11" t="s">
        <v>68</v>
      </c>
      <c r="C134" s="11" t="s">
        <v>25</v>
      </c>
      <c r="D134" s="12">
        <v>2694.2361249999999</v>
      </c>
      <c r="E134" s="12">
        <v>708669.9</v>
      </c>
      <c r="J134" s="25"/>
    </row>
    <row r="135" spans="1:10" ht="15">
      <c r="A135" s="5">
        <v>2016</v>
      </c>
      <c r="B135" s="7" t="s">
        <v>68</v>
      </c>
      <c r="C135" s="7" t="s">
        <v>25</v>
      </c>
      <c r="D135" s="8">
        <v>12787.862666000001</v>
      </c>
      <c r="E135" s="8">
        <v>708669.90425999998</v>
      </c>
      <c r="J135" s="25"/>
    </row>
    <row r="136" spans="1:10" ht="15">
      <c r="A136" s="5">
        <v>2015</v>
      </c>
      <c r="B136" s="7" t="s">
        <v>68</v>
      </c>
      <c r="C136" s="7" t="s">
        <v>25</v>
      </c>
      <c r="D136" s="8">
        <v>9300.6950870000001</v>
      </c>
      <c r="E136" s="8">
        <v>708669.90425999998</v>
      </c>
      <c r="J136" s="25"/>
    </row>
    <row r="137" spans="1:10" ht="15">
      <c r="A137" s="5">
        <v>2013</v>
      </c>
      <c r="B137" s="7" t="s">
        <v>68</v>
      </c>
      <c r="C137" s="7" t="s">
        <v>25</v>
      </c>
      <c r="D137" s="8">
        <v>4366.7645839999996</v>
      </c>
      <c r="E137" s="8">
        <v>708669.7079620756</v>
      </c>
      <c r="J137" s="25"/>
    </row>
    <row r="138" spans="1:10" ht="15">
      <c r="A138" s="5">
        <v>2016</v>
      </c>
      <c r="B138" s="7" t="s">
        <v>104</v>
      </c>
      <c r="C138" s="7" t="s">
        <v>31</v>
      </c>
      <c r="D138" s="8">
        <v>3410.1622950000001</v>
      </c>
      <c r="E138" s="8">
        <v>45524</v>
      </c>
      <c r="J138" s="25"/>
    </row>
    <row r="139" spans="1:10" ht="15">
      <c r="A139" s="5">
        <v>2013</v>
      </c>
      <c r="B139" s="7" t="s">
        <v>104</v>
      </c>
      <c r="C139" s="7" t="s">
        <v>31</v>
      </c>
      <c r="D139" s="8">
        <v>157.73210499999999</v>
      </c>
      <c r="E139" s="8">
        <v>42775.0170793172</v>
      </c>
      <c r="J139" s="25"/>
    </row>
    <row r="140" spans="1:10" ht="15">
      <c r="A140" s="5">
        <v>2017</v>
      </c>
      <c r="B140" s="11" t="s">
        <v>69</v>
      </c>
      <c r="C140" s="11" t="s">
        <v>10</v>
      </c>
      <c r="D140" s="12">
        <v>370465.32023100002</v>
      </c>
      <c r="E140" s="12">
        <v>555517</v>
      </c>
      <c r="J140" s="25"/>
    </row>
    <row r="141" spans="1:10" ht="15">
      <c r="A141" s="5">
        <v>2016</v>
      </c>
      <c r="B141" s="7" t="s">
        <v>69</v>
      </c>
      <c r="C141" s="7" t="s">
        <v>10</v>
      </c>
      <c r="D141" s="8">
        <v>305337.96113499999</v>
      </c>
      <c r="E141" s="8">
        <v>555517</v>
      </c>
      <c r="J141" s="25"/>
    </row>
    <row r="142" spans="1:10" ht="15">
      <c r="A142" s="5">
        <v>2015</v>
      </c>
      <c r="B142" s="7" t="s">
        <v>69</v>
      </c>
      <c r="C142" s="7" t="s">
        <v>10</v>
      </c>
      <c r="D142" s="8">
        <v>239066.563146</v>
      </c>
      <c r="E142" s="8">
        <v>555517</v>
      </c>
      <c r="J142" s="25"/>
    </row>
    <row r="143" spans="1:10" ht="15">
      <c r="A143" s="5">
        <v>2014</v>
      </c>
      <c r="B143" s="7" t="s">
        <v>69</v>
      </c>
      <c r="C143" s="7" t="s">
        <v>10</v>
      </c>
      <c r="D143" s="8">
        <v>216326.73240899999</v>
      </c>
      <c r="E143" s="8">
        <v>555517</v>
      </c>
      <c r="J143" s="25"/>
    </row>
    <row r="144" spans="1:10" ht="15">
      <c r="A144" s="5">
        <v>2013</v>
      </c>
      <c r="B144" s="7" t="s">
        <v>69</v>
      </c>
      <c r="C144" s="7" t="s">
        <v>10</v>
      </c>
      <c r="D144" s="8">
        <v>140009.008642</v>
      </c>
      <c r="E144" s="8">
        <v>555517</v>
      </c>
      <c r="J144" s="25"/>
    </row>
    <row r="145" spans="1:10" ht="15">
      <c r="A145" s="5">
        <v>2016</v>
      </c>
      <c r="B145" s="7" t="s">
        <v>105</v>
      </c>
      <c r="C145" s="7" t="s">
        <v>25</v>
      </c>
      <c r="D145" s="8">
        <v>4466.4909019999996</v>
      </c>
      <c r="E145" s="8">
        <v>657327.77495300001</v>
      </c>
      <c r="J145" s="25"/>
    </row>
    <row r="146" spans="1:10" ht="15">
      <c r="A146" s="5">
        <v>2015</v>
      </c>
      <c r="B146" s="7" t="s">
        <v>105</v>
      </c>
      <c r="C146" s="7" t="s">
        <v>25</v>
      </c>
      <c r="D146" s="8">
        <v>2254.6677399999999</v>
      </c>
      <c r="E146" s="8">
        <v>657327.77</v>
      </c>
      <c r="J146" s="25"/>
    </row>
    <row r="147" spans="1:10" ht="15">
      <c r="A147" s="5">
        <v>2017</v>
      </c>
      <c r="B147" s="11" t="s">
        <v>70</v>
      </c>
      <c r="C147" s="11" t="s">
        <v>12</v>
      </c>
      <c r="D147" s="12">
        <v>180.77667199999999</v>
      </c>
      <c r="E147" s="12">
        <v>31763.291377000001</v>
      </c>
      <c r="J147" s="25"/>
    </row>
    <row r="148" spans="1:10" ht="15">
      <c r="A148" s="5">
        <v>2015</v>
      </c>
      <c r="B148" s="7" t="s">
        <v>119</v>
      </c>
      <c r="C148" s="7" t="s">
        <v>31</v>
      </c>
      <c r="D148" s="8">
        <v>192.04</v>
      </c>
      <c r="E148" s="8">
        <v>22694.26</v>
      </c>
      <c r="J148" s="25"/>
    </row>
    <row r="149" spans="1:10" ht="15">
      <c r="A149" s="5">
        <v>2014</v>
      </c>
      <c r="B149" s="7" t="s">
        <v>119</v>
      </c>
      <c r="C149" s="7" t="s">
        <v>31</v>
      </c>
      <c r="D149" s="8">
        <v>309.24489999999997</v>
      </c>
      <c r="E149" s="8">
        <v>22694.25</v>
      </c>
      <c r="J149" s="25"/>
    </row>
    <row r="150" spans="1:10" ht="15">
      <c r="A150" s="5">
        <v>2017</v>
      </c>
      <c r="B150" s="11" t="s">
        <v>71</v>
      </c>
      <c r="C150" s="11" t="s">
        <v>25</v>
      </c>
      <c r="D150" s="12">
        <v>1452.736032</v>
      </c>
      <c r="E150" s="12">
        <v>862895.24</v>
      </c>
      <c r="J150" s="25"/>
    </row>
    <row r="151" spans="1:10" ht="15">
      <c r="A151" s="5">
        <v>2015</v>
      </c>
      <c r="B151" s="7" t="s">
        <v>71</v>
      </c>
      <c r="C151" s="7" t="s">
        <v>25</v>
      </c>
      <c r="D151" s="8">
        <v>1378.1333299999999</v>
      </c>
      <c r="E151" s="8">
        <v>859805.21106100001</v>
      </c>
      <c r="J151" s="25"/>
    </row>
    <row r="152" spans="1:10" ht="15">
      <c r="A152" s="5">
        <v>2016</v>
      </c>
      <c r="B152" s="7" t="s">
        <v>106</v>
      </c>
      <c r="C152" s="7" t="s">
        <v>25</v>
      </c>
      <c r="D152" s="8">
        <v>1063.0378310000001</v>
      </c>
      <c r="E152" s="8">
        <v>1958014.4166999999</v>
      </c>
      <c r="J152" s="25"/>
    </row>
    <row r="153" spans="1:10" ht="15">
      <c r="A153" s="5">
        <v>2017</v>
      </c>
      <c r="B153" s="11" t="s">
        <v>72</v>
      </c>
      <c r="C153" s="11" t="s">
        <v>25</v>
      </c>
      <c r="D153" s="12">
        <v>211.56547599999999</v>
      </c>
      <c r="E153" s="12">
        <v>116749.24</v>
      </c>
      <c r="J153" s="25"/>
    </row>
    <row r="154" spans="1:10" ht="15">
      <c r="A154" s="5">
        <v>2016</v>
      </c>
      <c r="B154" s="7" t="s">
        <v>72</v>
      </c>
      <c r="C154" s="7" t="s">
        <v>25</v>
      </c>
      <c r="D154" s="8">
        <v>1360.3632709999999</v>
      </c>
      <c r="E154" s="8">
        <v>116749.24011499999</v>
      </c>
      <c r="J154" s="25"/>
    </row>
    <row r="155" spans="1:10" ht="15">
      <c r="A155" s="5">
        <v>2017</v>
      </c>
      <c r="B155" s="11" t="s">
        <v>73</v>
      </c>
      <c r="C155" s="11" t="s">
        <v>29</v>
      </c>
      <c r="D155" s="12">
        <v>296.01799999999997</v>
      </c>
      <c r="E155" s="12">
        <v>135922.64600000001</v>
      </c>
      <c r="J155" s="25"/>
    </row>
    <row r="156" spans="1:10" ht="15">
      <c r="A156" s="5">
        <v>2013</v>
      </c>
      <c r="B156" s="7" t="s">
        <v>73</v>
      </c>
      <c r="C156" s="7" t="s">
        <v>29</v>
      </c>
      <c r="D156" s="8">
        <v>9534.2386320000005</v>
      </c>
      <c r="E156" s="8">
        <v>135607.55986199999</v>
      </c>
      <c r="J156" s="25"/>
    </row>
    <row r="157" spans="1:10" ht="15">
      <c r="A157" s="5">
        <v>2017</v>
      </c>
      <c r="B157" s="11" t="s">
        <v>74</v>
      </c>
      <c r="C157" s="11" t="s">
        <v>25</v>
      </c>
      <c r="D157" s="12">
        <v>919.11124700000005</v>
      </c>
      <c r="E157" s="12">
        <v>538153.67000000004</v>
      </c>
      <c r="J157" s="25"/>
    </row>
    <row r="158" spans="1:10" ht="15">
      <c r="A158" s="5">
        <v>2016</v>
      </c>
      <c r="B158" s="7" t="s">
        <v>74</v>
      </c>
      <c r="C158" s="7" t="s">
        <v>25</v>
      </c>
      <c r="D158" s="8">
        <v>530.01532499999996</v>
      </c>
      <c r="E158" s="8">
        <v>538151.95185800001</v>
      </c>
      <c r="J158" s="25"/>
    </row>
    <row r="159" spans="1:10" ht="15">
      <c r="A159" s="5">
        <v>2015</v>
      </c>
      <c r="B159" s="7" t="s">
        <v>74</v>
      </c>
      <c r="C159" s="7" t="s">
        <v>25</v>
      </c>
      <c r="D159" s="8">
        <v>490.32968299999999</v>
      </c>
      <c r="E159" s="8">
        <v>538151.95185800001</v>
      </c>
      <c r="J159" s="25"/>
    </row>
    <row r="160" spans="1:10" ht="15">
      <c r="A160" s="5">
        <v>2014</v>
      </c>
      <c r="B160" s="7" t="s">
        <v>74</v>
      </c>
      <c r="C160" s="7" t="s">
        <v>25</v>
      </c>
      <c r="D160" s="8">
        <v>628.75267399999996</v>
      </c>
      <c r="E160" s="8">
        <v>538151.95185800001</v>
      </c>
      <c r="J160" s="25"/>
    </row>
    <row r="161" spans="1:10" ht="15">
      <c r="A161" s="5">
        <v>2016</v>
      </c>
      <c r="B161" s="7" t="s">
        <v>107</v>
      </c>
      <c r="C161" s="7" t="s">
        <v>25</v>
      </c>
      <c r="D161" s="8">
        <v>80179.007500000007</v>
      </c>
      <c r="E161" s="8">
        <v>214952.49</v>
      </c>
      <c r="J161" s="25"/>
    </row>
    <row r="162" spans="1:10" ht="15">
      <c r="A162" s="5">
        <v>2017</v>
      </c>
      <c r="B162" s="11" t="s">
        <v>75</v>
      </c>
      <c r="C162" s="11" t="s">
        <v>25</v>
      </c>
      <c r="D162" s="12">
        <v>14611.92094</v>
      </c>
      <c r="E162" s="12">
        <v>961326.64</v>
      </c>
      <c r="J162" s="25"/>
    </row>
    <row r="163" spans="1:10" ht="15">
      <c r="A163" s="5">
        <v>2016</v>
      </c>
      <c r="B163" s="7" t="s">
        <v>75</v>
      </c>
      <c r="C163" s="7" t="s">
        <v>25</v>
      </c>
      <c r="D163" s="8">
        <v>20221.6685</v>
      </c>
      <c r="E163" s="8">
        <v>961326.37736782653</v>
      </c>
      <c r="J163" s="25"/>
    </row>
    <row r="164" spans="1:10" ht="15">
      <c r="A164" s="5">
        <v>2015</v>
      </c>
      <c r="B164" s="7" t="s">
        <v>75</v>
      </c>
      <c r="C164" s="7" t="s">
        <v>25</v>
      </c>
      <c r="D164" s="8">
        <v>4954.9785849999998</v>
      </c>
      <c r="E164" s="8">
        <v>961326.37736782653</v>
      </c>
      <c r="J164" s="25"/>
    </row>
    <row r="165" spans="1:10" ht="15">
      <c r="A165" s="5">
        <v>2014</v>
      </c>
      <c r="B165" s="7" t="s">
        <v>75</v>
      </c>
      <c r="C165" s="7" t="s">
        <v>25</v>
      </c>
      <c r="D165" s="8">
        <v>71153.872912999999</v>
      </c>
      <c r="E165" s="8">
        <v>961326.37736782653</v>
      </c>
      <c r="J165" s="25"/>
    </row>
    <row r="166" spans="1:10" ht="15">
      <c r="A166" s="5">
        <v>2013</v>
      </c>
      <c r="B166" s="7" t="s">
        <v>75</v>
      </c>
      <c r="C166" s="7" t="s">
        <v>25</v>
      </c>
      <c r="D166" s="8">
        <v>442.67294399999997</v>
      </c>
      <c r="E166" s="8">
        <v>961326.37736782653</v>
      </c>
      <c r="J166" s="25"/>
    </row>
    <row r="167" spans="1:10" ht="15">
      <c r="A167" s="5">
        <v>2017</v>
      </c>
      <c r="B167" s="11" t="s">
        <v>76</v>
      </c>
      <c r="C167" s="11" t="s">
        <v>25</v>
      </c>
      <c r="D167" s="12">
        <v>7173.1390869999996</v>
      </c>
      <c r="E167" s="12">
        <v>79086.03</v>
      </c>
      <c r="J167" s="25"/>
    </row>
    <row r="168" spans="1:10" ht="15">
      <c r="A168" s="5">
        <v>2017</v>
      </c>
      <c r="B168" s="11" t="s">
        <v>77</v>
      </c>
      <c r="C168" s="11" t="s">
        <v>12</v>
      </c>
      <c r="D168" s="12">
        <v>77.500315999999998</v>
      </c>
      <c r="E168" s="12">
        <v>21299.079000000002</v>
      </c>
      <c r="J168" s="25"/>
    </row>
    <row r="169" spans="1:10" ht="15">
      <c r="A169" s="5">
        <v>2017</v>
      </c>
      <c r="B169" s="11" t="s">
        <v>78</v>
      </c>
      <c r="C169" s="11" t="s">
        <v>12</v>
      </c>
      <c r="D169" s="12">
        <v>124.012255</v>
      </c>
      <c r="E169" s="12">
        <v>22332.19</v>
      </c>
      <c r="J169" s="25"/>
    </row>
    <row r="170" spans="1:10" ht="15">
      <c r="A170" s="5">
        <v>2016</v>
      </c>
      <c r="B170" s="7" t="s">
        <v>78</v>
      </c>
      <c r="C170" s="7" t="s">
        <v>31</v>
      </c>
      <c r="D170" s="8">
        <v>703.96566399999995</v>
      </c>
      <c r="E170" s="8">
        <v>22332.2</v>
      </c>
      <c r="J170" s="25"/>
    </row>
    <row r="171" spans="1:10" ht="15">
      <c r="A171" s="5">
        <v>2015</v>
      </c>
      <c r="B171" s="7" t="s">
        <v>78</v>
      </c>
      <c r="C171" s="7" t="s">
        <v>31</v>
      </c>
      <c r="D171" s="8">
        <v>1127.956195</v>
      </c>
      <c r="E171" s="8">
        <v>22332.2</v>
      </c>
      <c r="J171" s="25"/>
    </row>
    <row r="172" spans="1:10" ht="15">
      <c r="A172" s="5">
        <v>2014</v>
      </c>
      <c r="B172" s="7" t="s">
        <v>78</v>
      </c>
      <c r="C172" s="7" t="s">
        <v>31</v>
      </c>
      <c r="D172" s="8">
        <v>386.17389800000001</v>
      </c>
      <c r="E172" s="8">
        <v>22332.2</v>
      </c>
      <c r="J172" s="25"/>
    </row>
    <row r="173" spans="1:10" ht="15">
      <c r="A173" s="5">
        <v>2017</v>
      </c>
      <c r="B173" s="7" t="s">
        <v>79</v>
      </c>
      <c r="C173" s="7" t="s">
        <v>10</v>
      </c>
      <c r="D173" s="8">
        <v>6232.3672580000002</v>
      </c>
      <c r="E173" s="8">
        <v>230856.142987</v>
      </c>
      <c r="J173" s="25"/>
    </row>
    <row r="174" spans="1:10" ht="15">
      <c r="A174" s="5">
        <v>2016</v>
      </c>
      <c r="B174" s="7" t="s">
        <v>79</v>
      </c>
      <c r="C174" s="7" t="s">
        <v>10</v>
      </c>
      <c r="D174" s="8">
        <v>1488.83</v>
      </c>
      <c r="E174" s="8">
        <v>230856.142987</v>
      </c>
      <c r="J174" s="25"/>
    </row>
    <row r="175" spans="1:10" ht="15">
      <c r="A175" s="5">
        <v>2015</v>
      </c>
      <c r="B175" s="7" t="s">
        <v>79</v>
      </c>
      <c r="C175" s="7" t="s">
        <v>10</v>
      </c>
      <c r="D175" s="8">
        <v>8653.8267169999999</v>
      </c>
      <c r="E175" s="8">
        <v>230853.42</v>
      </c>
      <c r="J175" s="25"/>
    </row>
    <row r="176" spans="1:10" ht="15">
      <c r="A176" s="5">
        <v>2014</v>
      </c>
      <c r="B176" s="7" t="s">
        <v>79</v>
      </c>
      <c r="C176" s="7" t="s">
        <v>10</v>
      </c>
      <c r="D176" s="8">
        <v>605.89488400000005</v>
      </c>
      <c r="E176" s="8">
        <v>230853.42</v>
      </c>
      <c r="J176" s="25"/>
    </row>
    <row r="177" spans="1:10" ht="15">
      <c r="A177" s="5">
        <v>2013</v>
      </c>
      <c r="B177" s="7" t="s">
        <v>79</v>
      </c>
      <c r="C177" s="7" t="s">
        <v>10</v>
      </c>
      <c r="D177" s="8">
        <v>2430.843914</v>
      </c>
      <c r="E177" s="8">
        <v>230853.42</v>
      </c>
      <c r="J177" s="25"/>
    </row>
    <row r="178" spans="1:10" ht="15">
      <c r="A178" s="5">
        <v>2017</v>
      </c>
      <c r="B178" s="11" t="s">
        <v>80</v>
      </c>
      <c r="C178" s="11" t="s">
        <v>25</v>
      </c>
      <c r="D178" s="12">
        <v>8530.0479670000004</v>
      </c>
      <c r="E178" s="12">
        <v>1776928.65</v>
      </c>
      <c r="J178" s="25"/>
    </row>
    <row r="179" spans="1:10" ht="15">
      <c r="A179" s="5">
        <v>2016</v>
      </c>
      <c r="B179" s="7" t="s">
        <v>80</v>
      </c>
      <c r="C179" s="7" t="s">
        <v>25</v>
      </c>
      <c r="D179" s="8">
        <v>21447.789207000002</v>
      </c>
      <c r="E179" s="8">
        <v>1776928.65</v>
      </c>
      <c r="J179" s="25"/>
    </row>
    <row r="180" spans="1:10" ht="15">
      <c r="A180" s="5">
        <v>2015</v>
      </c>
      <c r="B180" s="7" t="s">
        <v>80</v>
      </c>
      <c r="C180" s="7" t="s">
        <v>25</v>
      </c>
      <c r="D180" s="8">
        <v>14038.998109</v>
      </c>
      <c r="E180" s="8">
        <v>1776928.65</v>
      </c>
      <c r="J180" s="25"/>
    </row>
    <row r="181" spans="1:10" ht="15">
      <c r="A181" s="5">
        <v>2013</v>
      </c>
      <c r="B181" s="7" t="s">
        <v>80</v>
      </c>
      <c r="C181" s="7" t="s">
        <v>25</v>
      </c>
      <c r="D181" s="8">
        <v>1241.638997</v>
      </c>
      <c r="E181" s="8">
        <v>1776928.1085449201</v>
      </c>
      <c r="J181" s="25"/>
    </row>
    <row r="182" spans="1:10" ht="15">
      <c r="A182" s="5">
        <v>2016</v>
      </c>
      <c r="B182" s="7" t="s">
        <v>108</v>
      </c>
      <c r="C182" s="7" t="s">
        <v>25</v>
      </c>
      <c r="D182" s="8">
        <v>2474.0672399999999</v>
      </c>
      <c r="E182" s="8">
        <v>283503.495</v>
      </c>
      <c r="J182" s="25"/>
    </row>
    <row r="183" spans="1:10" ht="15">
      <c r="A183" s="5">
        <v>2016</v>
      </c>
      <c r="B183" s="7" t="s">
        <v>109</v>
      </c>
      <c r="C183" s="7" t="s">
        <v>25</v>
      </c>
      <c r="D183" s="8">
        <v>13024.997963</v>
      </c>
      <c r="E183" s="8">
        <v>359254.39515200001</v>
      </c>
      <c r="J183" s="25"/>
    </row>
    <row r="184" spans="1:10" ht="15">
      <c r="A184" s="5">
        <v>2015</v>
      </c>
      <c r="B184" s="7" t="s">
        <v>120</v>
      </c>
      <c r="C184" s="7" t="s">
        <v>33</v>
      </c>
      <c r="D184" s="8">
        <v>258.95545199999998</v>
      </c>
      <c r="E184" s="8">
        <v>38177.26</v>
      </c>
      <c r="J184" s="25"/>
    </row>
    <row r="185" spans="1:10" ht="15">
      <c r="A185" s="5">
        <v>2017</v>
      </c>
      <c r="B185" s="11" t="s">
        <v>81</v>
      </c>
      <c r="C185" s="11" t="s">
        <v>10</v>
      </c>
      <c r="D185" s="12">
        <v>200.93</v>
      </c>
      <c r="E185" s="12">
        <v>3411.7168700000002</v>
      </c>
      <c r="J185" s="25"/>
    </row>
    <row r="186" spans="1:10" ht="15">
      <c r="A186" s="5">
        <v>2016</v>
      </c>
      <c r="B186" s="7" t="s">
        <v>81</v>
      </c>
      <c r="C186" s="7" t="s">
        <v>10</v>
      </c>
      <c r="D186" s="8">
        <v>603.499729</v>
      </c>
      <c r="E186" s="8">
        <v>3411.71</v>
      </c>
      <c r="J186" s="25"/>
    </row>
    <row r="187" spans="1:10" ht="15">
      <c r="A187" s="5">
        <v>2014</v>
      </c>
      <c r="B187" s="7" t="s">
        <v>81</v>
      </c>
      <c r="C187" s="7" t="s">
        <v>10</v>
      </c>
      <c r="D187" s="8">
        <v>901.44502699999998</v>
      </c>
      <c r="E187" s="8">
        <v>3426.19</v>
      </c>
      <c r="J187" s="25"/>
    </row>
    <row r="188" spans="1:10" ht="15">
      <c r="A188" s="5">
        <v>2013</v>
      </c>
      <c r="B188" s="7" t="s">
        <v>81</v>
      </c>
      <c r="C188" s="7" t="s">
        <v>10</v>
      </c>
      <c r="D188" s="8">
        <v>263.52621900000003</v>
      </c>
      <c r="E188" s="8">
        <v>3426.0238468999901</v>
      </c>
      <c r="J188" s="25"/>
    </row>
    <row r="189" spans="1:10" ht="15">
      <c r="A189" s="5">
        <v>2015</v>
      </c>
      <c r="B189" s="7" t="s">
        <v>121</v>
      </c>
      <c r="C189" s="7" t="s">
        <v>31</v>
      </c>
      <c r="D189" s="8">
        <v>434.88607400000001</v>
      </c>
      <c r="E189" s="8">
        <v>50892.39</v>
      </c>
      <c r="J189" s="25"/>
    </row>
    <row r="190" spans="1:10" ht="15">
      <c r="A190" s="5">
        <v>2014</v>
      </c>
      <c r="B190" s="7" t="s">
        <v>121</v>
      </c>
      <c r="C190" s="7" t="s">
        <v>31</v>
      </c>
      <c r="D190" s="8">
        <v>1487.591625</v>
      </c>
      <c r="E190" s="8">
        <v>50873.05</v>
      </c>
      <c r="J190" s="25"/>
    </row>
    <row r="191" spans="1:10" ht="15">
      <c r="A191" s="5">
        <v>2017</v>
      </c>
      <c r="B191" s="11" t="s">
        <v>82</v>
      </c>
      <c r="C191" s="11" t="s">
        <v>25</v>
      </c>
      <c r="D191" s="12">
        <v>22049.349274</v>
      </c>
      <c r="E191" s="12">
        <v>342195.77</v>
      </c>
      <c r="J191" s="25"/>
    </row>
    <row r="192" spans="1:10" ht="15">
      <c r="A192" s="5">
        <v>2015</v>
      </c>
      <c r="B192" s="7" t="s">
        <v>122</v>
      </c>
      <c r="C192" s="7" t="s">
        <v>31</v>
      </c>
      <c r="D192" s="8">
        <v>502.85612900000001</v>
      </c>
      <c r="E192" s="8">
        <v>5052.53</v>
      </c>
      <c r="J192" s="25"/>
    </row>
    <row r="193" spans="1:10" ht="15">
      <c r="A193" s="5">
        <v>2014</v>
      </c>
      <c r="B193" s="7" t="s">
        <v>122</v>
      </c>
      <c r="C193" s="7" t="s">
        <v>31</v>
      </c>
      <c r="D193" s="8">
        <v>834.199074</v>
      </c>
      <c r="E193" s="8">
        <v>5052.53352</v>
      </c>
      <c r="J193" s="25"/>
    </row>
    <row r="194" spans="1:10" ht="15">
      <c r="A194" s="5">
        <v>2016</v>
      </c>
      <c r="B194" s="7" t="s">
        <v>110</v>
      </c>
      <c r="C194" s="7" t="s">
        <v>31</v>
      </c>
      <c r="D194" s="8">
        <v>884.10492899999997</v>
      </c>
      <c r="E194" s="8">
        <v>27859.012733</v>
      </c>
      <c r="J194" s="25"/>
    </row>
    <row r="195" spans="1:10" ht="15">
      <c r="A195" s="5">
        <v>2017</v>
      </c>
      <c r="B195" s="11" t="s">
        <v>83</v>
      </c>
      <c r="C195" s="11" t="s">
        <v>25</v>
      </c>
      <c r="D195" s="12">
        <v>13826.476128</v>
      </c>
      <c r="E195" s="12">
        <v>615776.31999999995</v>
      </c>
      <c r="J195" s="25"/>
    </row>
    <row r="196" spans="1:10" ht="15">
      <c r="A196" s="5">
        <v>2016</v>
      </c>
      <c r="B196" s="7" t="s">
        <v>83</v>
      </c>
      <c r="C196" s="7" t="s">
        <v>25</v>
      </c>
      <c r="D196" s="8">
        <v>30500.631203000001</v>
      </c>
      <c r="E196" s="8">
        <v>615776.32999999996</v>
      </c>
      <c r="J196" s="25"/>
    </row>
    <row r="197" spans="1:10" ht="15">
      <c r="A197" s="5">
        <v>2015</v>
      </c>
      <c r="B197" s="7" t="s">
        <v>83</v>
      </c>
      <c r="C197" s="7" t="s">
        <v>25</v>
      </c>
      <c r="D197" s="8">
        <v>8121.5643</v>
      </c>
      <c r="E197" s="8">
        <v>615776.32999999996</v>
      </c>
      <c r="J197" s="25"/>
    </row>
    <row r="198" spans="1:10" ht="15">
      <c r="A198" s="5">
        <v>2014</v>
      </c>
      <c r="B198" s="7" t="s">
        <v>83</v>
      </c>
      <c r="C198" s="7" t="s">
        <v>25</v>
      </c>
      <c r="D198" s="8">
        <v>983.933761</v>
      </c>
      <c r="E198" s="8">
        <v>615776.16076812521</v>
      </c>
      <c r="J198" s="25"/>
    </row>
    <row r="199" spans="1:10" ht="15">
      <c r="A199" s="5">
        <v>2013</v>
      </c>
      <c r="B199" s="7" t="s">
        <v>83</v>
      </c>
      <c r="C199" s="7" t="s">
        <v>25</v>
      </c>
      <c r="D199" s="8">
        <v>6627.4124499999998</v>
      </c>
      <c r="E199" s="8">
        <v>615776.16076812521</v>
      </c>
      <c r="J199" s="25"/>
    </row>
    <row r="200" spans="1:10" ht="15">
      <c r="A200" s="5">
        <v>2017</v>
      </c>
      <c r="B200" s="11" t="s">
        <v>84</v>
      </c>
      <c r="C200" s="11" t="s">
        <v>25</v>
      </c>
      <c r="D200" s="12">
        <v>266.09477099999998</v>
      </c>
      <c r="E200" s="12">
        <v>271201.42</v>
      </c>
      <c r="J200" s="25"/>
    </row>
    <row r="201" spans="1:10" ht="15">
      <c r="A201" s="5">
        <v>2015</v>
      </c>
      <c r="B201" s="7" t="s">
        <v>84</v>
      </c>
      <c r="C201" s="7" t="s">
        <v>25</v>
      </c>
      <c r="D201" s="8">
        <v>21184.747921999999</v>
      </c>
      <c r="E201" s="8">
        <v>271201.42</v>
      </c>
      <c r="J201" s="25"/>
    </row>
    <row r="202" spans="1:10" ht="15">
      <c r="A202" s="5">
        <v>2014</v>
      </c>
      <c r="B202" s="7" t="s">
        <v>84</v>
      </c>
      <c r="C202" s="7" t="s">
        <v>25</v>
      </c>
      <c r="D202" s="8">
        <v>416.20241099999998</v>
      </c>
      <c r="E202" s="8">
        <v>271197.51</v>
      </c>
      <c r="J202" s="25"/>
    </row>
    <row r="203" spans="1:10" ht="15">
      <c r="A203" s="5">
        <v>2013</v>
      </c>
      <c r="B203" s="7" t="s">
        <v>84</v>
      </c>
      <c r="C203" s="7" t="s">
        <v>25</v>
      </c>
      <c r="D203" s="8">
        <v>178.71330399999999</v>
      </c>
      <c r="E203" s="8">
        <v>271201.34647015302</v>
      </c>
      <c r="J203" s="25"/>
    </row>
    <row r="204" spans="1:10" ht="15">
      <c r="A204" s="5">
        <v>2017</v>
      </c>
      <c r="B204" s="11" t="s">
        <v>85</v>
      </c>
      <c r="C204" s="11" t="s">
        <v>25</v>
      </c>
      <c r="D204" s="12">
        <v>269.99</v>
      </c>
      <c r="E204" s="12">
        <v>346864.2</v>
      </c>
      <c r="J204" s="25"/>
    </row>
    <row r="205" spans="1:10" ht="15">
      <c r="A205" s="5">
        <v>2016</v>
      </c>
      <c r="B205" s="7" t="s">
        <v>85</v>
      </c>
      <c r="C205" s="7" t="s">
        <v>25</v>
      </c>
      <c r="D205" s="8">
        <v>195.564784</v>
      </c>
      <c r="E205" s="8">
        <v>346864.19833300001</v>
      </c>
      <c r="J205" s="25"/>
    </row>
    <row r="206" spans="1:10" ht="15">
      <c r="A206" s="5">
        <v>2014</v>
      </c>
      <c r="B206" s="7" t="s">
        <v>85</v>
      </c>
      <c r="C206" s="7" t="s">
        <v>25</v>
      </c>
      <c r="D206" s="8">
        <v>521.51327500000002</v>
      </c>
      <c r="E206" s="8">
        <v>346864.19816700002</v>
      </c>
      <c r="J206" s="25"/>
    </row>
    <row r="207" spans="1:10" ht="15">
      <c r="A207" s="5">
        <v>2017</v>
      </c>
      <c r="B207" s="11" t="s">
        <v>86</v>
      </c>
      <c r="C207" s="11" t="s">
        <v>12</v>
      </c>
      <c r="D207" s="12">
        <v>242.648</v>
      </c>
      <c r="E207" s="12">
        <v>392474.85</v>
      </c>
      <c r="J207" s="25"/>
    </row>
    <row r="208" spans="1:10" ht="15">
      <c r="A208" s="5">
        <v>2015</v>
      </c>
      <c r="B208" s="7" t="s">
        <v>86</v>
      </c>
      <c r="C208" s="7" t="s">
        <v>25</v>
      </c>
      <c r="D208" s="8">
        <v>3643.7114110000002</v>
      </c>
      <c r="E208" s="8">
        <v>392474.84</v>
      </c>
      <c r="J208" s="25"/>
    </row>
    <row r="209" spans="1:10" ht="15">
      <c r="A209" s="5">
        <v>2014</v>
      </c>
      <c r="B209" s="7" t="s">
        <v>86</v>
      </c>
      <c r="C209" s="7" t="s">
        <v>25</v>
      </c>
      <c r="D209" s="8">
        <v>5028.3416509999997</v>
      </c>
      <c r="E209" s="8">
        <v>392474.84</v>
      </c>
      <c r="J209" s="25"/>
    </row>
    <row r="210" spans="1:10" ht="15">
      <c r="A210" s="5">
        <v>2016</v>
      </c>
      <c r="B210" s="7" t="s">
        <v>111</v>
      </c>
      <c r="C210" s="7" t="s">
        <v>25</v>
      </c>
      <c r="D210" s="8">
        <v>2270.9515339999998</v>
      </c>
      <c r="E210" s="8">
        <v>342195.77290400001</v>
      </c>
      <c r="J210" s="25"/>
    </row>
    <row r="211" spans="1:10" ht="15">
      <c r="A211" s="5">
        <v>2015</v>
      </c>
      <c r="B211" s="7" t="s">
        <v>111</v>
      </c>
      <c r="C211" s="7" t="s">
        <v>25</v>
      </c>
      <c r="D211" s="8">
        <v>2021.4028249999999</v>
      </c>
      <c r="E211" s="8">
        <v>342195.77290400001</v>
      </c>
      <c r="J211" s="25"/>
    </row>
    <row r="212" spans="1:10" ht="15">
      <c r="A212" s="5">
        <v>2014</v>
      </c>
      <c r="B212" s="7" t="s">
        <v>111</v>
      </c>
      <c r="C212" s="7" t="s">
        <v>25</v>
      </c>
      <c r="D212" s="8">
        <v>888.96576400000004</v>
      </c>
      <c r="E212" s="8">
        <v>342195.77290400001</v>
      </c>
      <c r="J212" s="25"/>
    </row>
    <row r="213" spans="1:10" ht="15">
      <c r="A213" s="5">
        <v>2017</v>
      </c>
      <c r="B213" s="11" t="s">
        <v>87</v>
      </c>
      <c r="C213" s="11" t="s">
        <v>10</v>
      </c>
      <c r="D213" s="12">
        <v>91.37</v>
      </c>
      <c r="E213" s="12">
        <v>11973.23</v>
      </c>
      <c r="J213" s="25"/>
    </row>
    <row r="214" spans="1:10" ht="15">
      <c r="A214" s="5">
        <v>2015</v>
      </c>
      <c r="B214" s="7" t="s">
        <v>87</v>
      </c>
      <c r="C214" s="7" t="s">
        <v>10</v>
      </c>
      <c r="D214" s="8">
        <v>1911.3179680000001</v>
      </c>
      <c r="E214" s="8">
        <v>11973.23</v>
      </c>
      <c r="J214" s="25"/>
    </row>
    <row r="215" spans="1:10" ht="15">
      <c r="A215" s="5">
        <v>2017</v>
      </c>
      <c r="B215" s="11" t="s">
        <v>88</v>
      </c>
      <c r="C215" s="11" t="s">
        <v>25</v>
      </c>
      <c r="D215" s="12">
        <v>288.14746300000002</v>
      </c>
      <c r="E215" s="12">
        <v>931542.94</v>
      </c>
      <c r="J215" s="25"/>
    </row>
    <row r="216" spans="1:10" ht="15">
      <c r="A216" s="5">
        <v>2016</v>
      </c>
      <c r="B216" s="7" t="s">
        <v>88</v>
      </c>
      <c r="C216" s="7" t="s">
        <v>25</v>
      </c>
      <c r="D216" s="8">
        <v>1737.0467490000001</v>
      </c>
      <c r="E216" s="8">
        <v>931542.94</v>
      </c>
      <c r="J216" s="25"/>
    </row>
    <row r="217" spans="1:10" ht="15">
      <c r="A217" s="5">
        <v>2017</v>
      </c>
      <c r="B217" s="11" t="s">
        <v>89</v>
      </c>
      <c r="C217" s="11" t="s">
        <v>12</v>
      </c>
      <c r="D217" s="12">
        <v>126.943136</v>
      </c>
      <c r="E217" s="12">
        <v>100727.67999999999</v>
      </c>
      <c r="J217" s="25"/>
    </row>
    <row r="218" spans="1:10" ht="15">
      <c r="A218" s="5">
        <v>2015</v>
      </c>
      <c r="B218" s="7" t="s">
        <v>89</v>
      </c>
      <c r="C218" s="7" t="s">
        <v>31</v>
      </c>
      <c r="D218" s="8">
        <v>848.73173299999996</v>
      </c>
      <c r="E218" s="8">
        <v>100727.69</v>
      </c>
      <c r="J218" s="25"/>
    </row>
    <row r="219" spans="1:10" ht="15">
      <c r="A219" s="5">
        <v>2016</v>
      </c>
      <c r="B219" s="7" t="s">
        <v>112</v>
      </c>
      <c r="C219" s="7" t="s">
        <v>10</v>
      </c>
      <c r="D219" s="8">
        <v>1639.271444</v>
      </c>
      <c r="E219" s="8">
        <v>12349.329852000001</v>
      </c>
      <c r="J219" s="25"/>
    </row>
    <row r="220" spans="1:10" ht="15">
      <c r="A220" s="5">
        <v>2015</v>
      </c>
      <c r="B220" s="7" t="s">
        <v>112</v>
      </c>
      <c r="C220" s="7" t="s">
        <v>10</v>
      </c>
      <c r="D220" s="8">
        <v>6630.7997919999998</v>
      </c>
      <c r="E220" s="8">
        <v>12349.329852000001</v>
      </c>
      <c r="J220" s="25"/>
    </row>
    <row r="221" spans="1:10" ht="15">
      <c r="A221" s="5">
        <v>2013</v>
      </c>
      <c r="B221" s="7" t="s">
        <v>112</v>
      </c>
      <c r="C221" s="7" t="s">
        <v>10</v>
      </c>
      <c r="D221" s="8">
        <v>1628.453878</v>
      </c>
      <c r="E221" s="8">
        <v>12349.18</v>
      </c>
      <c r="J221" s="25"/>
    </row>
    <row r="222" spans="1:10" ht="15">
      <c r="A222" s="5">
        <v>2017</v>
      </c>
      <c r="B222" s="11" t="s">
        <v>90</v>
      </c>
      <c r="C222" s="11" t="s">
        <v>10</v>
      </c>
      <c r="D222" s="12">
        <v>111.74</v>
      </c>
      <c r="E222" s="12">
        <v>9070.6</v>
      </c>
      <c r="J222" s="25"/>
    </row>
    <row r="223" spans="1:10" ht="15">
      <c r="A223" s="5">
        <v>2016</v>
      </c>
      <c r="B223" s="7" t="s">
        <v>113</v>
      </c>
      <c r="C223" s="7" t="s">
        <v>25</v>
      </c>
      <c r="D223" s="8">
        <v>186.372893</v>
      </c>
      <c r="E223" s="8">
        <v>303761.09037500003</v>
      </c>
      <c r="J223" s="25"/>
    </row>
    <row r="224" spans="1:10" ht="15">
      <c r="A224" s="5">
        <v>2016</v>
      </c>
      <c r="B224" s="7" t="s">
        <v>114</v>
      </c>
      <c r="C224" s="7" t="s">
        <v>25</v>
      </c>
      <c r="D224" s="8">
        <v>19531.671009999998</v>
      </c>
      <c r="E224" s="8">
        <v>532404.51023999997</v>
      </c>
      <c r="J224" s="25"/>
    </row>
    <row r="225" spans="1:10" ht="15">
      <c r="A225" s="5">
        <v>2015</v>
      </c>
      <c r="B225" s="7" t="s">
        <v>114</v>
      </c>
      <c r="C225" s="7" t="s">
        <v>25</v>
      </c>
      <c r="D225" s="8">
        <v>27080.097459000001</v>
      </c>
      <c r="E225" s="8">
        <v>532404.15</v>
      </c>
      <c r="J225" s="25"/>
    </row>
    <row r="226" spans="1:10" ht="15">
      <c r="A226" s="5">
        <v>2017</v>
      </c>
      <c r="B226" s="11" t="s">
        <v>91</v>
      </c>
      <c r="C226" s="11" t="s">
        <v>25</v>
      </c>
      <c r="D226" s="12">
        <v>712.07147799999996</v>
      </c>
      <c r="E226" s="12">
        <v>204633.08900000001</v>
      </c>
      <c r="J226" s="25"/>
    </row>
    <row r="227" spans="1:10" ht="15">
      <c r="A227" s="5">
        <v>2016</v>
      </c>
      <c r="B227" s="7" t="s">
        <v>91</v>
      </c>
      <c r="C227" s="7" t="s">
        <v>25</v>
      </c>
      <c r="D227" s="8">
        <v>323.96891699999998</v>
      </c>
      <c r="E227" s="8">
        <v>204633.08900000001</v>
      </c>
      <c r="J227" s="25"/>
    </row>
    <row r="228" spans="1:10" ht="15">
      <c r="A228" s="5">
        <v>2017</v>
      </c>
      <c r="B228" s="11" t="s">
        <v>92</v>
      </c>
      <c r="C228" s="11" t="s">
        <v>25</v>
      </c>
      <c r="D228" s="12">
        <v>81.27</v>
      </c>
      <c r="E228" s="12">
        <v>55835.01</v>
      </c>
      <c r="J228" s="25"/>
    </row>
    <row r="229" spans="1:10" ht="15">
      <c r="A229" s="5">
        <v>2017</v>
      </c>
      <c r="B229" s="11" t="s">
        <v>93</v>
      </c>
      <c r="C229" s="11" t="s">
        <v>10</v>
      </c>
      <c r="D229" s="12">
        <v>63.62</v>
      </c>
      <c r="E229" s="12">
        <v>27022.073</v>
      </c>
      <c r="J229" s="25"/>
    </row>
    <row r="230" spans="1:10" ht="15">
      <c r="A230" s="5">
        <v>2015</v>
      </c>
      <c r="B230" s="7" t="s">
        <v>123</v>
      </c>
      <c r="C230" s="7" t="s">
        <v>25</v>
      </c>
      <c r="D230" s="8">
        <v>372.52112</v>
      </c>
      <c r="E230" s="8">
        <v>209667.37</v>
      </c>
      <c r="J230" s="25"/>
    </row>
    <row r="231" spans="1:10" ht="15">
      <c r="A231" s="5">
        <v>2017</v>
      </c>
      <c r="B231" s="11" t="s">
        <v>94</v>
      </c>
      <c r="C231" s="11" t="s">
        <v>25</v>
      </c>
      <c r="D231" s="12">
        <v>19.859553999999999</v>
      </c>
      <c r="E231" s="12">
        <v>677485.39</v>
      </c>
      <c r="J231" s="25"/>
    </row>
    <row r="232" spans="1:10" ht="15">
      <c r="A232" s="5">
        <v>2016</v>
      </c>
      <c r="B232" s="7" t="s">
        <v>115</v>
      </c>
      <c r="C232" s="7" t="s">
        <v>25</v>
      </c>
      <c r="D232" s="8">
        <v>22933.506465999999</v>
      </c>
      <c r="E232" s="8">
        <v>1289320.1299399999</v>
      </c>
      <c r="J232" s="25"/>
    </row>
    <row r="233" spans="1:10" ht="15">
      <c r="A233" s="5">
        <v>2015</v>
      </c>
      <c r="B233" s="7" t="s">
        <v>115</v>
      </c>
      <c r="C233" s="7" t="s">
        <v>25</v>
      </c>
      <c r="D233" s="8">
        <v>698.95636999999999</v>
      </c>
      <c r="E233" s="8">
        <v>1289320.1200000001</v>
      </c>
      <c r="J233" s="25"/>
    </row>
    <row r="234" spans="1:10" ht="15">
      <c r="A234" s="5">
        <v>2017</v>
      </c>
      <c r="B234" s="11" t="s">
        <v>95</v>
      </c>
      <c r="C234" s="11" t="s">
        <v>10</v>
      </c>
      <c r="D234" s="12">
        <v>39767.389204999999</v>
      </c>
      <c r="E234" s="12">
        <v>128050.55</v>
      </c>
      <c r="J234" s="25"/>
    </row>
    <row r="235" spans="1:10" ht="15">
      <c r="A235" s="5">
        <v>2016</v>
      </c>
      <c r="B235" s="7" t="s">
        <v>95</v>
      </c>
      <c r="C235" s="7" t="s">
        <v>10</v>
      </c>
      <c r="D235" s="8">
        <v>4695.4176589999997</v>
      </c>
      <c r="E235" s="8">
        <v>128048.99</v>
      </c>
      <c r="J235" s="25"/>
    </row>
    <row r="236" spans="1:10" ht="15">
      <c r="A236" s="5">
        <v>2015</v>
      </c>
      <c r="B236" s="7" t="s">
        <v>95</v>
      </c>
      <c r="C236" s="7" t="s">
        <v>10</v>
      </c>
      <c r="D236" s="8">
        <v>11236.396599</v>
      </c>
      <c r="E236" s="8">
        <v>128048.99</v>
      </c>
      <c r="J236" s="25"/>
    </row>
    <row r="237" spans="1:10" ht="15">
      <c r="A237" s="5">
        <v>2014</v>
      </c>
      <c r="B237" s="7" t="s">
        <v>95</v>
      </c>
      <c r="C237" s="7" t="s">
        <v>10</v>
      </c>
      <c r="D237" s="8">
        <v>49071.501969999998</v>
      </c>
      <c r="E237" s="8">
        <v>128048.99</v>
      </c>
      <c r="J237" s="25"/>
    </row>
    <row r="238" spans="1:10" ht="15">
      <c r="A238" s="5">
        <v>2013</v>
      </c>
      <c r="B238" s="7" t="s">
        <v>95</v>
      </c>
      <c r="C238" s="7" t="s">
        <v>10</v>
      </c>
      <c r="D238" s="8">
        <v>2638.8711119999998</v>
      </c>
      <c r="E238" s="8">
        <v>128048.99</v>
      </c>
      <c r="J238" s="25"/>
    </row>
    <row r="239" spans="1:10" ht="15">
      <c r="A239" s="5">
        <v>2017</v>
      </c>
      <c r="B239" s="11" t="s">
        <v>96</v>
      </c>
      <c r="C239" s="11" t="s">
        <v>12</v>
      </c>
      <c r="D239" s="12">
        <v>96.498999999999995</v>
      </c>
      <c r="E239" s="12">
        <v>14920.281000000001</v>
      </c>
      <c r="J239" s="25"/>
    </row>
    <row r="240" spans="1:10" ht="15">
      <c r="A240" s="5">
        <v>2017</v>
      </c>
      <c r="B240" s="11" t="s">
        <v>97</v>
      </c>
      <c r="C240" s="11" t="s">
        <v>12</v>
      </c>
      <c r="D240" s="12">
        <v>109.543195</v>
      </c>
      <c r="E240" s="12">
        <v>16594.28</v>
      </c>
      <c r="J240" s="25"/>
    </row>
    <row r="241" spans="1:10" ht="15">
      <c r="A241" s="5">
        <v>2016</v>
      </c>
      <c r="B241" s="7" t="s">
        <v>97</v>
      </c>
      <c r="C241" s="7" t="s">
        <v>31</v>
      </c>
      <c r="D241" s="8">
        <v>3249.489943</v>
      </c>
      <c r="E241" s="8">
        <v>16594.286969000001</v>
      </c>
      <c r="J241" s="25"/>
    </row>
    <row r="242" spans="1:10">
      <c r="J242" s="25"/>
    </row>
    <row r="243" spans="1:10">
      <c r="J243" s="25"/>
    </row>
    <row r="244" spans="1:10">
      <c r="J244" s="25"/>
    </row>
    <row r="245" spans="1:10">
      <c r="J245" s="25"/>
    </row>
    <row r="246" spans="1:10">
      <c r="J246" s="25"/>
    </row>
    <row r="247" spans="1:10">
      <c r="J247" s="25"/>
    </row>
    <row r="248" spans="1:10">
      <c r="J248" s="25"/>
    </row>
    <row r="249" spans="1:10">
      <c r="J249" s="25"/>
    </row>
    <row r="250" spans="1:10">
      <c r="J250" s="25"/>
    </row>
    <row r="251" spans="1:10">
      <c r="J251" s="25"/>
    </row>
    <row r="252" spans="1:10">
      <c r="J252" s="25"/>
    </row>
    <row r="253" spans="1:10">
      <c r="J253" s="25"/>
    </row>
    <row r="254" spans="1:10">
      <c r="J254" s="25"/>
    </row>
    <row r="255" spans="1:10">
      <c r="J255" s="25"/>
    </row>
    <row r="256" spans="1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</sheetData>
  <autoFilter ref="G8:H17" xr:uid="{D2F0379D-70DE-4344-9CEF-F22115FB86E5}">
    <sortState ref="G9:H17">
      <sortCondition descending="1" ref="H8:H17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Fatec</cp:lastModifiedBy>
  <cp:revision/>
  <dcterms:created xsi:type="dcterms:W3CDTF">2024-09-12T22:59:05Z</dcterms:created>
  <dcterms:modified xsi:type="dcterms:W3CDTF">2024-09-16T22:04:15Z</dcterms:modified>
  <cp:category/>
  <cp:contentStatus/>
</cp:coreProperties>
</file>