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ropbox\UNAL\ADMINISTRACIÓN FINANCIERA\Excel\"/>
    </mc:Choice>
  </mc:AlternateContent>
  <xr:revisionPtr revIDLastSave="0" documentId="8_{69461856-0728-4EDA-9FAD-52B32CBD2922}" xr6:coauthVersionLast="47" xr6:coauthVersionMax="47" xr10:uidLastSave="{00000000-0000-0000-0000-000000000000}"/>
  <bookViews>
    <workbookView xWindow="-110" yWindow="-110" windowWidth="19420" windowHeight="11500" xr2:uid="{A63010F1-4092-4F4A-A0F2-F614A1F81DB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" i="1" l="1"/>
  <c r="C71" i="1"/>
  <c r="B71" i="1"/>
  <c r="B70" i="1"/>
  <c r="B72" i="1" s="1"/>
  <c r="E46" i="1"/>
  <c r="D46" i="1"/>
  <c r="E36" i="1"/>
  <c r="E35" i="1"/>
  <c r="D36" i="1"/>
  <c r="D35" i="1"/>
  <c r="C24" i="1"/>
  <c r="B24" i="1"/>
  <c r="C23" i="1"/>
  <c r="B23" i="1"/>
  <c r="C22" i="1"/>
  <c r="B22" i="1"/>
  <c r="C8" i="1"/>
  <c r="C13" i="1" s="1"/>
  <c r="C17" i="1" s="1"/>
  <c r="C19" i="1" s="1"/>
  <c r="E19" i="1" s="1"/>
  <c r="B8" i="1"/>
  <c r="B13" i="1" s="1"/>
  <c r="B17" i="1" s="1"/>
  <c r="B19" i="1" s="1"/>
  <c r="D19" i="1" s="1"/>
  <c r="C72" i="1" l="1"/>
  <c r="D13" i="1"/>
  <c r="E13" i="1"/>
  <c r="D8" i="1"/>
  <c r="E8" i="1"/>
</calcChain>
</file>

<file path=xl/sharedStrings.xml><?xml version="1.0" encoding="utf-8"?>
<sst xmlns="http://schemas.openxmlformats.org/spreadsheetml/2006/main" count="65" uniqueCount="63">
  <si>
    <t>Periodo</t>
  </si>
  <si>
    <t>GRIFFITH FOODS S.A.S.</t>
  </si>
  <si>
    <t>C1089 - Elaboración de otros productos alimenticios n.c.p.</t>
  </si>
  <si>
    <t>Ingresos operacionales</t>
  </si>
  <si>
    <t>Costos de ventas</t>
  </si>
  <si>
    <t>Utilidad bruta</t>
  </si>
  <si>
    <t>Otros ingresos</t>
  </si>
  <si>
    <t>Costos de distribución</t>
  </si>
  <si>
    <t>Gastos de administración</t>
  </si>
  <si>
    <t>Otros gastos</t>
  </si>
  <si>
    <t>Utilidad Operacional (EBIT)</t>
  </si>
  <si>
    <t>Ingresos financieros</t>
  </si>
  <si>
    <t>Costos financieros</t>
  </si>
  <si>
    <t>Utilidad antes de impuestos</t>
  </si>
  <si>
    <t>Participación en las utilidades de Subsidiarias, asociadas</t>
  </si>
  <si>
    <t>Taxes</t>
  </si>
  <si>
    <t>Utilidad Neta</t>
  </si>
  <si>
    <t>Cifras en miles de pesos</t>
  </si>
  <si>
    <t>Costos y gastos</t>
  </si>
  <si>
    <t>Gastos de operación</t>
  </si>
  <si>
    <t>Son los intereses de las deudas</t>
  </si>
  <si>
    <t>Disminuyó el costo de ventas, por tanto, aumentó el margen bruto</t>
  </si>
  <si>
    <t>Gastos de operación aumentaron</t>
  </si>
  <si>
    <t>Aumentó margen EBIT</t>
  </si>
  <si>
    <t>Disminuyó considerablemente el pago de intereses</t>
  </si>
  <si>
    <t>Efectivo</t>
  </si>
  <si>
    <t>CxC</t>
  </si>
  <si>
    <t>Inventarios corrientes</t>
  </si>
  <si>
    <t>Otros activos no financieros corrientes</t>
  </si>
  <si>
    <t>Activos corrientes totales</t>
  </si>
  <si>
    <t>Propiedades, planta y equipo</t>
  </si>
  <si>
    <t>Activos intangibles</t>
  </si>
  <si>
    <t>Inversiones en subsidiarias</t>
  </si>
  <si>
    <t>CxC no corrientes</t>
  </si>
  <si>
    <t>Activos por impuestos diferidos</t>
  </si>
  <si>
    <t>Total de activos no corrientes</t>
  </si>
  <si>
    <t>Total de activos</t>
  </si>
  <si>
    <t>CxP</t>
  </si>
  <si>
    <t>Pasivos por impuestos corrientes</t>
  </si>
  <si>
    <t>Otros pasivos financieros corrientes</t>
  </si>
  <si>
    <t>Otros pasivos no financieros corrientes</t>
  </si>
  <si>
    <t>Deudas de corto plazo</t>
  </si>
  <si>
    <t>Pasivos corrientes totales</t>
  </si>
  <si>
    <t>Otros pasivos financieros no corrientes</t>
  </si>
  <si>
    <t>Deudas de largo plazo</t>
  </si>
  <si>
    <t>Total de pasivos no corrientes</t>
  </si>
  <si>
    <t>Total pasivos</t>
  </si>
  <si>
    <t>Capital emitido</t>
  </si>
  <si>
    <t>Otras reservas</t>
  </si>
  <si>
    <t>Ganancias acumuladas</t>
  </si>
  <si>
    <t>Patrimonio total</t>
  </si>
  <si>
    <t>Total de patrimonio y pasivos</t>
  </si>
  <si>
    <t>Los activos son de 163 mil millones (tamaño de la empresas)</t>
  </si>
  <si>
    <t>Vente 274 mil millones (tamaño empresas) y aumentaron las ventas</t>
  </si>
  <si>
    <t>Las cuentas por cobrar son el 25% de las ventas, aumentaron, pero no desproporcionadamente. El aumento se debe al aumento en ventas.</t>
  </si>
  <si>
    <t>Las CxP (proveedores) aumentaron, pero tienen una proporción similar con respecto a las ventas en el tiempo.</t>
  </si>
  <si>
    <t>Deuda financiera corto plazo</t>
  </si>
  <si>
    <t>Deuda financiera largo plazo</t>
  </si>
  <si>
    <t>Total deudas financieras</t>
  </si>
  <si>
    <t>Reportó menos duedas financieras y pagó menos intereses.</t>
  </si>
  <si>
    <t>PPE aumentaron y no hay evidencia que se financieron con deuda</t>
  </si>
  <si>
    <t>No hay cartera morosa, es decir, los clientes si pagan.</t>
  </si>
  <si>
    <t>No está en mora con los proveedores (CxP)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</si>
</sst>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6" fontId="2" fillId="0" borderId="0" xfId="0" applyNumberFormat="1" applyFont="1" applyAlignment="1">
      <alignment horizontal="center" vertical="center"/>
    </xf>
    <xf numFmtId="0" fontId="3" fillId="0" borderId="0" xfId="0" applyFont="1"/>
    <xf numFmtId="6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2" fillId="0" borderId="0" xfId="0" applyFont="1" applyAlignment="1">
      <alignment horizontal="right"/>
    </xf>
    <xf numFmtId="9" fontId="2" fillId="0" borderId="0" xfId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1" xfId="0" applyFont="1" applyBorder="1"/>
    <xf numFmtId="6" fontId="2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6B35-3E6F-4232-BBD2-3E7286E36FF2}">
  <dimension ref="A1:E72"/>
  <sheetViews>
    <sheetView tabSelected="1" zoomScale="177" zoomScaleNormal="250" workbookViewId="0"/>
  </sheetViews>
  <sheetFormatPr baseColWidth="10" defaultRowHeight="14" x14ac:dyDescent="0.3"/>
  <cols>
    <col min="1" max="1" width="31.7265625" style="1" customWidth="1"/>
    <col min="2" max="3" width="15.54296875" style="5" bestFit="1" customWidth="1"/>
    <col min="4" max="5" width="14.90625" style="1" customWidth="1"/>
    <col min="6" max="16384" width="10.90625" style="1"/>
  </cols>
  <sheetData>
    <row r="1" spans="1:5" x14ac:dyDescent="0.3">
      <c r="A1" s="3" t="s">
        <v>1</v>
      </c>
    </row>
    <row r="2" spans="1:5" x14ac:dyDescent="0.3">
      <c r="A2" s="1" t="s">
        <v>2</v>
      </c>
    </row>
    <row r="3" spans="1:5" x14ac:dyDescent="0.3">
      <c r="A3" s="1" t="s">
        <v>17</v>
      </c>
    </row>
    <row r="5" spans="1:5" x14ac:dyDescent="0.3">
      <c r="A5" s="1" t="s">
        <v>0</v>
      </c>
      <c r="B5" s="6">
        <v>2024</v>
      </c>
      <c r="C5" s="6">
        <v>2023</v>
      </c>
      <c r="D5" s="6">
        <v>2024</v>
      </c>
      <c r="E5" s="6">
        <v>2023</v>
      </c>
    </row>
    <row r="6" spans="1:5" x14ac:dyDescent="0.3">
      <c r="A6" s="1" t="s">
        <v>3</v>
      </c>
      <c r="B6" s="2">
        <v>274667090</v>
      </c>
      <c r="C6" s="2">
        <v>269457903</v>
      </c>
    </row>
    <row r="7" spans="1:5" x14ac:dyDescent="0.3">
      <c r="A7" s="1" t="s">
        <v>4</v>
      </c>
      <c r="B7" s="2">
        <v>172379882</v>
      </c>
      <c r="C7" s="2">
        <v>184278405</v>
      </c>
    </row>
    <row r="8" spans="1:5" x14ac:dyDescent="0.3">
      <c r="A8" s="3" t="s">
        <v>5</v>
      </c>
      <c r="B8" s="4">
        <f>+B6-B7</f>
        <v>102287208</v>
      </c>
      <c r="C8" s="4">
        <f>+C6-C7</f>
        <v>85179498</v>
      </c>
      <c r="D8" s="7">
        <f>+B8/B6</f>
        <v>0.3724043095224841</v>
      </c>
      <c r="E8" s="7">
        <f>+C8/C6</f>
        <v>0.31611430598864271</v>
      </c>
    </row>
    <row r="9" spans="1:5" x14ac:dyDescent="0.3">
      <c r="A9" s="1" t="s">
        <v>6</v>
      </c>
      <c r="B9" s="2">
        <v>2698746</v>
      </c>
      <c r="C9" s="2">
        <v>2399405</v>
      </c>
    </row>
    <row r="10" spans="1:5" x14ac:dyDescent="0.3">
      <c r="A10" s="1" t="s">
        <v>7</v>
      </c>
      <c r="B10" s="2">
        <v>32638132</v>
      </c>
      <c r="C10" s="2">
        <v>27006932</v>
      </c>
    </row>
    <row r="11" spans="1:5" x14ac:dyDescent="0.3">
      <c r="A11" s="1" t="s">
        <v>8</v>
      </c>
      <c r="B11" s="2">
        <v>43443789</v>
      </c>
      <c r="C11" s="2">
        <v>37692666</v>
      </c>
    </row>
    <row r="12" spans="1:5" x14ac:dyDescent="0.3">
      <c r="A12" s="1" t="s">
        <v>9</v>
      </c>
      <c r="B12" s="2">
        <v>1820704</v>
      </c>
      <c r="C12" s="2">
        <v>2583160</v>
      </c>
    </row>
    <row r="13" spans="1:5" x14ac:dyDescent="0.3">
      <c r="A13" s="3" t="s">
        <v>10</v>
      </c>
      <c r="B13" s="4">
        <f>+B8+B9-B10-B11-B12</f>
        <v>27083329</v>
      </c>
      <c r="C13" s="4">
        <f>+C8+C9-C10-C11-C12</f>
        <v>20296145</v>
      </c>
      <c r="D13" s="7">
        <f>+B13/B6</f>
        <v>9.8604201180418086E-2</v>
      </c>
      <c r="E13" s="7">
        <f>+C13/C6</f>
        <v>7.5322136682701046E-2</v>
      </c>
    </row>
    <row r="14" spans="1:5" x14ac:dyDescent="0.3">
      <c r="A14" s="1" t="s">
        <v>11</v>
      </c>
      <c r="B14" s="2">
        <v>1933954</v>
      </c>
      <c r="C14" s="2"/>
    </row>
    <row r="15" spans="1:5" x14ac:dyDescent="0.3">
      <c r="A15" s="1" t="s">
        <v>12</v>
      </c>
      <c r="B15" s="2">
        <v>444788</v>
      </c>
      <c r="C15" s="2">
        <v>1469040</v>
      </c>
      <c r="D15" s="1" t="s">
        <v>20</v>
      </c>
    </row>
    <row r="16" spans="1:5" x14ac:dyDescent="0.3">
      <c r="A16" s="1" t="s">
        <v>14</v>
      </c>
      <c r="B16" s="2">
        <v>339778</v>
      </c>
      <c r="C16" s="2">
        <v>229</v>
      </c>
    </row>
    <row r="17" spans="1:5" x14ac:dyDescent="0.3">
      <c r="A17" s="3" t="s">
        <v>13</v>
      </c>
      <c r="B17" s="4">
        <f>+B13+B14-B15+B16</f>
        <v>28912273</v>
      </c>
      <c r="C17" s="4">
        <f>+C13+C14-C15+C16</f>
        <v>18827334</v>
      </c>
      <c r="D17" s="2"/>
      <c r="E17" s="2"/>
    </row>
    <row r="18" spans="1:5" x14ac:dyDescent="0.3">
      <c r="A18" s="1" t="s">
        <v>15</v>
      </c>
      <c r="B18" s="2">
        <v>12606771</v>
      </c>
      <c r="C18" s="2">
        <v>7461430</v>
      </c>
    </row>
    <row r="19" spans="1:5" x14ac:dyDescent="0.3">
      <c r="A19" s="3" t="s">
        <v>16</v>
      </c>
      <c r="B19" s="4">
        <f>+B17-B18</f>
        <v>16305502</v>
      </c>
      <c r="C19" s="4">
        <f>+C17-C18</f>
        <v>11365904</v>
      </c>
      <c r="D19" s="7">
        <f>+B19/B6</f>
        <v>5.9364600251162233E-2</v>
      </c>
      <c r="E19" s="7">
        <f>+C19/C6</f>
        <v>4.2180629602836327E-2</v>
      </c>
    </row>
    <row r="22" spans="1:5" x14ac:dyDescent="0.3">
      <c r="A22" s="1" t="s">
        <v>18</v>
      </c>
      <c r="B22" s="2">
        <f>+B7+B10+B11+B12</f>
        <v>250282507</v>
      </c>
      <c r="C22" s="2">
        <f>+C7+C10+C11+C12</f>
        <v>251561163</v>
      </c>
    </row>
    <row r="23" spans="1:5" x14ac:dyDescent="0.3">
      <c r="A23" s="8" t="s">
        <v>4</v>
      </c>
      <c r="B23" s="2">
        <f>+B7</f>
        <v>172379882</v>
      </c>
      <c r="C23" s="2">
        <f>+C7</f>
        <v>184278405</v>
      </c>
    </row>
    <row r="24" spans="1:5" x14ac:dyDescent="0.3">
      <c r="A24" s="8" t="s">
        <v>19</v>
      </c>
      <c r="B24" s="2">
        <f>+B10+B11+B12</f>
        <v>77902625</v>
      </c>
      <c r="C24" s="2">
        <f>+C10+C11+C12</f>
        <v>67282758</v>
      </c>
      <c r="D24" s="9"/>
    </row>
    <row r="26" spans="1:5" x14ac:dyDescent="0.3">
      <c r="A26" s="1">
        <v>1</v>
      </c>
      <c r="B26" s="10" t="s">
        <v>53</v>
      </c>
    </row>
    <row r="27" spans="1:5" x14ac:dyDescent="0.3">
      <c r="A27" s="1">
        <v>2</v>
      </c>
      <c r="B27" s="10" t="s">
        <v>21</v>
      </c>
    </row>
    <row r="28" spans="1:5" x14ac:dyDescent="0.3">
      <c r="A28" s="1">
        <v>3</v>
      </c>
      <c r="B28" s="10" t="s">
        <v>22</v>
      </c>
    </row>
    <row r="29" spans="1:5" x14ac:dyDescent="0.3">
      <c r="A29" s="1">
        <v>4</v>
      </c>
      <c r="B29" s="10" t="s">
        <v>23</v>
      </c>
    </row>
    <row r="30" spans="1:5" x14ac:dyDescent="0.3">
      <c r="A30" s="1">
        <v>5</v>
      </c>
      <c r="B30" s="10" t="s">
        <v>24</v>
      </c>
    </row>
    <row r="33" spans="1:5" x14ac:dyDescent="0.3">
      <c r="A33" s="11" t="s">
        <v>0</v>
      </c>
      <c r="B33" s="6">
        <v>2024</v>
      </c>
      <c r="C33" s="6">
        <v>2023</v>
      </c>
    </row>
    <row r="34" spans="1:5" x14ac:dyDescent="0.3">
      <c r="A34" s="11" t="s">
        <v>25</v>
      </c>
      <c r="B34" s="2">
        <v>19014130</v>
      </c>
      <c r="C34" s="2">
        <v>27474466</v>
      </c>
    </row>
    <row r="35" spans="1:5" x14ac:dyDescent="0.3">
      <c r="A35" s="13" t="s">
        <v>26</v>
      </c>
      <c r="B35" s="2">
        <v>69556447</v>
      </c>
      <c r="C35" s="2">
        <v>48044619</v>
      </c>
      <c r="D35" s="7">
        <f>+B35/$B$6</f>
        <v>0.25323910119701637</v>
      </c>
      <c r="E35" s="7">
        <f>+C35/$C$6</f>
        <v>0.17830102017827995</v>
      </c>
    </row>
    <row r="36" spans="1:5" x14ac:dyDescent="0.3">
      <c r="A36" s="13" t="s">
        <v>27</v>
      </c>
      <c r="B36" s="2">
        <v>26978440</v>
      </c>
      <c r="C36" s="2">
        <v>25545714</v>
      </c>
      <c r="D36" s="7">
        <f>+B36/$B$6</f>
        <v>9.8222324341805931E-2</v>
      </c>
      <c r="E36" s="7">
        <f>+C36/$C$6</f>
        <v>9.480410006753448E-2</v>
      </c>
    </row>
    <row r="37" spans="1:5" x14ac:dyDescent="0.3">
      <c r="A37" s="11" t="s">
        <v>28</v>
      </c>
      <c r="B37" s="2">
        <v>1283150</v>
      </c>
      <c r="C37" s="2">
        <v>841917</v>
      </c>
    </row>
    <row r="38" spans="1:5" x14ac:dyDescent="0.3">
      <c r="A38" s="12" t="s">
        <v>29</v>
      </c>
      <c r="B38" s="4">
        <v>116832167</v>
      </c>
      <c r="C38" s="4">
        <v>101906716</v>
      </c>
    </row>
    <row r="39" spans="1:5" x14ac:dyDescent="0.3">
      <c r="A39" s="11" t="s">
        <v>30</v>
      </c>
      <c r="B39" s="2">
        <v>32530434</v>
      </c>
      <c r="C39" s="2">
        <v>26484387</v>
      </c>
    </row>
    <row r="40" spans="1:5" x14ac:dyDescent="0.3">
      <c r="A40" s="11" t="s">
        <v>31</v>
      </c>
      <c r="B40" s="2">
        <v>3883294</v>
      </c>
      <c r="C40" s="2">
        <v>4338777</v>
      </c>
    </row>
    <row r="41" spans="1:5" x14ac:dyDescent="0.3">
      <c r="A41" s="11" t="s">
        <v>32</v>
      </c>
      <c r="B41" s="2">
        <v>3088041</v>
      </c>
      <c r="C41" s="2">
        <v>2748263</v>
      </c>
    </row>
    <row r="42" spans="1:5" x14ac:dyDescent="0.3">
      <c r="A42" s="11" t="s">
        <v>33</v>
      </c>
      <c r="B42" s="2">
        <v>409566</v>
      </c>
      <c r="C42" s="2">
        <v>1056760</v>
      </c>
    </row>
    <row r="43" spans="1:5" x14ac:dyDescent="0.3">
      <c r="A43" s="11" t="s">
        <v>34</v>
      </c>
      <c r="B43" s="2">
        <v>6326594</v>
      </c>
      <c r="C43" s="2">
        <v>5725848</v>
      </c>
    </row>
    <row r="44" spans="1:5" x14ac:dyDescent="0.3">
      <c r="A44" s="12" t="s">
        <v>35</v>
      </c>
      <c r="B44" s="4">
        <v>46237929</v>
      </c>
      <c r="C44" s="4">
        <v>40354035</v>
      </c>
    </row>
    <row r="45" spans="1:5" x14ac:dyDescent="0.3">
      <c r="A45" s="12" t="s">
        <v>36</v>
      </c>
      <c r="B45" s="4">
        <v>163070096</v>
      </c>
      <c r="C45" s="4">
        <v>142260751</v>
      </c>
    </row>
    <row r="46" spans="1:5" x14ac:dyDescent="0.3">
      <c r="A46" s="13" t="s">
        <v>37</v>
      </c>
      <c r="B46" s="2">
        <v>53974267</v>
      </c>
      <c r="C46" s="2">
        <v>50140079</v>
      </c>
      <c r="D46" s="7">
        <f>+B46/B6</f>
        <v>0.19650795077051278</v>
      </c>
      <c r="E46" s="7">
        <f>+C46/C6</f>
        <v>0.18607759669234863</v>
      </c>
    </row>
    <row r="47" spans="1:5" x14ac:dyDescent="0.3">
      <c r="A47" s="13" t="s">
        <v>38</v>
      </c>
      <c r="B47" s="2">
        <v>3672962</v>
      </c>
      <c r="C47" s="2">
        <v>541956</v>
      </c>
    </row>
    <row r="48" spans="1:5" x14ac:dyDescent="0.3">
      <c r="A48" s="14" t="s">
        <v>39</v>
      </c>
      <c r="B48" s="2">
        <v>1467735</v>
      </c>
      <c r="C48" s="2">
        <v>1365588</v>
      </c>
      <c r="D48" s="1" t="s">
        <v>41</v>
      </c>
    </row>
    <row r="49" spans="1:4" x14ac:dyDescent="0.3">
      <c r="A49" s="11" t="s">
        <v>40</v>
      </c>
      <c r="B49" s="2">
        <v>11702546</v>
      </c>
      <c r="C49" s="2">
        <v>9684671</v>
      </c>
    </row>
    <row r="50" spans="1:4" x14ac:dyDescent="0.3">
      <c r="A50" s="12" t="s">
        <v>42</v>
      </c>
      <c r="B50" s="4">
        <v>70817510</v>
      </c>
      <c r="C50" s="4">
        <v>61732294</v>
      </c>
    </row>
    <row r="51" spans="1:4" x14ac:dyDescent="0.3">
      <c r="A51" s="14" t="s">
        <v>43</v>
      </c>
      <c r="B51" s="2">
        <v>1239127</v>
      </c>
      <c r="C51" s="2">
        <v>1902270</v>
      </c>
      <c r="D51" s="1" t="s">
        <v>44</v>
      </c>
    </row>
    <row r="52" spans="1:4" x14ac:dyDescent="0.3">
      <c r="A52" s="12" t="s">
        <v>45</v>
      </c>
      <c r="B52" s="4">
        <v>1239127</v>
      </c>
      <c r="C52" s="4">
        <v>1902270</v>
      </c>
    </row>
    <row r="53" spans="1:4" x14ac:dyDescent="0.3">
      <c r="A53" s="12" t="s">
        <v>46</v>
      </c>
      <c r="B53" s="4">
        <v>72056637</v>
      </c>
      <c r="C53" s="4">
        <v>63634564</v>
      </c>
    </row>
    <row r="54" spans="1:4" x14ac:dyDescent="0.3">
      <c r="A54" s="11" t="s">
        <v>47</v>
      </c>
      <c r="B54" s="2">
        <v>5476</v>
      </c>
      <c r="C54" s="2">
        <v>5476</v>
      </c>
    </row>
    <row r="55" spans="1:4" x14ac:dyDescent="0.3">
      <c r="A55" s="11" t="s">
        <v>48</v>
      </c>
      <c r="B55" s="2">
        <v>70488104</v>
      </c>
      <c r="C55" s="2">
        <v>63040430</v>
      </c>
    </row>
    <row r="56" spans="1:4" x14ac:dyDescent="0.3">
      <c r="A56" s="11" t="s">
        <v>49</v>
      </c>
      <c r="B56" s="2">
        <v>20519879</v>
      </c>
      <c r="C56" s="2">
        <v>15580281</v>
      </c>
    </row>
    <row r="57" spans="1:4" x14ac:dyDescent="0.3">
      <c r="A57" s="12" t="s">
        <v>50</v>
      </c>
      <c r="B57" s="4">
        <v>91013459</v>
      </c>
      <c r="C57" s="4">
        <v>78626187</v>
      </c>
    </row>
    <row r="58" spans="1:4" x14ac:dyDescent="0.3">
      <c r="A58" s="12" t="s">
        <v>51</v>
      </c>
      <c r="B58" s="4">
        <v>163070096</v>
      </c>
      <c r="C58" s="4">
        <v>142260751</v>
      </c>
    </row>
    <row r="61" spans="1:4" x14ac:dyDescent="0.3">
      <c r="A61" s="1">
        <v>1</v>
      </c>
      <c r="B61" s="10" t="s">
        <v>52</v>
      </c>
    </row>
    <row r="62" spans="1:4" x14ac:dyDescent="0.3">
      <c r="A62" s="1">
        <v>2</v>
      </c>
      <c r="B62" s="10" t="s">
        <v>54</v>
      </c>
    </row>
    <row r="63" spans="1:4" x14ac:dyDescent="0.3">
      <c r="A63" s="1">
        <v>3</v>
      </c>
      <c r="B63" s="10" t="s">
        <v>55</v>
      </c>
    </row>
    <row r="64" spans="1:4" x14ac:dyDescent="0.3">
      <c r="A64" s="1">
        <v>4</v>
      </c>
      <c r="B64" s="10" t="s">
        <v>59</v>
      </c>
    </row>
    <row r="65" spans="1:3" x14ac:dyDescent="0.3">
      <c r="A65" s="1">
        <v>5</v>
      </c>
      <c r="B65" s="10" t="s">
        <v>60</v>
      </c>
    </row>
    <row r="66" spans="1:3" x14ac:dyDescent="0.3">
      <c r="A66" s="1">
        <v>6</v>
      </c>
      <c r="B66" s="10" t="s">
        <v>61</v>
      </c>
    </row>
    <row r="67" spans="1:3" x14ac:dyDescent="0.3">
      <c r="A67" s="1">
        <v>7</v>
      </c>
      <c r="B67" s="10" t="s">
        <v>62</v>
      </c>
    </row>
    <row r="68" spans="1:3" x14ac:dyDescent="0.3">
      <c r="B68" s="10"/>
    </row>
    <row r="69" spans="1:3" x14ac:dyDescent="0.3">
      <c r="B69" s="6">
        <v>2024</v>
      </c>
      <c r="C69" s="6">
        <v>2023</v>
      </c>
    </row>
    <row r="70" spans="1:3" x14ac:dyDescent="0.3">
      <c r="A70" s="1" t="s">
        <v>56</v>
      </c>
      <c r="B70" s="2">
        <f>+B48</f>
        <v>1467735</v>
      </c>
      <c r="C70" s="2">
        <f>+C48</f>
        <v>1365588</v>
      </c>
    </row>
    <row r="71" spans="1:3" x14ac:dyDescent="0.3">
      <c r="A71" s="15" t="s">
        <v>57</v>
      </c>
      <c r="B71" s="16">
        <f>+B51</f>
        <v>1239127</v>
      </c>
      <c r="C71" s="16">
        <f>+C51</f>
        <v>1902270</v>
      </c>
    </row>
    <row r="72" spans="1:3" x14ac:dyDescent="0.3">
      <c r="A72" s="3" t="s">
        <v>58</v>
      </c>
      <c r="B72" s="4">
        <f>SUM(B70:B71)</f>
        <v>2706862</v>
      </c>
      <c r="C72" s="4">
        <f>SUM(C70:C71)</f>
        <v>3267858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Jimenez</dc:creator>
  <cp:lastModifiedBy>Miguel Jimenez</cp:lastModifiedBy>
  <dcterms:created xsi:type="dcterms:W3CDTF">2025-09-23T19:25:07Z</dcterms:created>
  <dcterms:modified xsi:type="dcterms:W3CDTF">2025-09-23T20:33:48Z</dcterms:modified>
</cp:coreProperties>
</file>