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"/>
    </mc:Choice>
  </mc:AlternateContent>
  <xr:revisionPtr revIDLastSave="0" documentId="13_ncr:1_{2A6C1E70-A8A9-445B-A189-36976EA3AD05}" xr6:coauthVersionLast="47" xr6:coauthVersionMax="47" xr10:uidLastSave="{00000000-0000-0000-0000-000000000000}"/>
  <bookViews>
    <workbookView xWindow="-120" yWindow="-120" windowWidth="29040" windowHeight="15840" xr2:uid="{721E71DF-2253-4CCE-A094-B3D42E9E8308}"/>
  </bookViews>
  <sheets>
    <sheet name="Anual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77" i="1" s="1"/>
  <c r="B49" i="1"/>
  <c r="B54" i="1" s="1"/>
  <c r="B28" i="1"/>
  <c r="C31" i="1" s="1"/>
  <c r="B6" i="1"/>
  <c r="C95" i="1"/>
  <c r="B91" i="1"/>
  <c r="B97" i="1" s="1"/>
  <c r="C74" i="1"/>
  <c r="B34" i="1"/>
  <c r="B33" i="1"/>
  <c r="B32" i="1"/>
  <c r="B31" i="1"/>
  <c r="B12" i="1"/>
  <c r="B11" i="1"/>
  <c r="B10" i="1"/>
  <c r="B9" i="1"/>
  <c r="D9" i="1" s="1"/>
  <c r="B95" i="1" l="1"/>
  <c r="D95" i="1" s="1"/>
  <c r="E95" i="1" s="1"/>
  <c r="C96" i="1" s="1"/>
  <c r="B96" i="1"/>
  <c r="B98" i="1"/>
  <c r="B74" i="1"/>
  <c r="D74" i="1" s="1"/>
  <c r="E74" i="1" s="1"/>
  <c r="B53" i="1"/>
  <c r="B75" i="1"/>
  <c r="B52" i="1"/>
  <c r="D52" i="1" s="1"/>
  <c r="C53" i="1" s="1"/>
  <c r="B55" i="1"/>
  <c r="B76" i="1"/>
  <c r="B35" i="1"/>
  <c r="C10" i="1"/>
  <c r="D10" i="1" s="1"/>
  <c r="D31" i="1"/>
  <c r="B13" i="1"/>
  <c r="B99" i="1" l="1"/>
  <c r="F95" i="1"/>
  <c r="B78" i="1"/>
  <c r="B56" i="1"/>
  <c r="C11" i="1"/>
  <c r="D11" i="1" s="1"/>
  <c r="C75" i="1"/>
  <c r="E31" i="1"/>
  <c r="D53" i="1"/>
  <c r="D96" i="1" l="1"/>
  <c r="C32" i="1"/>
  <c r="D75" i="1"/>
  <c r="C12" i="1"/>
  <c r="C13" i="1" s="1"/>
  <c r="C54" i="1"/>
  <c r="E96" i="1" l="1"/>
  <c r="C97" i="1" s="1"/>
  <c r="D97" i="1" s="1"/>
  <c r="E97" i="1" s="1"/>
  <c r="D32" i="1"/>
  <c r="E75" i="1"/>
  <c r="D54" i="1"/>
  <c r="D12" i="1"/>
  <c r="C98" i="1" l="1"/>
  <c r="D98" i="1" s="1"/>
  <c r="E98" i="1" s="1"/>
  <c r="F98" i="1" s="1"/>
  <c r="F97" i="1"/>
  <c r="F96" i="1"/>
  <c r="C55" i="1"/>
  <c r="C56" i="1" s="1"/>
  <c r="C76" i="1"/>
  <c r="E32" i="1"/>
  <c r="C33" i="1" l="1"/>
  <c r="D76" i="1"/>
  <c r="D55" i="1"/>
  <c r="E76" i="1" l="1"/>
  <c r="D33" i="1"/>
  <c r="E33" i="1" l="1"/>
  <c r="C77" i="1"/>
  <c r="C99" i="1" l="1"/>
  <c r="D77" i="1"/>
  <c r="C78" i="1"/>
  <c r="C34" i="1"/>
  <c r="D99" i="1" l="1"/>
  <c r="D34" i="1"/>
  <c r="C35" i="1"/>
  <c r="D78" i="1"/>
  <c r="E77" i="1"/>
  <c r="D35" i="1" l="1"/>
  <c r="E34" i="1"/>
</calcChain>
</file>

<file path=xl/sharedStrings.xml><?xml version="1.0" encoding="utf-8"?>
<sst xmlns="http://schemas.openxmlformats.org/spreadsheetml/2006/main" count="67" uniqueCount="22">
  <si>
    <t>P</t>
  </si>
  <si>
    <t>N</t>
  </si>
  <si>
    <t>años</t>
  </si>
  <si>
    <t>i</t>
  </si>
  <si>
    <t>anual</t>
  </si>
  <si>
    <t>TOTAL</t>
  </si>
  <si>
    <t>Período</t>
  </si>
  <si>
    <t>Saldo</t>
  </si>
  <si>
    <t>Anualidad (A) dado un Valor Presente (P):</t>
  </si>
  <si>
    <t>Anualidad
(Cuota)</t>
  </si>
  <si>
    <t>Abono a capital</t>
  </si>
  <si>
    <t>F</t>
  </si>
  <si>
    <t>A</t>
  </si>
  <si>
    <t>=VF(tasa; nper; -pago)</t>
  </si>
  <si>
    <t>=VA(tasa; nper; -pago)</t>
  </si>
  <si>
    <t>=PAGO(tasa; nper; ; [-vf])</t>
  </si>
  <si>
    <t>=PAGO(tasa; nper; -va)</t>
  </si>
  <si>
    <t>Valor Futuro (F) dado una Anualidad (A):</t>
  </si>
  <si>
    <t>Interés</t>
  </si>
  <si>
    <t>Valor Presente (P) dado una Anualidad (A):</t>
  </si>
  <si>
    <t>Anualidad (A) dado un Valor Futuro (F):</t>
  </si>
  <si>
    <t>Deuda final del período antes del pago de la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</si>
</sst>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">
    <xf numFmtId="0" fontId="0" fillId="0" borderId="0" xfId="0"/>
    <xf numFmtId="165" fontId="3" fillId="0" borderId="0" xfId="2" applyNumberFormat="1" applyFont="1" applyBorder="1" applyAlignment="1">
      <alignment horizontal="center" vertical="center"/>
    </xf>
    <xf numFmtId="6" fontId="4" fillId="0" borderId="0" xfId="0" applyNumberFormat="1" applyFont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1" fontId="3" fillId="0" borderId="0" xfId="2" applyNumberFormat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6" fontId="4" fillId="0" borderId="2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6" fontId="4" fillId="2" borderId="0" xfId="1" applyNumberFormat="1" applyFont="1" applyFill="1" applyAlignment="1">
      <alignment horizontal="center" vertical="center"/>
    </xf>
    <xf numFmtId="6" fontId="4" fillId="2" borderId="2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6" fontId="6" fillId="2" borderId="1" xfId="0" applyNumberFormat="1" applyFont="1" applyFill="1" applyBorder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6" fontId="4" fillId="2" borderId="0" xfId="0" applyNumberFormat="1" applyFont="1" applyFill="1" applyAlignment="1">
      <alignment horizontal="center" vertical="center"/>
    </xf>
    <xf numFmtId="6" fontId="4" fillId="0" borderId="0" xfId="1" applyNumberFormat="1" applyFont="1" applyAlignment="1">
      <alignment horizontal="center" vertical="center"/>
    </xf>
    <xf numFmtId="165" fontId="5" fillId="0" borderId="0" xfId="2" applyNumberFormat="1" applyFont="1" applyBorder="1" applyAlignment="1">
      <alignment horizontal="center" vertical="center"/>
    </xf>
    <xf numFmtId="6" fontId="6" fillId="0" borderId="0" xfId="0" applyNumberFormat="1" applyFont="1" applyBorder="1" applyAlignment="1">
      <alignment horizontal="center" vertical="center"/>
    </xf>
    <xf numFmtId="6" fontId="4" fillId="0" borderId="0" xfId="0" applyNumberFormat="1" applyFont="1" applyBorder="1" applyAlignment="1">
      <alignment horizontal="center" vertical="center"/>
    </xf>
  </cellXfs>
  <cellStyles count="3">
    <cellStyle name="Comma 28" xfId="2" xr:uid="{F3B31D78-D574-4588-82B1-49231C996FBA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263387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56F31C3-FDE8-42F4-9648-373896736F7A}"/>
            </a:ext>
          </a:extLst>
        </xdr:cNvPr>
        <xdr:cNvSpPr txBox="1"/>
      </xdr:nvSpPr>
      <xdr:spPr>
        <a:xfrm>
          <a:off x="7311887" y="16125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4</xdr:col>
      <xdr:colOff>1104559</xdr:colOff>
      <xdr:row>11</xdr:row>
      <xdr:rowOff>6453</xdr:rowOff>
    </xdr:from>
    <xdr:to>
      <xdr:col>7</xdr:col>
      <xdr:colOff>338833</xdr:colOff>
      <xdr:row>11</xdr:row>
      <xdr:rowOff>6460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78237EB0-39FF-4417-8F7A-FB50F4754A51}"/>
            </a:ext>
          </a:extLst>
        </xdr:cNvPr>
        <xdr:cNvCxnSpPr>
          <a:cxnSpLocks/>
        </xdr:cNvCxnSpPr>
      </xdr:nvCxnSpPr>
      <xdr:spPr>
        <a:xfrm flipV="1">
          <a:off x="5651711" y="2482953"/>
          <a:ext cx="2886905" cy="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290349</xdr:colOff>
      <xdr:row>10</xdr:row>
      <xdr:rowOff>138113</xdr:rowOff>
    </xdr:from>
    <xdr:to>
      <xdr:col>5</xdr:col>
      <xdr:colOff>574985</xdr:colOff>
      <xdr:row>12</xdr:row>
      <xdr:rowOff>95560</xdr:rowOff>
    </xdr:to>
    <xdr:sp macro="" textlink="">
      <xdr:nvSpPr>
        <xdr:cNvPr id="9" name="CuadroTexto 13">
          <a:extLst>
            <a:ext uri="{FF2B5EF4-FFF2-40B4-BE49-F238E27FC236}">
              <a16:creationId xmlns:a16="http://schemas.microsoft.com/office/drawing/2014/main" id="{68CE9883-7B96-4844-81A9-66FB62D67FBF}"/>
            </a:ext>
          </a:extLst>
        </xdr:cNvPr>
        <xdr:cNvSpPr txBox="1"/>
      </xdr:nvSpPr>
      <xdr:spPr>
        <a:xfrm>
          <a:off x="6237262" y="2407548"/>
          <a:ext cx="284636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</a:t>
          </a:r>
        </a:p>
      </xdr:txBody>
    </xdr:sp>
    <xdr:clientData/>
  </xdr:twoCellAnchor>
  <xdr:twoCellAnchor>
    <xdr:from>
      <xdr:col>5</xdr:col>
      <xdr:colOff>1342464</xdr:colOff>
      <xdr:row>10</xdr:row>
      <xdr:rowOff>197643</xdr:rowOff>
    </xdr:from>
    <xdr:to>
      <xdr:col>6</xdr:col>
      <xdr:colOff>525513</xdr:colOff>
      <xdr:row>12</xdr:row>
      <xdr:rowOff>155090</xdr:rowOff>
    </xdr:to>
    <xdr:sp macro="" textlink="">
      <xdr:nvSpPr>
        <xdr:cNvPr id="10" name="CuadroTexto 14">
          <a:extLst>
            <a:ext uri="{FF2B5EF4-FFF2-40B4-BE49-F238E27FC236}">
              <a16:creationId xmlns:a16="http://schemas.microsoft.com/office/drawing/2014/main" id="{D3E342A7-2675-4B48-B5C6-300C5605F962}"/>
            </a:ext>
          </a:extLst>
        </xdr:cNvPr>
        <xdr:cNvSpPr txBox="1"/>
      </xdr:nvSpPr>
      <xdr:spPr>
        <a:xfrm>
          <a:off x="7289636" y="2471737"/>
          <a:ext cx="611799" cy="37416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</a:t>
          </a:r>
        </a:p>
      </xdr:txBody>
    </xdr:sp>
    <xdr:clientData/>
  </xdr:twoCellAnchor>
  <xdr:twoCellAnchor>
    <xdr:from>
      <xdr:col>7</xdr:col>
      <xdr:colOff>337046</xdr:colOff>
      <xdr:row>5</xdr:row>
      <xdr:rowOff>120554</xdr:rowOff>
    </xdr:from>
    <xdr:to>
      <xdr:col>7</xdr:col>
      <xdr:colOff>338833</xdr:colOff>
      <xdr:row>11</xdr:row>
      <xdr:rowOff>1793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6717686-ABE9-4F2F-8495-0AADB6B1C0AD}"/>
            </a:ext>
          </a:extLst>
        </xdr:cNvPr>
        <xdr:cNvCxnSpPr>
          <a:cxnSpLocks/>
        </xdr:cNvCxnSpPr>
      </xdr:nvCxnSpPr>
      <xdr:spPr>
        <a:xfrm flipV="1">
          <a:off x="8536829" y="1155880"/>
          <a:ext cx="1787" cy="132241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928353</xdr:colOff>
      <xdr:row>3</xdr:row>
      <xdr:rowOff>149086</xdr:rowOff>
    </xdr:from>
    <xdr:to>
      <xdr:col>7</xdr:col>
      <xdr:colOff>956304</xdr:colOff>
      <xdr:row>5</xdr:row>
      <xdr:rowOff>106533</xdr:rowOff>
    </xdr:to>
    <xdr:sp macro="" textlink="">
      <xdr:nvSpPr>
        <xdr:cNvPr id="12" name="CuadroTexto 19">
          <a:extLst>
            <a:ext uri="{FF2B5EF4-FFF2-40B4-BE49-F238E27FC236}">
              <a16:creationId xmlns:a16="http://schemas.microsoft.com/office/drawing/2014/main" id="{910A3B59-8288-485B-A873-8E09781CCBDD}"/>
            </a:ext>
          </a:extLst>
        </xdr:cNvPr>
        <xdr:cNvSpPr txBox="1"/>
      </xdr:nvSpPr>
      <xdr:spPr>
        <a:xfrm>
          <a:off x="7976853" y="770282"/>
          <a:ext cx="1179234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F </a:t>
          </a:r>
        </a:p>
      </xdr:txBody>
    </xdr:sp>
    <xdr:clientData/>
  </xdr:twoCellAnchor>
  <xdr:twoCellAnchor>
    <xdr:from>
      <xdr:col>5</xdr:col>
      <xdr:colOff>432667</xdr:colOff>
      <xdr:row>9</xdr:row>
      <xdr:rowOff>52483</xdr:rowOff>
    </xdr:from>
    <xdr:to>
      <xdr:col>5</xdr:col>
      <xdr:colOff>432667</xdr:colOff>
      <xdr:row>11</xdr:row>
      <xdr:rowOff>6456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89548CE-FE99-41A1-A585-4D61E7ECF097}"/>
            </a:ext>
          </a:extLst>
        </xdr:cNvPr>
        <xdr:cNvCxnSpPr>
          <a:cxnSpLocks/>
        </xdr:cNvCxnSpPr>
      </xdr:nvCxnSpPr>
      <xdr:spPr>
        <a:xfrm flipV="1">
          <a:off x="6379580" y="2114853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50515</xdr:colOff>
      <xdr:row>9</xdr:row>
      <xdr:rowOff>57147</xdr:rowOff>
    </xdr:from>
    <xdr:to>
      <xdr:col>6</xdr:col>
      <xdr:colOff>50515</xdr:colOff>
      <xdr:row>11</xdr:row>
      <xdr:rowOff>11120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BA7E7FCE-A93D-43AF-88E5-90D70017A30A}"/>
            </a:ext>
          </a:extLst>
        </xdr:cNvPr>
        <xdr:cNvCxnSpPr>
          <a:cxnSpLocks/>
        </xdr:cNvCxnSpPr>
      </xdr:nvCxnSpPr>
      <xdr:spPr>
        <a:xfrm flipV="1">
          <a:off x="7099015" y="2119517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765918</xdr:colOff>
      <xdr:row>9</xdr:row>
      <xdr:rowOff>52482</xdr:rowOff>
    </xdr:from>
    <xdr:to>
      <xdr:col>6</xdr:col>
      <xdr:colOff>765918</xdr:colOff>
      <xdr:row>11</xdr:row>
      <xdr:rowOff>6455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9F72DD75-0ACA-44B5-968A-194EFD9E831E}"/>
            </a:ext>
          </a:extLst>
        </xdr:cNvPr>
        <xdr:cNvCxnSpPr>
          <a:cxnSpLocks/>
        </xdr:cNvCxnSpPr>
      </xdr:nvCxnSpPr>
      <xdr:spPr>
        <a:xfrm flipV="1">
          <a:off x="7814418" y="2114852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338834</xdr:colOff>
      <xdr:row>9</xdr:row>
      <xdr:rowOff>52481</xdr:rowOff>
    </xdr:from>
    <xdr:to>
      <xdr:col>7</xdr:col>
      <xdr:colOff>338834</xdr:colOff>
      <xdr:row>11</xdr:row>
      <xdr:rowOff>6454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8A7B68A7-B5C9-4F71-ABFF-5F4ED70C43F4}"/>
            </a:ext>
          </a:extLst>
        </xdr:cNvPr>
        <xdr:cNvCxnSpPr>
          <a:cxnSpLocks/>
        </xdr:cNvCxnSpPr>
      </xdr:nvCxnSpPr>
      <xdr:spPr>
        <a:xfrm flipV="1">
          <a:off x="8538617" y="2114851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305021</xdr:colOff>
      <xdr:row>7</xdr:row>
      <xdr:rowOff>305723</xdr:rowOff>
    </xdr:from>
    <xdr:to>
      <xdr:col>5</xdr:col>
      <xdr:colOff>560312</xdr:colOff>
      <xdr:row>9</xdr:row>
      <xdr:rowOff>47821</xdr:rowOff>
    </xdr:to>
    <xdr:sp macro="" textlink="">
      <xdr:nvSpPr>
        <xdr:cNvPr id="17" name="CuadroTexto 29">
          <a:extLst>
            <a:ext uri="{FF2B5EF4-FFF2-40B4-BE49-F238E27FC236}">
              <a16:creationId xmlns:a16="http://schemas.microsoft.com/office/drawing/2014/main" id="{49F3C782-4025-45E5-AFA5-B6A9670AFE36}"/>
            </a:ext>
          </a:extLst>
        </xdr:cNvPr>
        <xdr:cNvSpPr txBox="1"/>
      </xdr:nvSpPr>
      <xdr:spPr>
        <a:xfrm>
          <a:off x="6251934" y="1738614"/>
          <a:ext cx="255291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5</xdr:col>
      <xdr:colOff>1024562</xdr:colOff>
      <xdr:row>7</xdr:row>
      <xdr:rowOff>303037</xdr:rowOff>
    </xdr:from>
    <xdr:to>
      <xdr:col>6</xdr:col>
      <xdr:colOff>178266</xdr:colOff>
      <xdr:row>9</xdr:row>
      <xdr:rowOff>45135</xdr:rowOff>
    </xdr:to>
    <xdr:sp macro="" textlink="">
      <xdr:nvSpPr>
        <xdr:cNvPr id="18" name="CuadroTexto 30">
          <a:extLst>
            <a:ext uri="{FF2B5EF4-FFF2-40B4-BE49-F238E27FC236}">
              <a16:creationId xmlns:a16="http://schemas.microsoft.com/office/drawing/2014/main" id="{B130C3D4-34B2-4104-9471-48E1D0B896E1}"/>
            </a:ext>
          </a:extLst>
        </xdr:cNvPr>
        <xdr:cNvSpPr txBox="1"/>
      </xdr:nvSpPr>
      <xdr:spPr>
        <a:xfrm>
          <a:off x="6971475" y="1735928"/>
          <a:ext cx="255291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642409</xdr:colOff>
      <xdr:row>7</xdr:row>
      <xdr:rowOff>310382</xdr:rowOff>
    </xdr:from>
    <xdr:to>
      <xdr:col>6</xdr:col>
      <xdr:colOff>897700</xdr:colOff>
      <xdr:row>9</xdr:row>
      <xdr:rowOff>52480</xdr:rowOff>
    </xdr:to>
    <xdr:sp macro="" textlink="">
      <xdr:nvSpPr>
        <xdr:cNvPr id="19" name="CuadroTexto 31">
          <a:extLst>
            <a:ext uri="{FF2B5EF4-FFF2-40B4-BE49-F238E27FC236}">
              <a16:creationId xmlns:a16="http://schemas.microsoft.com/office/drawing/2014/main" id="{0359E5B2-E4BB-4B5F-8304-AAE353BEE449}"/>
            </a:ext>
          </a:extLst>
        </xdr:cNvPr>
        <xdr:cNvSpPr txBox="1"/>
      </xdr:nvSpPr>
      <xdr:spPr>
        <a:xfrm>
          <a:off x="7690909" y="1743273"/>
          <a:ext cx="255291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7</xdr:col>
      <xdr:colOff>330051</xdr:colOff>
      <xdr:row>7</xdr:row>
      <xdr:rowOff>305922</xdr:rowOff>
    </xdr:from>
    <xdr:to>
      <xdr:col>7</xdr:col>
      <xdr:colOff>585342</xdr:colOff>
      <xdr:row>9</xdr:row>
      <xdr:rowOff>48020</xdr:rowOff>
    </xdr:to>
    <xdr:sp macro="" textlink="">
      <xdr:nvSpPr>
        <xdr:cNvPr id="20" name="CuadroTexto 33">
          <a:extLst>
            <a:ext uri="{FF2B5EF4-FFF2-40B4-BE49-F238E27FC236}">
              <a16:creationId xmlns:a16="http://schemas.microsoft.com/office/drawing/2014/main" id="{65CD9336-5CBE-4DF3-B45E-0C5DF8ABDB0A}"/>
            </a:ext>
          </a:extLst>
        </xdr:cNvPr>
        <xdr:cNvSpPr txBox="1"/>
      </xdr:nvSpPr>
      <xdr:spPr>
        <a:xfrm>
          <a:off x="8529834" y="1738813"/>
          <a:ext cx="255291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621476</xdr:colOff>
      <xdr:row>10</xdr:row>
      <xdr:rowOff>138112</xdr:rowOff>
    </xdr:from>
    <xdr:to>
      <xdr:col>6</xdr:col>
      <xdr:colOff>906112</xdr:colOff>
      <xdr:row>12</xdr:row>
      <xdr:rowOff>95559</xdr:rowOff>
    </xdr:to>
    <xdr:sp macro="" textlink="">
      <xdr:nvSpPr>
        <xdr:cNvPr id="21" name="CuadroTexto 38">
          <a:extLst>
            <a:ext uri="{FF2B5EF4-FFF2-40B4-BE49-F238E27FC236}">
              <a16:creationId xmlns:a16="http://schemas.microsoft.com/office/drawing/2014/main" id="{31D5A524-B39B-4DF5-A772-00690C19C035}"/>
            </a:ext>
          </a:extLst>
        </xdr:cNvPr>
        <xdr:cNvSpPr txBox="1"/>
      </xdr:nvSpPr>
      <xdr:spPr>
        <a:xfrm>
          <a:off x="7669976" y="2407547"/>
          <a:ext cx="284636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</a:t>
          </a:r>
        </a:p>
      </xdr:txBody>
    </xdr:sp>
    <xdr:clientData/>
  </xdr:twoCellAnchor>
  <xdr:twoCellAnchor>
    <xdr:from>
      <xdr:col>7</xdr:col>
      <xdr:colOff>186012</xdr:colOff>
      <xdr:row>10</xdr:row>
      <xdr:rowOff>117233</xdr:rowOff>
    </xdr:from>
    <xdr:to>
      <xdr:col>7</xdr:col>
      <xdr:colOff>470648</xdr:colOff>
      <xdr:row>12</xdr:row>
      <xdr:rowOff>74680</xdr:rowOff>
    </xdr:to>
    <xdr:sp macro="" textlink="">
      <xdr:nvSpPr>
        <xdr:cNvPr id="22" name="CuadroTexto 39">
          <a:extLst>
            <a:ext uri="{FF2B5EF4-FFF2-40B4-BE49-F238E27FC236}">
              <a16:creationId xmlns:a16="http://schemas.microsoft.com/office/drawing/2014/main" id="{48B0DB10-5A71-4103-A8B7-A36EDDBFE351}"/>
            </a:ext>
          </a:extLst>
        </xdr:cNvPr>
        <xdr:cNvSpPr txBox="1"/>
      </xdr:nvSpPr>
      <xdr:spPr>
        <a:xfrm>
          <a:off x="8385795" y="2386668"/>
          <a:ext cx="284636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</a:t>
          </a:r>
        </a:p>
      </xdr:txBody>
    </xdr:sp>
    <xdr:clientData/>
  </xdr:twoCellAnchor>
  <xdr:twoCellAnchor>
    <xdr:from>
      <xdr:col>4</xdr:col>
      <xdr:colOff>985630</xdr:colOff>
      <xdr:row>10</xdr:row>
      <xdr:rowOff>138112</xdr:rowOff>
    </xdr:from>
    <xdr:to>
      <xdr:col>4</xdr:col>
      <xdr:colOff>1270266</xdr:colOff>
      <xdr:row>12</xdr:row>
      <xdr:rowOff>95559</xdr:rowOff>
    </xdr:to>
    <xdr:sp macro="" textlink="">
      <xdr:nvSpPr>
        <xdr:cNvPr id="23" name="CuadroTexto 40">
          <a:extLst>
            <a:ext uri="{FF2B5EF4-FFF2-40B4-BE49-F238E27FC236}">
              <a16:creationId xmlns:a16="http://schemas.microsoft.com/office/drawing/2014/main" id="{BB1D3A60-1FA5-4303-A593-5D077E6A853D}"/>
            </a:ext>
          </a:extLst>
        </xdr:cNvPr>
        <xdr:cNvSpPr txBox="1"/>
      </xdr:nvSpPr>
      <xdr:spPr>
        <a:xfrm>
          <a:off x="5532782" y="2407547"/>
          <a:ext cx="284636" cy="37157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0</a:t>
          </a:r>
        </a:p>
      </xdr:txBody>
    </xdr:sp>
    <xdr:clientData/>
  </xdr:twoCellAnchor>
  <xdr:twoCellAnchor>
    <xdr:from>
      <xdr:col>4</xdr:col>
      <xdr:colOff>1104559</xdr:colOff>
      <xdr:row>10</xdr:row>
      <xdr:rowOff>78252</xdr:rowOff>
    </xdr:from>
    <xdr:to>
      <xdr:col>4</xdr:col>
      <xdr:colOff>1104559</xdr:colOff>
      <xdr:row>11</xdr:row>
      <xdr:rowOff>11120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87477F37-4F54-42F9-8A84-CBCAB14AE7D3}"/>
            </a:ext>
          </a:extLst>
        </xdr:cNvPr>
        <xdr:cNvCxnSpPr/>
      </xdr:nvCxnSpPr>
      <xdr:spPr>
        <a:xfrm flipV="1">
          <a:off x="5651711" y="2347687"/>
          <a:ext cx="0" cy="139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416840</xdr:colOff>
      <xdr:row>5</xdr:row>
      <xdr:rowOff>120553</xdr:rowOff>
    </xdr:from>
    <xdr:to>
      <xdr:col>7</xdr:col>
      <xdr:colOff>328330</xdr:colOff>
      <xdr:row>7</xdr:row>
      <xdr:rowOff>402528</xdr:rowOff>
    </xdr:to>
    <xdr:sp macro="" textlink="">
      <xdr:nvSpPr>
        <xdr:cNvPr id="25" name="Forma libre: forma 24">
          <a:extLst>
            <a:ext uri="{FF2B5EF4-FFF2-40B4-BE49-F238E27FC236}">
              <a16:creationId xmlns:a16="http://schemas.microsoft.com/office/drawing/2014/main" id="{6207DD51-ED2E-4D0E-AE94-882D11D59B1E}"/>
            </a:ext>
          </a:extLst>
        </xdr:cNvPr>
        <xdr:cNvSpPr/>
      </xdr:nvSpPr>
      <xdr:spPr>
        <a:xfrm>
          <a:off x="6363753" y="1155879"/>
          <a:ext cx="2164360" cy="679540"/>
        </a:xfrm>
        <a:custGeom>
          <a:avLst/>
          <a:gdLst>
            <a:gd name="connsiteX0" fmla="*/ 0 w 2164360"/>
            <a:gd name="connsiteY0" fmla="*/ 679540 h 679540"/>
            <a:gd name="connsiteX1" fmla="*/ 1040235 w 2164360"/>
            <a:gd name="connsiteY1" fmla="*/ 32 h 679540"/>
            <a:gd name="connsiteX2" fmla="*/ 2164360 w 2164360"/>
            <a:gd name="connsiteY2" fmla="*/ 654373 h 6795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64360" h="679540">
              <a:moveTo>
                <a:pt x="0" y="679540"/>
              </a:moveTo>
              <a:cubicBezTo>
                <a:pt x="339754" y="341883"/>
                <a:pt x="679508" y="4226"/>
                <a:pt x="1040235" y="32"/>
              </a:cubicBezTo>
              <a:cubicBezTo>
                <a:pt x="1400962" y="-4163"/>
                <a:pt x="1902903" y="397111"/>
                <a:pt x="2164360" y="654373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28317</xdr:colOff>
      <xdr:row>7</xdr:row>
      <xdr:rowOff>24453</xdr:rowOff>
    </xdr:from>
    <xdr:to>
      <xdr:col>7</xdr:col>
      <xdr:colOff>252829</xdr:colOff>
      <xdr:row>7</xdr:row>
      <xdr:rowOff>419306</xdr:rowOff>
    </xdr:to>
    <xdr:sp macro="" textlink="">
      <xdr:nvSpPr>
        <xdr:cNvPr id="26" name="Forma libre: forma 25">
          <a:extLst>
            <a:ext uri="{FF2B5EF4-FFF2-40B4-BE49-F238E27FC236}">
              <a16:creationId xmlns:a16="http://schemas.microsoft.com/office/drawing/2014/main" id="{B6FDA33B-1E15-4491-8D97-6AAC45C90742}"/>
            </a:ext>
          </a:extLst>
        </xdr:cNvPr>
        <xdr:cNvSpPr/>
      </xdr:nvSpPr>
      <xdr:spPr>
        <a:xfrm>
          <a:off x="7076817" y="1457344"/>
          <a:ext cx="1375795" cy="394853"/>
        </a:xfrm>
        <a:custGeom>
          <a:avLst/>
          <a:gdLst>
            <a:gd name="connsiteX0" fmla="*/ 0 w 1375795"/>
            <a:gd name="connsiteY0" fmla="*/ 394853 h 394853"/>
            <a:gd name="connsiteX1" fmla="*/ 478173 w 1375795"/>
            <a:gd name="connsiteY1" fmla="*/ 571 h 394853"/>
            <a:gd name="connsiteX2" fmla="*/ 1375795 w 1375795"/>
            <a:gd name="connsiteY2" fmla="*/ 336130 h 394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75795" h="394853">
              <a:moveTo>
                <a:pt x="0" y="394853"/>
              </a:moveTo>
              <a:cubicBezTo>
                <a:pt x="124437" y="202605"/>
                <a:pt x="248874" y="10358"/>
                <a:pt x="478173" y="571"/>
              </a:cubicBezTo>
              <a:cubicBezTo>
                <a:pt x="707472" y="-9216"/>
                <a:pt x="1043032" y="106831"/>
                <a:pt x="1375795" y="336130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766548</xdr:colOff>
      <xdr:row>7</xdr:row>
      <xdr:rowOff>343087</xdr:rowOff>
    </xdr:from>
    <xdr:to>
      <xdr:col>7</xdr:col>
      <xdr:colOff>261218</xdr:colOff>
      <xdr:row>8</xdr:row>
      <xdr:rowOff>5282</xdr:rowOff>
    </xdr:to>
    <xdr:sp macro="" textlink="">
      <xdr:nvSpPr>
        <xdr:cNvPr id="27" name="Forma libre: forma 26">
          <a:extLst>
            <a:ext uri="{FF2B5EF4-FFF2-40B4-BE49-F238E27FC236}">
              <a16:creationId xmlns:a16="http://schemas.microsoft.com/office/drawing/2014/main" id="{28D611E7-C5C7-430E-9925-98C0DE04C3F4}"/>
            </a:ext>
          </a:extLst>
        </xdr:cNvPr>
        <xdr:cNvSpPr/>
      </xdr:nvSpPr>
      <xdr:spPr>
        <a:xfrm>
          <a:off x="7815048" y="1775978"/>
          <a:ext cx="645953" cy="84608"/>
        </a:xfrm>
        <a:custGeom>
          <a:avLst/>
          <a:gdLst>
            <a:gd name="connsiteX0" fmla="*/ 0 w 645953"/>
            <a:gd name="connsiteY0" fmla="*/ 51052 h 84608"/>
            <a:gd name="connsiteX1" fmla="*/ 293615 w 645953"/>
            <a:gd name="connsiteY1" fmla="*/ 719 h 84608"/>
            <a:gd name="connsiteX2" fmla="*/ 645953 w 645953"/>
            <a:gd name="connsiteY2" fmla="*/ 84608 h 84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5953" h="84608">
              <a:moveTo>
                <a:pt x="0" y="51052"/>
              </a:moveTo>
              <a:cubicBezTo>
                <a:pt x="92978" y="23089"/>
                <a:pt x="185956" y="-4874"/>
                <a:pt x="293615" y="719"/>
              </a:cubicBezTo>
              <a:cubicBezTo>
                <a:pt x="401274" y="6312"/>
                <a:pt x="523613" y="45460"/>
                <a:pt x="645953" y="84608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855269</xdr:colOff>
      <xdr:row>29</xdr:row>
      <xdr:rowOff>242398</xdr:rowOff>
    </xdr:from>
    <xdr:to>
      <xdr:col>8</xdr:col>
      <xdr:colOff>304891</xdr:colOff>
      <xdr:row>29</xdr:row>
      <xdr:rowOff>242405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6E251EC2-C041-428C-830F-9E6F2B76A56A}"/>
            </a:ext>
          </a:extLst>
        </xdr:cNvPr>
        <xdr:cNvCxnSpPr>
          <a:cxnSpLocks/>
        </xdr:cNvCxnSpPr>
      </xdr:nvCxnSpPr>
      <xdr:spPr>
        <a:xfrm flipV="1">
          <a:off x="6798869" y="32370223"/>
          <a:ext cx="2888147" cy="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339233</xdr:colOff>
      <xdr:row>29</xdr:row>
      <xdr:rowOff>166993</xdr:rowOff>
    </xdr:from>
    <xdr:to>
      <xdr:col>6</xdr:col>
      <xdr:colOff>623869</xdr:colOff>
      <xdr:row>30</xdr:row>
      <xdr:rowOff>116157</xdr:rowOff>
    </xdr:to>
    <xdr:sp macro="" textlink="">
      <xdr:nvSpPr>
        <xdr:cNvPr id="29" name="CuadroTexto 13">
          <a:extLst>
            <a:ext uri="{FF2B5EF4-FFF2-40B4-BE49-F238E27FC236}">
              <a16:creationId xmlns:a16="http://schemas.microsoft.com/office/drawing/2014/main" id="{D80AE9F9-51E6-4478-AD4E-C57BB08991F4}"/>
            </a:ext>
          </a:extLst>
        </xdr:cNvPr>
        <xdr:cNvSpPr txBox="1"/>
      </xdr:nvSpPr>
      <xdr:spPr>
        <a:xfrm>
          <a:off x="7387733" y="32294818"/>
          <a:ext cx="284636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</a:t>
          </a:r>
        </a:p>
      </xdr:txBody>
    </xdr:sp>
    <xdr:clientData/>
  </xdr:twoCellAnchor>
  <xdr:twoCellAnchor>
    <xdr:from>
      <xdr:col>6</xdr:col>
      <xdr:colOff>1063926</xdr:colOff>
      <xdr:row>29</xdr:row>
      <xdr:rowOff>166992</xdr:rowOff>
    </xdr:from>
    <xdr:to>
      <xdr:col>7</xdr:col>
      <xdr:colOff>197279</xdr:colOff>
      <xdr:row>30</xdr:row>
      <xdr:rowOff>116156</xdr:rowOff>
    </xdr:to>
    <xdr:sp macro="" textlink="">
      <xdr:nvSpPr>
        <xdr:cNvPr id="30" name="CuadroTexto 14">
          <a:extLst>
            <a:ext uri="{FF2B5EF4-FFF2-40B4-BE49-F238E27FC236}">
              <a16:creationId xmlns:a16="http://schemas.microsoft.com/office/drawing/2014/main" id="{70CA3BBD-7A7D-4186-8C20-71F5C9566236}"/>
            </a:ext>
          </a:extLst>
        </xdr:cNvPr>
        <xdr:cNvSpPr txBox="1"/>
      </xdr:nvSpPr>
      <xdr:spPr>
        <a:xfrm>
          <a:off x="8112426" y="32294817"/>
          <a:ext cx="285878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</a:t>
          </a:r>
        </a:p>
      </xdr:txBody>
    </xdr:sp>
    <xdr:clientData/>
  </xdr:twoCellAnchor>
  <xdr:twoCellAnchor>
    <xdr:from>
      <xdr:col>5</xdr:col>
      <xdr:colOff>845763</xdr:colOff>
      <xdr:row>29</xdr:row>
      <xdr:rowOff>234481</xdr:rowOff>
    </xdr:from>
    <xdr:to>
      <xdr:col>5</xdr:col>
      <xdr:colOff>854895</xdr:colOff>
      <xdr:row>32</xdr:row>
      <xdr:rowOff>112315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751A88B9-D39C-46AB-8899-BF66DDA74C99}"/>
            </a:ext>
          </a:extLst>
        </xdr:cNvPr>
        <xdr:cNvCxnSpPr>
          <a:cxnSpLocks/>
        </xdr:cNvCxnSpPr>
      </xdr:nvCxnSpPr>
      <xdr:spPr>
        <a:xfrm flipH="1">
          <a:off x="6789363" y="32362306"/>
          <a:ext cx="9132" cy="716034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331304</xdr:colOff>
      <xdr:row>32</xdr:row>
      <xdr:rowOff>120231</xdr:rowOff>
    </xdr:from>
    <xdr:to>
      <xdr:col>6</xdr:col>
      <xdr:colOff>240196</xdr:colOff>
      <xdr:row>34</xdr:row>
      <xdr:rowOff>77677</xdr:rowOff>
    </xdr:to>
    <xdr:sp macro="" textlink="">
      <xdr:nvSpPr>
        <xdr:cNvPr id="32" name="CuadroTexto 19">
          <a:extLst>
            <a:ext uri="{FF2B5EF4-FFF2-40B4-BE49-F238E27FC236}">
              <a16:creationId xmlns:a16="http://schemas.microsoft.com/office/drawing/2014/main" id="{28049881-4FDC-41F4-9B87-8DA50EA55687}"/>
            </a:ext>
          </a:extLst>
        </xdr:cNvPr>
        <xdr:cNvSpPr txBox="1"/>
      </xdr:nvSpPr>
      <xdr:spPr>
        <a:xfrm>
          <a:off x="6274904" y="33086256"/>
          <a:ext cx="1013792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P </a:t>
          </a:r>
        </a:p>
      </xdr:txBody>
    </xdr:sp>
    <xdr:clientData/>
  </xdr:twoCellAnchor>
  <xdr:twoCellAnchor>
    <xdr:from>
      <xdr:col>6</xdr:col>
      <xdr:colOff>481551</xdr:colOff>
      <xdr:row>28</xdr:row>
      <xdr:rowOff>64798</xdr:rowOff>
    </xdr:from>
    <xdr:to>
      <xdr:col>6</xdr:col>
      <xdr:colOff>481551</xdr:colOff>
      <xdr:row>29</xdr:row>
      <xdr:rowOff>242401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4A7EED3F-605F-4D17-96F6-331CF616D132}"/>
            </a:ext>
          </a:extLst>
        </xdr:cNvPr>
        <xdr:cNvCxnSpPr>
          <a:cxnSpLocks/>
        </xdr:cNvCxnSpPr>
      </xdr:nvCxnSpPr>
      <xdr:spPr>
        <a:xfrm flipV="1">
          <a:off x="7530051" y="32002123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49703</xdr:colOff>
      <xdr:row>28</xdr:row>
      <xdr:rowOff>69462</xdr:rowOff>
    </xdr:from>
    <xdr:to>
      <xdr:col>7</xdr:col>
      <xdr:colOff>49703</xdr:colOff>
      <xdr:row>29</xdr:row>
      <xdr:rowOff>247065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ED9278B-1185-419E-83A8-0ACC6BB79170}"/>
            </a:ext>
          </a:extLst>
        </xdr:cNvPr>
        <xdr:cNvCxnSpPr>
          <a:cxnSpLocks/>
        </xdr:cNvCxnSpPr>
      </xdr:nvCxnSpPr>
      <xdr:spPr>
        <a:xfrm flipV="1">
          <a:off x="8250728" y="32006787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765106</xdr:colOff>
      <xdr:row>28</xdr:row>
      <xdr:rowOff>64797</xdr:rowOff>
    </xdr:from>
    <xdr:to>
      <xdr:col>7</xdr:col>
      <xdr:colOff>765106</xdr:colOff>
      <xdr:row>29</xdr:row>
      <xdr:rowOff>242400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645BD0CA-29E6-4668-89BF-74A010C834CF}"/>
            </a:ext>
          </a:extLst>
        </xdr:cNvPr>
        <xdr:cNvCxnSpPr>
          <a:cxnSpLocks/>
        </xdr:cNvCxnSpPr>
      </xdr:nvCxnSpPr>
      <xdr:spPr>
        <a:xfrm flipV="1">
          <a:off x="8966131" y="32002122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304892</xdr:colOff>
      <xdr:row>28</xdr:row>
      <xdr:rowOff>64796</xdr:rowOff>
    </xdr:from>
    <xdr:to>
      <xdr:col>8</xdr:col>
      <xdr:colOff>304892</xdr:colOff>
      <xdr:row>29</xdr:row>
      <xdr:rowOff>242399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27FFC841-F22F-4305-8313-17F6DFC9AE1D}"/>
            </a:ext>
          </a:extLst>
        </xdr:cNvPr>
        <xdr:cNvCxnSpPr>
          <a:cxnSpLocks/>
        </xdr:cNvCxnSpPr>
      </xdr:nvCxnSpPr>
      <xdr:spPr>
        <a:xfrm flipV="1">
          <a:off x="9687017" y="32002121"/>
          <a:ext cx="0" cy="368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353905</xdr:colOff>
      <xdr:row>26</xdr:row>
      <xdr:rowOff>102690</xdr:rowOff>
    </xdr:from>
    <xdr:to>
      <xdr:col>6</xdr:col>
      <xdr:colOff>609196</xdr:colOff>
      <xdr:row>28</xdr:row>
      <xdr:rowOff>60136</xdr:rowOff>
    </xdr:to>
    <xdr:sp macro="" textlink="">
      <xdr:nvSpPr>
        <xdr:cNvPr id="37" name="CuadroTexto 29">
          <a:extLst>
            <a:ext uri="{FF2B5EF4-FFF2-40B4-BE49-F238E27FC236}">
              <a16:creationId xmlns:a16="http://schemas.microsoft.com/office/drawing/2014/main" id="{3CE22426-426F-4570-8D4A-427CF796E898}"/>
            </a:ext>
          </a:extLst>
        </xdr:cNvPr>
        <xdr:cNvSpPr txBox="1"/>
      </xdr:nvSpPr>
      <xdr:spPr>
        <a:xfrm>
          <a:off x="7402405" y="31620915"/>
          <a:ext cx="255291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1073446</xdr:colOff>
      <xdr:row>26</xdr:row>
      <xdr:rowOff>100004</xdr:rowOff>
    </xdr:from>
    <xdr:to>
      <xdr:col>7</xdr:col>
      <xdr:colOff>177454</xdr:colOff>
      <xdr:row>28</xdr:row>
      <xdr:rowOff>57450</xdr:rowOff>
    </xdr:to>
    <xdr:sp macro="" textlink="">
      <xdr:nvSpPr>
        <xdr:cNvPr id="38" name="CuadroTexto 30">
          <a:extLst>
            <a:ext uri="{FF2B5EF4-FFF2-40B4-BE49-F238E27FC236}">
              <a16:creationId xmlns:a16="http://schemas.microsoft.com/office/drawing/2014/main" id="{5920459F-1B54-4978-B0E4-8BCE9BE91B4B}"/>
            </a:ext>
          </a:extLst>
        </xdr:cNvPr>
        <xdr:cNvSpPr txBox="1"/>
      </xdr:nvSpPr>
      <xdr:spPr>
        <a:xfrm>
          <a:off x="8121946" y="31618229"/>
          <a:ext cx="256533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7</xdr:col>
      <xdr:colOff>641597</xdr:colOff>
      <xdr:row>26</xdr:row>
      <xdr:rowOff>107349</xdr:rowOff>
    </xdr:from>
    <xdr:to>
      <xdr:col>7</xdr:col>
      <xdr:colOff>896888</xdr:colOff>
      <xdr:row>28</xdr:row>
      <xdr:rowOff>64795</xdr:rowOff>
    </xdr:to>
    <xdr:sp macro="" textlink="">
      <xdr:nvSpPr>
        <xdr:cNvPr id="39" name="CuadroTexto 31">
          <a:extLst>
            <a:ext uri="{FF2B5EF4-FFF2-40B4-BE49-F238E27FC236}">
              <a16:creationId xmlns:a16="http://schemas.microsoft.com/office/drawing/2014/main" id="{45622EB5-1CC6-4796-8C11-CA207A4A630E}"/>
            </a:ext>
          </a:extLst>
        </xdr:cNvPr>
        <xdr:cNvSpPr txBox="1"/>
      </xdr:nvSpPr>
      <xdr:spPr>
        <a:xfrm>
          <a:off x="8842622" y="31625574"/>
          <a:ext cx="255291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8</xdr:col>
      <xdr:colOff>184158</xdr:colOff>
      <xdr:row>26</xdr:row>
      <xdr:rowOff>107349</xdr:rowOff>
    </xdr:from>
    <xdr:to>
      <xdr:col>8</xdr:col>
      <xdr:colOff>439449</xdr:colOff>
      <xdr:row>28</xdr:row>
      <xdr:rowOff>64795</xdr:rowOff>
    </xdr:to>
    <xdr:sp macro="" textlink="">
      <xdr:nvSpPr>
        <xdr:cNvPr id="40" name="CuadroTexto 33">
          <a:extLst>
            <a:ext uri="{FF2B5EF4-FFF2-40B4-BE49-F238E27FC236}">
              <a16:creationId xmlns:a16="http://schemas.microsoft.com/office/drawing/2014/main" id="{23B9E14E-94A4-43D5-B522-45D4F5390AE2}"/>
            </a:ext>
          </a:extLst>
        </xdr:cNvPr>
        <xdr:cNvSpPr txBox="1"/>
      </xdr:nvSpPr>
      <xdr:spPr>
        <a:xfrm>
          <a:off x="9566283" y="31625574"/>
          <a:ext cx="255291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7</xdr:col>
      <xdr:colOff>620664</xdr:colOff>
      <xdr:row>29</xdr:row>
      <xdr:rowOff>166992</xdr:rowOff>
    </xdr:from>
    <xdr:to>
      <xdr:col>7</xdr:col>
      <xdr:colOff>905300</xdr:colOff>
      <xdr:row>30</xdr:row>
      <xdr:rowOff>116156</xdr:rowOff>
    </xdr:to>
    <xdr:sp macro="" textlink="">
      <xdr:nvSpPr>
        <xdr:cNvPr id="41" name="CuadroTexto 38">
          <a:extLst>
            <a:ext uri="{FF2B5EF4-FFF2-40B4-BE49-F238E27FC236}">
              <a16:creationId xmlns:a16="http://schemas.microsoft.com/office/drawing/2014/main" id="{228D2DA5-E10B-48A5-B510-3D518577E5C0}"/>
            </a:ext>
          </a:extLst>
        </xdr:cNvPr>
        <xdr:cNvSpPr txBox="1"/>
      </xdr:nvSpPr>
      <xdr:spPr>
        <a:xfrm>
          <a:off x="8821689" y="32294817"/>
          <a:ext cx="284636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</a:t>
          </a:r>
        </a:p>
      </xdr:txBody>
    </xdr:sp>
    <xdr:clientData/>
  </xdr:twoCellAnchor>
  <xdr:twoCellAnchor>
    <xdr:from>
      <xdr:col>8</xdr:col>
      <xdr:colOff>142244</xdr:colOff>
      <xdr:row>29</xdr:row>
      <xdr:rowOff>200595</xdr:rowOff>
    </xdr:from>
    <xdr:to>
      <xdr:col>8</xdr:col>
      <xdr:colOff>426880</xdr:colOff>
      <xdr:row>30</xdr:row>
      <xdr:rowOff>149759</xdr:rowOff>
    </xdr:to>
    <xdr:sp macro="" textlink="">
      <xdr:nvSpPr>
        <xdr:cNvPr id="42" name="CuadroTexto 39">
          <a:extLst>
            <a:ext uri="{FF2B5EF4-FFF2-40B4-BE49-F238E27FC236}">
              <a16:creationId xmlns:a16="http://schemas.microsoft.com/office/drawing/2014/main" id="{8F886867-A272-4DD0-8947-788BA57A26DC}"/>
            </a:ext>
          </a:extLst>
        </xdr:cNvPr>
        <xdr:cNvSpPr txBox="1"/>
      </xdr:nvSpPr>
      <xdr:spPr>
        <a:xfrm>
          <a:off x="9524369" y="32328420"/>
          <a:ext cx="284636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</a:t>
          </a:r>
        </a:p>
      </xdr:txBody>
    </xdr:sp>
    <xdr:clientData/>
  </xdr:twoCellAnchor>
  <xdr:twoCellAnchor>
    <xdr:from>
      <xdr:col>5</xdr:col>
      <xdr:colOff>583100</xdr:colOff>
      <xdr:row>29</xdr:row>
      <xdr:rowOff>140684</xdr:rowOff>
    </xdr:from>
    <xdr:to>
      <xdr:col>5</xdr:col>
      <xdr:colOff>867736</xdr:colOff>
      <xdr:row>30</xdr:row>
      <xdr:rowOff>89848</xdr:rowOff>
    </xdr:to>
    <xdr:sp macro="" textlink="">
      <xdr:nvSpPr>
        <xdr:cNvPr id="43" name="CuadroTexto 40">
          <a:extLst>
            <a:ext uri="{FF2B5EF4-FFF2-40B4-BE49-F238E27FC236}">
              <a16:creationId xmlns:a16="http://schemas.microsoft.com/office/drawing/2014/main" id="{B3648BB0-C863-45A4-BE7B-E61C8C3A8591}"/>
            </a:ext>
          </a:extLst>
        </xdr:cNvPr>
        <xdr:cNvSpPr txBox="1"/>
      </xdr:nvSpPr>
      <xdr:spPr>
        <a:xfrm>
          <a:off x="6526700" y="32268509"/>
          <a:ext cx="284636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0</a:t>
          </a:r>
        </a:p>
      </xdr:txBody>
    </xdr:sp>
    <xdr:clientData/>
  </xdr:twoCellAnchor>
  <xdr:twoCellAnchor>
    <xdr:from>
      <xdr:col>5</xdr:col>
      <xdr:colOff>855269</xdr:colOff>
      <xdr:row>29</xdr:row>
      <xdr:rowOff>107132</xdr:rowOff>
    </xdr:from>
    <xdr:to>
      <xdr:col>5</xdr:col>
      <xdr:colOff>855269</xdr:colOff>
      <xdr:row>29</xdr:row>
      <xdr:rowOff>247065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FB51CE04-55E2-48F1-B5F0-7B53ED424427}"/>
            </a:ext>
          </a:extLst>
        </xdr:cNvPr>
        <xdr:cNvCxnSpPr/>
      </xdr:nvCxnSpPr>
      <xdr:spPr>
        <a:xfrm flipV="1">
          <a:off x="6798869" y="32234957"/>
          <a:ext cx="0" cy="139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892346</xdr:colOff>
      <xdr:row>26</xdr:row>
      <xdr:rowOff>110767</xdr:rowOff>
    </xdr:from>
    <xdr:to>
      <xdr:col>6</xdr:col>
      <xdr:colOff>457509</xdr:colOff>
      <xdr:row>28</xdr:row>
      <xdr:rowOff>179014</xdr:rowOff>
    </xdr:to>
    <xdr:sp macro="" textlink="">
      <xdr:nvSpPr>
        <xdr:cNvPr id="45" name="Forma libre: forma 44">
          <a:extLst>
            <a:ext uri="{FF2B5EF4-FFF2-40B4-BE49-F238E27FC236}">
              <a16:creationId xmlns:a16="http://schemas.microsoft.com/office/drawing/2014/main" id="{9E302835-A713-40CC-A823-29967DF753FF}"/>
            </a:ext>
          </a:extLst>
        </xdr:cNvPr>
        <xdr:cNvSpPr/>
      </xdr:nvSpPr>
      <xdr:spPr>
        <a:xfrm>
          <a:off x="6835946" y="31628992"/>
          <a:ext cx="670063" cy="487347"/>
        </a:xfrm>
        <a:custGeom>
          <a:avLst/>
          <a:gdLst>
            <a:gd name="connsiteX0" fmla="*/ 666750 w 666750"/>
            <a:gd name="connsiteY0" fmla="*/ 63278 h 482378"/>
            <a:gd name="connsiteX1" fmla="*/ 295275 w 666750"/>
            <a:gd name="connsiteY1" fmla="*/ 34703 h 482378"/>
            <a:gd name="connsiteX2" fmla="*/ 0 w 666750"/>
            <a:gd name="connsiteY2" fmla="*/ 482378 h 4823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66750" h="482378">
              <a:moveTo>
                <a:pt x="666750" y="63278"/>
              </a:moveTo>
              <a:cubicBezTo>
                <a:pt x="536575" y="14065"/>
                <a:pt x="406400" y="-35147"/>
                <a:pt x="295275" y="34703"/>
              </a:cubicBezTo>
              <a:cubicBezTo>
                <a:pt x="184150" y="104553"/>
                <a:pt x="69850" y="334741"/>
                <a:pt x="0" y="482378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920921</xdr:colOff>
      <xdr:row>25</xdr:row>
      <xdr:rowOff>74766</xdr:rowOff>
    </xdr:from>
    <xdr:to>
      <xdr:col>7</xdr:col>
      <xdr:colOff>49176</xdr:colOff>
      <xdr:row>28</xdr:row>
      <xdr:rowOff>159964</xdr:rowOff>
    </xdr:to>
    <xdr:sp macro="" textlink="">
      <xdr:nvSpPr>
        <xdr:cNvPr id="46" name="Forma libre: forma 45">
          <a:extLst>
            <a:ext uri="{FF2B5EF4-FFF2-40B4-BE49-F238E27FC236}">
              <a16:creationId xmlns:a16="http://schemas.microsoft.com/office/drawing/2014/main" id="{80D7618C-4ECC-4E81-AEC2-2D0453B8CFA0}"/>
            </a:ext>
          </a:extLst>
        </xdr:cNvPr>
        <xdr:cNvSpPr/>
      </xdr:nvSpPr>
      <xdr:spPr>
        <a:xfrm>
          <a:off x="6864521" y="31383441"/>
          <a:ext cx="1385680" cy="713848"/>
        </a:xfrm>
        <a:custGeom>
          <a:avLst/>
          <a:gdLst>
            <a:gd name="connsiteX0" fmla="*/ 1381125 w 1381125"/>
            <a:gd name="connsiteY0" fmla="*/ 344444 h 706394"/>
            <a:gd name="connsiteX1" fmla="*/ 1066800 w 1381125"/>
            <a:gd name="connsiteY1" fmla="*/ 11069 h 706394"/>
            <a:gd name="connsiteX2" fmla="*/ 0 w 1381125"/>
            <a:gd name="connsiteY2" fmla="*/ 706394 h 706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81125" h="706394">
              <a:moveTo>
                <a:pt x="1381125" y="344444"/>
              </a:moveTo>
              <a:cubicBezTo>
                <a:pt x="1339056" y="147594"/>
                <a:pt x="1296987" y="-49256"/>
                <a:pt x="1066800" y="11069"/>
              </a:cubicBezTo>
              <a:cubicBezTo>
                <a:pt x="836612" y="71394"/>
                <a:pt x="204787" y="455569"/>
                <a:pt x="0" y="706394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911396</xdr:colOff>
      <xdr:row>24</xdr:row>
      <xdr:rowOff>28966</xdr:rowOff>
    </xdr:from>
    <xdr:to>
      <xdr:col>7</xdr:col>
      <xdr:colOff>782513</xdr:colOff>
      <xdr:row>28</xdr:row>
      <xdr:rowOff>169489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41458AC-D71B-4CD8-93D4-A71FEB6B8F27}"/>
            </a:ext>
          </a:extLst>
        </xdr:cNvPr>
        <xdr:cNvSpPr/>
      </xdr:nvSpPr>
      <xdr:spPr>
        <a:xfrm>
          <a:off x="6854996" y="31128091"/>
          <a:ext cx="2128542" cy="978723"/>
        </a:xfrm>
        <a:custGeom>
          <a:avLst/>
          <a:gdLst>
            <a:gd name="connsiteX0" fmla="*/ 2105025 w 2123987"/>
            <a:gd name="connsiteY0" fmla="*/ 616359 h 968784"/>
            <a:gd name="connsiteX1" fmla="*/ 1819275 w 2123987"/>
            <a:gd name="connsiteY1" fmla="*/ 6759 h 968784"/>
            <a:gd name="connsiteX2" fmla="*/ 0 w 2123987"/>
            <a:gd name="connsiteY2" fmla="*/ 968784 h 9687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23987" h="968784">
              <a:moveTo>
                <a:pt x="2105025" y="616359"/>
              </a:moveTo>
              <a:cubicBezTo>
                <a:pt x="2137568" y="282190"/>
                <a:pt x="2170112" y="-51978"/>
                <a:pt x="1819275" y="6759"/>
              </a:cubicBezTo>
              <a:cubicBezTo>
                <a:pt x="1468438" y="65496"/>
                <a:pt x="306387" y="689384"/>
                <a:pt x="0" y="968784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901871</xdr:colOff>
      <xdr:row>22</xdr:row>
      <xdr:rowOff>16566</xdr:rowOff>
    </xdr:from>
    <xdr:to>
      <xdr:col>8</xdr:col>
      <xdr:colOff>274463</xdr:colOff>
      <xdr:row>28</xdr:row>
      <xdr:rowOff>150439</xdr:rowOff>
    </xdr:to>
    <xdr:sp macro="" textlink="">
      <xdr:nvSpPr>
        <xdr:cNvPr id="48" name="Forma libre: forma 47">
          <a:extLst>
            <a:ext uri="{FF2B5EF4-FFF2-40B4-BE49-F238E27FC236}">
              <a16:creationId xmlns:a16="http://schemas.microsoft.com/office/drawing/2014/main" id="{A90FF65C-6DC2-4B7D-A713-683EC54C3D31}"/>
            </a:ext>
          </a:extLst>
        </xdr:cNvPr>
        <xdr:cNvSpPr/>
      </xdr:nvSpPr>
      <xdr:spPr>
        <a:xfrm>
          <a:off x="6845471" y="30696591"/>
          <a:ext cx="2811117" cy="1391173"/>
        </a:xfrm>
        <a:custGeom>
          <a:avLst/>
          <a:gdLst>
            <a:gd name="connsiteX0" fmla="*/ 2809875 w 2809875"/>
            <a:gd name="connsiteY0" fmla="*/ 1014315 h 1376265"/>
            <a:gd name="connsiteX1" fmla="*/ 2333625 w 2809875"/>
            <a:gd name="connsiteY1" fmla="*/ 4665 h 1376265"/>
            <a:gd name="connsiteX2" fmla="*/ 0 w 2809875"/>
            <a:gd name="connsiteY2" fmla="*/ 1376265 h 13762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809875" h="1376265">
              <a:moveTo>
                <a:pt x="2809875" y="1014315"/>
              </a:moveTo>
              <a:cubicBezTo>
                <a:pt x="2805906" y="479327"/>
                <a:pt x="2801937" y="-55660"/>
                <a:pt x="2333625" y="4665"/>
              </a:cubicBezTo>
              <a:cubicBezTo>
                <a:pt x="1865312" y="64990"/>
                <a:pt x="646112" y="1174653"/>
                <a:pt x="0" y="1376265"/>
              </a:cubicBezTo>
            </a:path>
          </a:pathLst>
        </a:custGeom>
        <a:ln w="3175">
          <a:solidFill>
            <a:schemeClr val="bg1">
              <a:lumMod val="50000"/>
            </a:schemeClr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698711</xdr:colOff>
      <xdr:row>53</xdr:row>
      <xdr:rowOff>141957</xdr:rowOff>
    </xdr:from>
    <xdr:to>
      <xdr:col>5</xdr:col>
      <xdr:colOff>746254</xdr:colOff>
      <xdr:row>53</xdr:row>
      <xdr:rowOff>141957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30F5CFC-5111-4A3E-AD60-DD82AAC3CB58}"/>
            </a:ext>
          </a:extLst>
        </xdr:cNvPr>
        <xdr:cNvCxnSpPr>
          <a:cxnSpLocks/>
        </xdr:cNvCxnSpPr>
      </xdr:nvCxnSpPr>
      <xdr:spPr>
        <a:xfrm>
          <a:off x="5242136" y="36441732"/>
          <a:ext cx="14477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1284262</xdr:colOff>
      <xdr:row>53</xdr:row>
      <xdr:rowOff>66545</xdr:rowOff>
    </xdr:from>
    <xdr:to>
      <xdr:col>5</xdr:col>
      <xdr:colOff>169137</xdr:colOff>
      <xdr:row>55</xdr:row>
      <xdr:rowOff>23992</xdr:rowOff>
    </xdr:to>
    <xdr:sp macro="" textlink="">
      <xdr:nvSpPr>
        <xdr:cNvPr id="50" name="CuadroTexto 51">
          <a:extLst>
            <a:ext uri="{FF2B5EF4-FFF2-40B4-BE49-F238E27FC236}">
              <a16:creationId xmlns:a16="http://schemas.microsoft.com/office/drawing/2014/main" id="{FEB4415E-3921-4A97-AD28-4C11B0420B0B}"/>
            </a:ext>
          </a:extLst>
        </xdr:cNvPr>
        <xdr:cNvSpPr txBox="1"/>
      </xdr:nvSpPr>
      <xdr:spPr>
        <a:xfrm>
          <a:off x="5827687" y="36366320"/>
          <a:ext cx="285050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</a:t>
          </a:r>
        </a:p>
      </xdr:txBody>
    </xdr:sp>
    <xdr:clientData/>
  </xdr:twoCellAnchor>
  <xdr:twoCellAnchor>
    <xdr:from>
      <xdr:col>5</xdr:col>
      <xdr:colOff>625223</xdr:colOff>
      <xdr:row>53</xdr:row>
      <xdr:rowOff>66543</xdr:rowOff>
    </xdr:from>
    <xdr:to>
      <xdr:col>5</xdr:col>
      <xdr:colOff>909859</xdr:colOff>
      <xdr:row>55</xdr:row>
      <xdr:rowOff>23990</xdr:rowOff>
    </xdr:to>
    <xdr:sp macro="" textlink="">
      <xdr:nvSpPr>
        <xdr:cNvPr id="51" name="CuadroTexto 52">
          <a:extLst>
            <a:ext uri="{FF2B5EF4-FFF2-40B4-BE49-F238E27FC236}">
              <a16:creationId xmlns:a16="http://schemas.microsoft.com/office/drawing/2014/main" id="{37F2ABBB-D743-46CD-AA6B-AECDCE46633E}"/>
            </a:ext>
          </a:extLst>
        </xdr:cNvPr>
        <xdr:cNvSpPr txBox="1"/>
      </xdr:nvSpPr>
      <xdr:spPr>
        <a:xfrm>
          <a:off x="6568823" y="36366318"/>
          <a:ext cx="284636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</a:t>
          </a:r>
        </a:p>
      </xdr:txBody>
    </xdr:sp>
    <xdr:clientData/>
  </xdr:twoCellAnchor>
  <xdr:twoCellAnchor>
    <xdr:from>
      <xdr:col>6</xdr:col>
      <xdr:colOff>1082481</xdr:colOff>
      <xdr:row>49</xdr:row>
      <xdr:rowOff>56838</xdr:rowOff>
    </xdr:from>
    <xdr:to>
      <xdr:col>6</xdr:col>
      <xdr:colOff>1082481</xdr:colOff>
      <xdr:row>53</xdr:row>
      <xdr:rowOff>137290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93D48C9C-5F7A-4319-AC9A-6ADBE25A37C6}"/>
            </a:ext>
          </a:extLst>
        </xdr:cNvPr>
        <xdr:cNvCxnSpPr>
          <a:cxnSpLocks/>
        </xdr:cNvCxnSpPr>
      </xdr:nvCxnSpPr>
      <xdr:spPr>
        <a:xfrm flipV="1">
          <a:off x="8130981" y="35327913"/>
          <a:ext cx="0" cy="11091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506296</xdr:colOff>
      <xdr:row>47</xdr:row>
      <xdr:rowOff>99391</xdr:rowOff>
    </xdr:from>
    <xdr:to>
      <xdr:col>7</xdr:col>
      <xdr:colOff>534247</xdr:colOff>
      <xdr:row>49</xdr:row>
      <xdr:rowOff>56837</xdr:rowOff>
    </xdr:to>
    <xdr:sp macro="" textlink="">
      <xdr:nvSpPr>
        <xdr:cNvPr id="53" name="CuadroTexto 54">
          <a:extLst>
            <a:ext uri="{FF2B5EF4-FFF2-40B4-BE49-F238E27FC236}">
              <a16:creationId xmlns:a16="http://schemas.microsoft.com/office/drawing/2014/main" id="{69ED158D-BDD8-4BCA-A734-FB33EF7E0555}"/>
            </a:ext>
          </a:extLst>
        </xdr:cNvPr>
        <xdr:cNvSpPr txBox="1"/>
      </xdr:nvSpPr>
      <xdr:spPr>
        <a:xfrm>
          <a:off x="7554796" y="34951366"/>
          <a:ext cx="1180476" cy="376546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F</a:t>
          </a:r>
        </a:p>
      </xdr:txBody>
    </xdr:sp>
    <xdr:clientData/>
  </xdr:twoCellAnchor>
  <xdr:twoCellAnchor>
    <xdr:from>
      <xdr:col>5</xdr:col>
      <xdr:colOff>26819</xdr:colOff>
      <xdr:row>51</xdr:row>
      <xdr:rowOff>187980</xdr:rowOff>
    </xdr:from>
    <xdr:to>
      <xdr:col>5</xdr:col>
      <xdr:colOff>26819</xdr:colOff>
      <xdr:row>53</xdr:row>
      <xdr:rowOff>141953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A17DC485-8D84-4E46-AB79-772997F0B2A6}"/>
            </a:ext>
          </a:extLst>
        </xdr:cNvPr>
        <xdr:cNvCxnSpPr>
          <a:cxnSpLocks/>
        </xdr:cNvCxnSpPr>
      </xdr:nvCxnSpPr>
      <xdr:spPr>
        <a:xfrm flipV="1">
          <a:off x="5970419" y="36068655"/>
          <a:ext cx="0" cy="37307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768947</xdr:colOff>
      <xdr:row>51</xdr:row>
      <xdr:rowOff>190096</xdr:rowOff>
    </xdr:from>
    <xdr:to>
      <xdr:col>5</xdr:col>
      <xdr:colOff>768947</xdr:colOff>
      <xdr:row>53</xdr:row>
      <xdr:rowOff>144069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6C570CAE-B465-455A-9460-089ADD27ADCB}"/>
            </a:ext>
          </a:extLst>
        </xdr:cNvPr>
        <xdr:cNvCxnSpPr>
          <a:cxnSpLocks/>
        </xdr:cNvCxnSpPr>
      </xdr:nvCxnSpPr>
      <xdr:spPr>
        <a:xfrm flipV="1">
          <a:off x="6712547" y="36070771"/>
          <a:ext cx="0" cy="37307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360070</xdr:colOff>
      <xdr:row>51</xdr:row>
      <xdr:rowOff>187979</xdr:rowOff>
    </xdr:from>
    <xdr:to>
      <xdr:col>6</xdr:col>
      <xdr:colOff>360070</xdr:colOff>
      <xdr:row>53</xdr:row>
      <xdr:rowOff>141952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FBC0FE26-A260-4D40-A382-18CAB9ED87B6}"/>
            </a:ext>
          </a:extLst>
        </xdr:cNvPr>
        <xdr:cNvCxnSpPr>
          <a:cxnSpLocks/>
        </xdr:cNvCxnSpPr>
      </xdr:nvCxnSpPr>
      <xdr:spPr>
        <a:xfrm flipV="1">
          <a:off x="7408570" y="36068654"/>
          <a:ext cx="0" cy="37307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1082107</xdr:colOff>
      <xdr:row>51</xdr:row>
      <xdr:rowOff>183317</xdr:rowOff>
    </xdr:from>
    <xdr:to>
      <xdr:col>6</xdr:col>
      <xdr:colOff>1082107</xdr:colOff>
      <xdr:row>53</xdr:row>
      <xdr:rowOff>137290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EF609E62-57FD-48BD-95E3-6E770BB57E1F}"/>
            </a:ext>
          </a:extLst>
        </xdr:cNvPr>
        <xdr:cNvCxnSpPr>
          <a:cxnSpLocks/>
        </xdr:cNvCxnSpPr>
      </xdr:nvCxnSpPr>
      <xdr:spPr>
        <a:xfrm flipV="1">
          <a:off x="8130607" y="36063992"/>
          <a:ext cx="0" cy="37307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1298934</xdr:colOff>
      <xdr:row>50</xdr:row>
      <xdr:rowOff>234154</xdr:rowOff>
    </xdr:from>
    <xdr:to>
      <xdr:col>5</xdr:col>
      <xdr:colOff>154464</xdr:colOff>
      <xdr:row>51</xdr:row>
      <xdr:rowOff>183318</xdr:rowOff>
    </xdr:to>
    <xdr:sp macro="" textlink="">
      <xdr:nvSpPr>
        <xdr:cNvPr id="58" name="CuadroTexto 59">
          <a:extLst>
            <a:ext uri="{FF2B5EF4-FFF2-40B4-BE49-F238E27FC236}">
              <a16:creationId xmlns:a16="http://schemas.microsoft.com/office/drawing/2014/main" id="{9E734EA2-DD41-48D1-A2AA-D3115BF570E4}"/>
            </a:ext>
          </a:extLst>
        </xdr:cNvPr>
        <xdr:cNvSpPr txBox="1"/>
      </xdr:nvSpPr>
      <xdr:spPr>
        <a:xfrm>
          <a:off x="5842359" y="35695729"/>
          <a:ext cx="255705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5</xdr:col>
      <xdr:colOff>618714</xdr:colOff>
      <xdr:row>50</xdr:row>
      <xdr:rowOff>231468</xdr:rowOff>
    </xdr:from>
    <xdr:to>
      <xdr:col>5</xdr:col>
      <xdr:colOff>874005</xdr:colOff>
      <xdr:row>51</xdr:row>
      <xdr:rowOff>180632</xdr:rowOff>
    </xdr:to>
    <xdr:sp macro="" textlink="">
      <xdr:nvSpPr>
        <xdr:cNvPr id="59" name="CuadroTexto 60">
          <a:extLst>
            <a:ext uri="{FF2B5EF4-FFF2-40B4-BE49-F238E27FC236}">
              <a16:creationId xmlns:a16="http://schemas.microsoft.com/office/drawing/2014/main" id="{6F1D835E-251F-4D19-ADD3-669D2E731105}"/>
            </a:ext>
          </a:extLst>
        </xdr:cNvPr>
        <xdr:cNvSpPr txBox="1"/>
      </xdr:nvSpPr>
      <xdr:spPr>
        <a:xfrm>
          <a:off x="6562314" y="35693043"/>
          <a:ext cx="255291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236561</xdr:colOff>
      <xdr:row>50</xdr:row>
      <xdr:rowOff>238813</xdr:rowOff>
    </xdr:from>
    <xdr:to>
      <xdr:col>6</xdr:col>
      <xdr:colOff>491852</xdr:colOff>
      <xdr:row>51</xdr:row>
      <xdr:rowOff>187977</xdr:rowOff>
    </xdr:to>
    <xdr:sp macro="" textlink="">
      <xdr:nvSpPr>
        <xdr:cNvPr id="60" name="CuadroTexto 61">
          <a:extLst>
            <a:ext uri="{FF2B5EF4-FFF2-40B4-BE49-F238E27FC236}">
              <a16:creationId xmlns:a16="http://schemas.microsoft.com/office/drawing/2014/main" id="{59C37152-3EB4-4238-8C65-772DFD348CAD}"/>
            </a:ext>
          </a:extLst>
        </xdr:cNvPr>
        <xdr:cNvSpPr txBox="1"/>
      </xdr:nvSpPr>
      <xdr:spPr>
        <a:xfrm>
          <a:off x="7285061" y="35700388"/>
          <a:ext cx="255291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1106452</xdr:colOff>
      <xdr:row>50</xdr:row>
      <xdr:rowOff>231467</xdr:rowOff>
    </xdr:from>
    <xdr:to>
      <xdr:col>7</xdr:col>
      <xdr:colOff>210460</xdr:colOff>
      <xdr:row>51</xdr:row>
      <xdr:rowOff>180631</xdr:rowOff>
    </xdr:to>
    <xdr:sp macro="" textlink="">
      <xdr:nvSpPr>
        <xdr:cNvPr id="61" name="CuadroTexto 62">
          <a:extLst>
            <a:ext uri="{FF2B5EF4-FFF2-40B4-BE49-F238E27FC236}">
              <a16:creationId xmlns:a16="http://schemas.microsoft.com/office/drawing/2014/main" id="{88B45DF3-8DFA-4ACE-9BF3-539B66289279}"/>
            </a:ext>
          </a:extLst>
        </xdr:cNvPr>
        <xdr:cNvSpPr txBox="1"/>
      </xdr:nvSpPr>
      <xdr:spPr>
        <a:xfrm>
          <a:off x="8154952" y="35693042"/>
          <a:ext cx="256533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114047</xdr:colOff>
      <xdr:row>53</xdr:row>
      <xdr:rowOff>66542</xdr:rowOff>
    </xdr:from>
    <xdr:to>
      <xdr:col>6</xdr:col>
      <xdr:colOff>695188</xdr:colOff>
      <xdr:row>55</xdr:row>
      <xdr:rowOff>23989</xdr:rowOff>
    </xdr:to>
    <xdr:sp macro="" textlink="">
      <xdr:nvSpPr>
        <xdr:cNvPr id="62" name="CuadroTexto 63">
          <a:extLst>
            <a:ext uri="{FF2B5EF4-FFF2-40B4-BE49-F238E27FC236}">
              <a16:creationId xmlns:a16="http://schemas.microsoft.com/office/drawing/2014/main" id="{2D986781-FBE3-4573-86D0-AFA293457882}"/>
            </a:ext>
          </a:extLst>
        </xdr:cNvPr>
        <xdr:cNvSpPr txBox="1"/>
      </xdr:nvSpPr>
      <xdr:spPr>
        <a:xfrm>
          <a:off x="7162547" y="36366317"/>
          <a:ext cx="581141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N-1</a:t>
          </a:r>
        </a:p>
      </xdr:txBody>
    </xdr:sp>
    <xdr:clientData/>
  </xdr:twoCellAnchor>
  <xdr:twoCellAnchor>
    <xdr:from>
      <xdr:col>6</xdr:col>
      <xdr:colOff>1014491</xdr:colOff>
      <xdr:row>52</xdr:row>
      <xdr:rowOff>197286</xdr:rowOff>
    </xdr:from>
    <xdr:to>
      <xdr:col>7</xdr:col>
      <xdr:colOff>147844</xdr:colOff>
      <xdr:row>54</xdr:row>
      <xdr:rowOff>154733</xdr:rowOff>
    </xdr:to>
    <xdr:sp macro="" textlink="">
      <xdr:nvSpPr>
        <xdr:cNvPr id="63" name="CuadroTexto 64">
          <a:extLst>
            <a:ext uri="{FF2B5EF4-FFF2-40B4-BE49-F238E27FC236}">
              <a16:creationId xmlns:a16="http://schemas.microsoft.com/office/drawing/2014/main" id="{A650A1F0-3A2C-45FF-80A8-B429D45B62A3}"/>
            </a:ext>
          </a:extLst>
        </xdr:cNvPr>
        <xdr:cNvSpPr txBox="1"/>
      </xdr:nvSpPr>
      <xdr:spPr>
        <a:xfrm>
          <a:off x="8062991" y="36287511"/>
          <a:ext cx="285878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N</a:t>
          </a:r>
        </a:p>
      </xdr:txBody>
    </xdr:sp>
    <xdr:clientData/>
  </xdr:twoCellAnchor>
  <xdr:twoCellAnchor>
    <xdr:from>
      <xdr:col>4</xdr:col>
      <xdr:colOff>579782</xdr:colOff>
      <xdr:row>53</xdr:row>
      <xdr:rowOff>66544</xdr:rowOff>
    </xdr:from>
    <xdr:to>
      <xdr:col>4</xdr:col>
      <xdr:colOff>864418</xdr:colOff>
      <xdr:row>55</xdr:row>
      <xdr:rowOff>23991</xdr:rowOff>
    </xdr:to>
    <xdr:sp macro="" textlink="">
      <xdr:nvSpPr>
        <xdr:cNvPr id="64" name="CuadroTexto 65">
          <a:extLst>
            <a:ext uri="{FF2B5EF4-FFF2-40B4-BE49-F238E27FC236}">
              <a16:creationId xmlns:a16="http://schemas.microsoft.com/office/drawing/2014/main" id="{40DB62C6-1947-4817-BBB0-79086036F484}"/>
            </a:ext>
          </a:extLst>
        </xdr:cNvPr>
        <xdr:cNvSpPr txBox="1"/>
      </xdr:nvSpPr>
      <xdr:spPr>
        <a:xfrm>
          <a:off x="5123207" y="36366319"/>
          <a:ext cx="284636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0</a:t>
          </a:r>
        </a:p>
      </xdr:txBody>
    </xdr:sp>
    <xdr:clientData/>
  </xdr:twoCellAnchor>
  <xdr:twoCellAnchor>
    <xdr:from>
      <xdr:col>4</xdr:col>
      <xdr:colOff>698711</xdr:colOff>
      <xdr:row>53</xdr:row>
      <xdr:rowOff>6684</xdr:rowOff>
    </xdr:from>
    <xdr:to>
      <xdr:col>4</xdr:col>
      <xdr:colOff>698711</xdr:colOff>
      <xdr:row>53</xdr:row>
      <xdr:rowOff>146617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DD1788F9-98F9-40C3-B7AC-5D633E136433}"/>
            </a:ext>
          </a:extLst>
        </xdr:cNvPr>
        <xdr:cNvCxnSpPr/>
      </xdr:nvCxnSpPr>
      <xdr:spPr>
        <a:xfrm flipV="1">
          <a:off x="5242136" y="36306459"/>
          <a:ext cx="0" cy="139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746254</xdr:colOff>
      <xdr:row>53</xdr:row>
      <xdr:rowOff>141951</xdr:rowOff>
    </xdr:from>
    <xdr:to>
      <xdr:col>6</xdr:col>
      <xdr:colOff>336258</xdr:colOff>
      <xdr:row>53</xdr:row>
      <xdr:rowOff>141951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C536DC-AA96-4A9F-8AD9-917897ED6264}"/>
            </a:ext>
          </a:extLst>
        </xdr:cNvPr>
        <xdr:cNvCxnSpPr>
          <a:cxnSpLocks/>
        </xdr:cNvCxnSpPr>
      </xdr:nvCxnSpPr>
      <xdr:spPr>
        <a:xfrm>
          <a:off x="6689854" y="36441726"/>
          <a:ext cx="694904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360070</xdr:colOff>
      <xdr:row>53</xdr:row>
      <xdr:rowOff>144068</xdr:rowOff>
    </xdr:from>
    <xdr:to>
      <xdr:col>6</xdr:col>
      <xdr:colOff>1081404</xdr:colOff>
      <xdr:row>53</xdr:row>
      <xdr:rowOff>144068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7F497131-D0E3-4FB7-9315-4C3B376A26C3}"/>
            </a:ext>
          </a:extLst>
        </xdr:cNvPr>
        <xdr:cNvCxnSpPr>
          <a:cxnSpLocks/>
        </xdr:cNvCxnSpPr>
      </xdr:nvCxnSpPr>
      <xdr:spPr>
        <a:xfrm>
          <a:off x="7408570" y="36443843"/>
          <a:ext cx="72133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873852</xdr:colOff>
      <xdr:row>72</xdr:row>
      <xdr:rowOff>349467</xdr:rowOff>
    </xdr:from>
    <xdr:to>
      <xdr:col>7</xdr:col>
      <xdr:colOff>68286</xdr:colOff>
      <xdr:row>72</xdr:row>
      <xdr:rowOff>349467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800B1126-93E7-4BE2-85F8-B83B9DDB7BAA}"/>
            </a:ext>
          </a:extLst>
        </xdr:cNvPr>
        <xdr:cNvCxnSpPr>
          <a:cxnSpLocks/>
        </xdr:cNvCxnSpPr>
      </xdr:nvCxnSpPr>
      <xdr:spPr>
        <a:xfrm>
          <a:off x="6817452" y="38935242"/>
          <a:ext cx="14518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357816</xdr:colOff>
      <xdr:row>72</xdr:row>
      <xdr:rowOff>274055</xdr:rowOff>
    </xdr:from>
    <xdr:to>
      <xdr:col>6</xdr:col>
      <xdr:colOff>642452</xdr:colOff>
      <xdr:row>74</xdr:row>
      <xdr:rowOff>16154</xdr:rowOff>
    </xdr:to>
    <xdr:sp macro="" textlink="">
      <xdr:nvSpPr>
        <xdr:cNvPr id="69" name="CuadroTexto 83">
          <a:extLst>
            <a:ext uri="{FF2B5EF4-FFF2-40B4-BE49-F238E27FC236}">
              <a16:creationId xmlns:a16="http://schemas.microsoft.com/office/drawing/2014/main" id="{40354B07-D688-4EA6-947A-2F02045E38D0}"/>
            </a:ext>
          </a:extLst>
        </xdr:cNvPr>
        <xdr:cNvSpPr txBox="1"/>
      </xdr:nvSpPr>
      <xdr:spPr>
        <a:xfrm>
          <a:off x="7406316" y="38859830"/>
          <a:ext cx="284636" cy="370749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</a:t>
          </a:r>
        </a:p>
      </xdr:txBody>
    </xdr:sp>
    <xdr:clientData/>
  </xdr:twoCellAnchor>
  <xdr:twoCellAnchor>
    <xdr:from>
      <xdr:col>6</xdr:col>
      <xdr:colOff>1098538</xdr:colOff>
      <xdr:row>72</xdr:row>
      <xdr:rowOff>274053</xdr:rowOff>
    </xdr:from>
    <xdr:to>
      <xdr:col>7</xdr:col>
      <xdr:colOff>231891</xdr:colOff>
      <xdr:row>74</xdr:row>
      <xdr:rowOff>16152</xdr:rowOff>
    </xdr:to>
    <xdr:sp macro="" textlink="">
      <xdr:nvSpPr>
        <xdr:cNvPr id="70" name="CuadroTexto 84">
          <a:extLst>
            <a:ext uri="{FF2B5EF4-FFF2-40B4-BE49-F238E27FC236}">
              <a16:creationId xmlns:a16="http://schemas.microsoft.com/office/drawing/2014/main" id="{CF3BE005-50D5-4C75-A8E2-D879BF1B357B}"/>
            </a:ext>
          </a:extLst>
        </xdr:cNvPr>
        <xdr:cNvSpPr txBox="1"/>
      </xdr:nvSpPr>
      <xdr:spPr>
        <a:xfrm>
          <a:off x="8147038" y="38859828"/>
          <a:ext cx="285878" cy="370749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</a:t>
          </a:r>
        </a:p>
      </xdr:txBody>
    </xdr:sp>
    <xdr:clientData/>
  </xdr:twoCellAnchor>
  <xdr:twoCellAnchor>
    <xdr:from>
      <xdr:col>5</xdr:col>
      <xdr:colOff>862943</xdr:colOff>
      <xdr:row>72</xdr:row>
      <xdr:rowOff>344799</xdr:rowOff>
    </xdr:from>
    <xdr:to>
      <xdr:col>5</xdr:col>
      <xdr:colOff>872075</xdr:colOff>
      <xdr:row>76</xdr:row>
      <xdr:rowOff>15567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1263BAF5-2A8F-421C-AF6B-5128F368F4E2}"/>
            </a:ext>
          </a:extLst>
        </xdr:cNvPr>
        <xdr:cNvCxnSpPr>
          <a:cxnSpLocks/>
        </xdr:cNvCxnSpPr>
      </xdr:nvCxnSpPr>
      <xdr:spPr>
        <a:xfrm flipH="1">
          <a:off x="6806543" y="38930574"/>
          <a:ext cx="9132" cy="7185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273326</xdr:colOff>
      <xdr:row>75</xdr:row>
      <xdr:rowOff>192800</xdr:rowOff>
    </xdr:from>
    <xdr:to>
      <xdr:col>6</xdr:col>
      <xdr:colOff>350973</xdr:colOff>
      <xdr:row>77</xdr:row>
      <xdr:rowOff>150247</xdr:rowOff>
    </xdr:to>
    <xdr:sp macro="" textlink="">
      <xdr:nvSpPr>
        <xdr:cNvPr id="72" name="CuadroTexto 86">
          <a:extLst>
            <a:ext uri="{FF2B5EF4-FFF2-40B4-BE49-F238E27FC236}">
              <a16:creationId xmlns:a16="http://schemas.microsoft.com/office/drawing/2014/main" id="{B9C9785A-A8B6-4C46-A555-7D1615653C9C}"/>
            </a:ext>
          </a:extLst>
        </xdr:cNvPr>
        <xdr:cNvSpPr txBox="1"/>
      </xdr:nvSpPr>
      <xdr:spPr>
        <a:xfrm>
          <a:off x="6216926" y="39616775"/>
          <a:ext cx="1182547" cy="376547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P</a:t>
          </a:r>
        </a:p>
      </xdr:txBody>
    </xdr:sp>
    <xdr:clientData/>
  </xdr:twoCellAnchor>
  <xdr:twoCellAnchor>
    <xdr:from>
      <xdr:col>6</xdr:col>
      <xdr:colOff>500134</xdr:colOff>
      <xdr:row>71</xdr:row>
      <xdr:rowOff>171860</xdr:rowOff>
    </xdr:from>
    <xdr:to>
      <xdr:col>6</xdr:col>
      <xdr:colOff>500134</xdr:colOff>
      <xdr:row>72</xdr:row>
      <xdr:rowOff>349463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663FCA60-5193-47A5-9924-53B6D7819B81}"/>
            </a:ext>
          </a:extLst>
        </xdr:cNvPr>
        <xdr:cNvCxnSpPr>
          <a:cxnSpLocks/>
        </xdr:cNvCxnSpPr>
      </xdr:nvCxnSpPr>
      <xdr:spPr>
        <a:xfrm flipV="1">
          <a:off x="7548634" y="38567135"/>
          <a:ext cx="0" cy="36810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90979</xdr:colOff>
      <xdr:row>71</xdr:row>
      <xdr:rowOff>173976</xdr:rowOff>
    </xdr:from>
    <xdr:to>
      <xdr:col>7</xdr:col>
      <xdr:colOff>90979</xdr:colOff>
      <xdr:row>72</xdr:row>
      <xdr:rowOff>351579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B146F3DC-8218-412A-BD71-53054BB7B78A}"/>
            </a:ext>
          </a:extLst>
        </xdr:cNvPr>
        <xdr:cNvCxnSpPr>
          <a:cxnSpLocks/>
        </xdr:cNvCxnSpPr>
      </xdr:nvCxnSpPr>
      <xdr:spPr>
        <a:xfrm flipV="1">
          <a:off x="8292004" y="38569251"/>
          <a:ext cx="0" cy="36810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783689</xdr:colOff>
      <xdr:row>71</xdr:row>
      <xdr:rowOff>171859</xdr:rowOff>
    </xdr:from>
    <xdr:to>
      <xdr:col>7</xdr:col>
      <xdr:colOff>783689</xdr:colOff>
      <xdr:row>72</xdr:row>
      <xdr:rowOff>349462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29B5F632-E24C-4130-96B0-516AE4606D05}"/>
            </a:ext>
          </a:extLst>
        </xdr:cNvPr>
        <xdr:cNvCxnSpPr>
          <a:cxnSpLocks/>
        </xdr:cNvCxnSpPr>
      </xdr:nvCxnSpPr>
      <xdr:spPr>
        <a:xfrm flipV="1">
          <a:off x="8984714" y="38567134"/>
          <a:ext cx="0" cy="36810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321313</xdr:colOff>
      <xdr:row>71</xdr:row>
      <xdr:rowOff>167197</xdr:rowOff>
    </xdr:from>
    <xdr:to>
      <xdr:col>8</xdr:col>
      <xdr:colOff>321313</xdr:colOff>
      <xdr:row>72</xdr:row>
      <xdr:rowOff>344800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4165837A-EA5D-437F-A4BA-E7B56EAC5011}"/>
            </a:ext>
          </a:extLst>
        </xdr:cNvPr>
        <xdr:cNvCxnSpPr>
          <a:cxnSpLocks/>
        </xdr:cNvCxnSpPr>
      </xdr:nvCxnSpPr>
      <xdr:spPr>
        <a:xfrm flipV="1">
          <a:off x="9703438" y="38562472"/>
          <a:ext cx="0" cy="36810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372488</xdr:colOff>
      <xdr:row>70</xdr:row>
      <xdr:rowOff>2686</xdr:rowOff>
    </xdr:from>
    <xdr:to>
      <xdr:col>6</xdr:col>
      <xdr:colOff>627779</xdr:colOff>
      <xdr:row>71</xdr:row>
      <xdr:rowOff>167198</xdr:rowOff>
    </xdr:to>
    <xdr:sp macro="" textlink="">
      <xdr:nvSpPr>
        <xdr:cNvPr id="77" name="CuadroTexto 91">
          <a:extLst>
            <a:ext uri="{FF2B5EF4-FFF2-40B4-BE49-F238E27FC236}">
              <a16:creationId xmlns:a16="http://schemas.microsoft.com/office/drawing/2014/main" id="{0CD8968D-09C5-429A-979D-61922C965F8B}"/>
            </a:ext>
          </a:extLst>
        </xdr:cNvPr>
        <xdr:cNvSpPr txBox="1"/>
      </xdr:nvSpPr>
      <xdr:spPr>
        <a:xfrm>
          <a:off x="7420988" y="38188411"/>
          <a:ext cx="255291" cy="374062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6</xdr:col>
      <xdr:colOff>1092029</xdr:colOff>
      <xdr:row>70</xdr:row>
      <xdr:rowOff>0</xdr:rowOff>
    </xdr:from>
    <xdr:to>
      <xdr:col>7</xdr:col>
      <xdr:colOff>196037</xdr:colOff>
      <xdr:row>71</xdr:row>
      <xdr:rowOff>164512</xdr:rowOff>
    </xdr:to>
    <xdr:sp macro="" textlink="">
      <xdr:nvSpPr>
        <xdr:cNvPr id="78" name="CuadroTexto 92">
          <a:extLst>
            <a:ext uri="{FF2B5EF4-FFF2-40B4-BE49-F238E27FC236}">
              <a16:creationId xmlns:a16="http://schemas.microsoft.com/office/drawing/2014/main" id="{786EA3FD-66A1-4D42-BD43-E25E78AFDFC2}"/>
            </a:ext>
          </a:extLst>
        </xdr:cNvPr>
        <xdr:cNvSpPr txBox="1"/>
      </xdr:nvSpPr>
      <xdr:spPr>
        <a:xfrm>
          <a:off x="8140529" y="38185725"/>
          <a:ext cx="256533" cy="374062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7</xdr:col>
      <xdr:colOff>660180</xdr:colOff>
      <xdr:row>70</xdr:row>
      <xdr:rowOff>7345</xdr:rowOff>
    </xdr:from>
    <xdr:to>
      <xdr:col>7</xdr:col>
      <xdr:colOff>915471</xdr:colOff>
      <xdr:row>71</xdr:row>
      <xdr:rowOff>171857</xdr:rowOff>
    </xdr:to>
    <xdr:sp macro="" textlink="">
      <xdr:nvSpPr>
        <xdr:cNvPr id="79" name="CuadroTexto 93">
          <a:extLst>
            <a:ext uri="{FF2B5EF4-FFF2-40B4-BE49-F238E27FC236}">
              <a16:creationId xmlns:a16="http://schemas.microsoft.com/office/drawing/2014/main" id="{26791A3D-3748-432A-BE86-A8E26ECBAD8F}"/>
            </a:ext>
          </a:extLst>
        </xdr:cNvPr>
        <xdr:cNvSpPr txBox="1"/>
      </xdr:nvSpPr>
      <xdr:spPr>
        <a:xfrm>
          <a:off x="8861205" y="38193070"/>
          <a:ext cx="255291" cy="374062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8</xdr:col>
      <xdr:colOff>202741</xdr:colOff>
      <xdr:row>70</xdr:row>
      <xdr:rowOff>7345</xdr:rowOff>
    </xdr:from>
    <xdr:to>
      <xdr:col>8</xdr:col>
      <xdr:colOff>458032</xdr:colOff>
      <xdr:row>71</xdr:row>
      <xdr:rowOff>171857</xdr:rowOff>
    </xdr:to>
    <xdr:sp macro="" textlink="">
      <xdr:nvSpPr>
        <xdr:cNvPr id="80" name="CuadroTexto 94">
          <a:extLst>
            <a:ext uri="{FF2B5EF4-FFF2-40B4-BE49-F238E27FC236}">
              <a16:creationId xmlns:a16="http://schemas.microsoft.com/office/drawing/2014/main" id="{3AEE4B3B-6799-41A8-8AFE-13F64CCAEFF7}"/>
            </a:ext>
          </a:extLst>
        </xdr:cNvPr>
        <xdr:cNvSpPr txBox="1"/>
      </xdr:nvSpPr>
      <xdr:spPr>
        <a:xfrm>
          <a:off x="9584866" y="38193070"/>
          <a:ext cx="255291" cy="374062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A</a:t>
          </a:r>
        </a:p>
      </xdr:txBody>
    </xdr:sp>
    <xdr:clientData/>
  </xdr:twoCellAnchor>
  <xdr:twoCellAnchor>
    <xdr:from>
      <xdr:col>7</xdr:col>
      <xdr:colOff>537666</xdr:colOff>
      <xdr:row>72</xdr:row>
      <xdr:rowOff>274052</xdr:rowOff>
    </xdr:from>
    <xdr:to>
      <xdr:col>7</xdr:col>
      <xdr:colOff>1118807</xdr:colOff>
      <xdr:row>74</xdr:row>
      <xdr:rowOff>16151</xdr:rowOff>
    </xdr:to>
    <xdr:sp macro="" textlink="">
      <xdr:nvSpPr>
        <xdr:cNvPr id="81" name="CuadroTexto 95">
          <a:extLst>
            <a:ext uri="{FF2B5EF4-FFF2-40B4-BE49-F238E27FC236}">
              <a16:creationId xmlns:a16="http://schemas.microsoft.com/office/drawing/2014/main" id="{3C9E3BC7-CF2A-4EB2-9643-D6AB3FA58094}"/>
            </a:ext>
          </a:extLst>
        </xdr:cNvPr>
        <xdr:cNvSpPr txBox="1"/>
      </xdr:nvSpPr>
      <xdr:spPr>
        <a:xfrm>
          <a:off x="8738691" y="38859827"/>
          <a:ext cx="581141" cy="370749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N-1</a:t>
          </a:r>
        </a:p>
      </xdr:txBody>
    </xdr:sp>
    <xdr:clientData/>
  </xdr:twoCellAnchor>
  <xdr:twoCellAnchor>
    <xdr:from>
      <xdr:col>8</xdr:col>
      <xdr:colOff>253697</xdr:colOff>
      <xdr:row>72</xdr:row>
      <xdr:rowOff>197731</xdr:rowOff>
    </xdr:from>
    <xdr:to>
      <xdr:col>8</xdr:col>
      <xdr:colOff>538333</xdr:colOff>
      <xdr:row>73</xdr:row>
      <xdr:rowOff>146895</xdr:rowOff>
    </xdr:to>
    <xdr:sp macro="" textlink="">
      <xdr:nvSpPr>
        <xdr:cNvPr id="82" name="CuadroTexto 96">
          <a:extLst>
            <a:ext uri="{FF2B5EF4-FFF2-40B4-BE49-F238E27FC236}">
              <a16:creationId xmlns:a16="http://schemas.microsoft.com/office/drawing/2014/main" id="{7774CFF2-F3FA-47C2-88C1-0CAFBF38332C}"/>
            </a:ext>
          </a:extLst>
        </xdr:cNvPr>
        <xdr:cNvSpPr txBox="1"/>
      </xdr:nvSpPr>
      <xdr:spPr>
        <a:xfrm>
          <a:off x="9635822" y="38783506"/>
          <a:ext cx="284636" cy="368264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N</a:t>
          </a:r>
        </a:p>
      </xdr:txBody>
    </xdr:sp>
    <xdr:clientData/>
  </xdr:twoCellAnchor>
  <xdr:twoCellAnchor>
    <xdr:from>
      <xdr:col>5</xdr:col>
      <xdr:colOff>589215</xdr:colOff>
      <xdr:row>72</xdr:row>
      <xdr:rowOff>277779</xdr:rowOff>
    </xdr:from>
    <xdr:to>
      <xdr:col>5</xdr:col>
      <xdr:colOff>873851</xdr:colOff>
      <xdr:row>74</xdr:row>
      <xdr:rowOff>19878</xdr:rowOff>
    </xdr:to>
    <xdr:sp macro="" textlink="">
      <xdr:nvSpPr>
        <xdr:cNvPr id="83" name="CuadroTexto 97">
          <a:extLst>
            <a:ext uri="{FF2B5EF4-FFF2-40B4-BE49-F238E27FC236}">
              <a16:creationId xmlns:a16="http://schemas.microsoft.com/office/drawing/2014/main" id="{180D3AF2-2DAA-43B1-AAB7-FC1A2CD4D24C}"/>
            </a:ext>
          </a:extLst>
        </xdr:cNvPr>
        <xdr:cNvSpPr txBox="1"/>
      </xdr:nvSpPr>
      <xdr:spPr>
        <a:xfrm>
          <a:off x="6532815" y="38863554"/>
          <a:ext cx="284636" cy="370749"/>
        </a:xfrm>
        <a:prstGeom prst="rect">
          <a:avLst/>
        </a:prstGeom>
      </xdr:spPr>
      <xdr:txBody>
        <a:bodyPr vert="horz" wrap="square" lIns="91440" tIns="45720" rIns="91440" bIns="45720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0</a:t>
          </a:r>
        </a:p>
      </xdr:txBody>
    </xdr:sp>
    <xdr:clientData/>
  </xdr:twoCellAnchor>
  <xdr:twoCellAnchor>
    <xdr:from>
      <xdr:col>5</xdr:col>
      <xdr:colOff>872075</xdr:colOff>
      <xdr:row>72</xdr:row>
      <xdr:rowOff>206992</xdr:rowOff>
    </xdr:from>
    <xdr:to>
      <xdr:col>5</xdr:col>
      <xdr:colOff>872075</xdr:colOff>
      <xdr:row>72</xdr:row>
      <xdr:rowOff>346925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614266F3-ABDD-46AB-81DD-5A313E9946E1}"/>
            </a:ext>
          </a:extLst>
        </xdr:cNvPr>
        <xdr:cNvCxnSpPr/>
      </xdr:nvCxnSpPr>
      <xdr:spPr>
        <a:xfrm flipV="1">
          <a:off x="6815675" y="38792767"/>
          <a:ext cx="0" cy="139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68286</xdr:colOff>
      <xdr:row>72</xdr:row>
      <xdr:rowOff>349461</xdr:rowOff>
    </xdr:from>
    <xdr:to>
      <xdr:col>7</xdr:col>
      <xdr:colOff>759877</xdr:colOff>
      <xdr:row>72</xdr:row>
      <xdr:rowOff>349461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CD3CBA52-7D91-45F7-8809-2053F9F04662}"/>
            </a:ext>
          </a:extLst>
        </xdr:cNvPr>
        <xdr:cNvCxnSpPr>
          <a:cxnSpLocks/>
        </xdr:cNvCxnSpPr>
      </xdr:nvCxnSpPr>
      <xdr:spPr>
        <a:xfrm>
          <a:off x="8269311" y="38935236"/>
          <a:ext cx="69159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783689</xdr:colOff>
      <xdr:row>72</xdr:row>
      <xdr:rowOff>351578</xdr:rowOff>
    </xdr:from>
    <xdr:to>
      <xdr:col>8</xdr:col>
      <xdr:colOff>320610</xdr:colOff>
      <xdr:row>72</xdr:row>
      <xdr:rowOff>351578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537810CC-0902-4A6A-AD69-F17D98CEA010}"/>
            </a:ext>
          </a:extLst>
        </xdr:cNvPr>
        <xdr:cNvCxnSpPr>
          <a:cxnSpLocks/>
        </xdr:cNvCxnSpPr>
      </xdr:nvCxnSpPr>
      <xdr:spPr>
        <a:xfrm>
          <a:off x="8984714" y="38937353"/>
          <a:ext cx="7180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65315</xdr:colOff>
      <xdr:row>100</xdr:row>
      <xdr:rowOff>130628</xdr:rowOff>
    </xdr:from>
    <xdr:to>
      <xdr:col>4</xdr:col>
      <xdr:colOff>652907</xdr:colOff>
      <xdr:row>115</xdr:row>
      <xdr:rowOff>173848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98C94DD6-0FDC-4F40-9461-977AFACA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15" y="16633371"/>
          <a:ext cx="5126935" cy="2900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8FED-F54C-4802-A4E5-5960E0B2D328}">
  <dimension ref="A1:G99"/>
  <sheetViews>
    <sheetView showGridLines="0" tabSelected="1" zoomScale="160" zoomScaleNormal="160" workbookViewId="0">
      <selection sqref="A1:C1"/>
    </sheetView>
  </sheetViews>
  <sheetFormatPr baseColWidth="10" defaultRowHeight="15" x14ac:dyDescent="0.25"/>
  <cols>
    <col min="1" max="1" width="15.85546875" customWidth="1"/>
    <col min="2" max="2" width="18.7109375" bestFit="1" customWidth="1"/>
    <col min="3" max="3" width="17.140625" customWidth="1"/>
    <col min="4" max="4" width="16.42578125" customWidth="1"/>
    <col min="5" max="5" width="21" customWidth="1"/>
    <col min="6" max="6" width="21.42578125" customWidth="1"/>
    <col min="7" max="7" width="17.28515625" customWidth="1"/>
    <col min="8" max="8" width="17.7109375" customWidth="1"/>
    <col min="9" max="9" width="22.7109375" bestFit="1" customWidth="1"/>
  </cols>
  <sheetData>
    <row r="1" spans="1:7" ht="16.5" x14ac:dyDescent="0.25">
      <c r="A1" s="22" t="s">
        <v>17</v>
      </c>
      <c r="B1" s="22"/>
      <c r="C1" s="22"/>
      <c r="E1" s="13"/>
      <c r="F1" s="11"/>
      <c r="G1" s="11"/>
    </row>
    <row r="2" spans="1:7" ht="16.5" x14ac:dyDescent="0.25">
      <c r="A2" s="1" t="s">
        <v>12</v>
      </c>
      <c r="B2" s="2">
        <v>500000</v>
      </c>
      <c r="E2" s="13"/>
      <c r="F2" s="11"/>
      <c r="G2" s="11"/>
    </row>
    <row r="3" spans="1:7" ht="16.5" x14ac:dyDescent="0.25">
      <c r="A3" s="1" t="s">
        <v>1</v>
      </c>
      <c r="B3" s="4">
        <v>4</v>
      </c>
      <c r="C3" s="5" t="s">
        <v>2</v>
      </c>
      <c r="E3" s="13"/>
      <c r="F3" s="11"/>
      <c r="G3" s="11"/>
    </row>
    <row r="4" spans="1:7" ht="16.5" x14ac:dyDescent="0.25">
      <c r="A4" s="1" t="s">
        <v>3</v>
      </c>
      <c r="B4" s="7">
        <v>0.1</v>
      </c>
      <c r="C4" s="5" t="s">
        <v>4</v>
      </c>
      <c r="E4" s="13"/>
      <c r="F4" s="11"/>
      <c r="G4" s="11"/>
    </row>
    <row r="5" spans="1:7" ht="16.5" x14ac:dyDescent="0.25">
      <c r="A5" s="1"/>
      <c r="B5" s="7"/>
      <c r="C5" s="5"/>
      <c r="E5" s="13"/>
      <c r="F5" s="11"/>
      <c r="G5" s="11"/>
    </row>
    <row r="6" spans="1:7" ht="16.5" x14ac:dyDescent="0.25">
      <c r="A6" s="1" t="s">
        <v>11</v>
      </c>
      <c r="B6" s="14">
        <f>FV(B4,B3,-B2)</f>
        <v>2320500.0000000019</v>
      </c>
      <c r="C6" s="12" t="s">
        <v>13</v>
      </c>
      <c r="E6" s="13"/>
      <c r="F6" s="11"/>
      <c r="G6" s="11"/>
    </row>
    <row r="7" spans="1:7" x14ac:dyDescent="0.25">
      <c r="E7" s="13"/>
      <c r="F7" s="11"/>
      <c r="G7" s="11"/>
    </row>
    <row r="8" spans="1:7" ht="33" x14ac:dyDescent="0.25">
      <c r="A8" s="3" t="s">
        <v>6</v>
      </c>
      <c r="B8" s="3" t="s">
        <v>9</v>
      </c>
      <c r="C8" s="3" t="s">
        <v>18</v>
      </c>
      <c r="D8" s="3" t="s">
        <v>7</v>
      </c>
      <c r="E8" s="11"/>
      <c r="F8" s="11"/>
    </row>
    <row r="9" spans="1:7" ht="16.5" x14ac:dyDescent="0.25">
      <c r="A9" s="6">
        <v>1</v>
      </c>
      <c r="B9" s="2">
        <f>+$B$2</f>
        <v>500000</v>
      </c>
      <c r="C9" s="2"/>
      <c r="D9" s="2">
        <f>SUM(B9:C9)</f>
        <v>500000</v>
      </c>
      <c r="E9" s="11"/>
      <c r="F9" s="11"/>
    </row>
    <row r="10" spans="1:7" ht="16.5" x14ac:dyDescent="0.25">
      <c r="A10" s="6">
        <v>2</v>
      </c>
      <c r="B10" s="2">
        <f t="shared" ref="B10:B12" si="0">+$B$2</f>
        <v>500000</v>
      </c>
      <c r="C10" s="2">
        <f>+D9*$B$4</f>
        <v>50000</v>
      </c>
      <c r="D10" s="2">
        <f>SUM(B10:C10)+D9</f>
        <v>1050000</v>
      </c>
      <c r="E10" s="11"/>
      <c r="F10" s="11"/>
    </row>
    <row r="11" spans="1:7" ht="16.5" x14ac:dyDescent="0.25">
      <c r="A11" s="6">
        <v>3</v>
      </c>
      <c r="B11" s="2">
        <f t="shared" si="0"/>
        <v>500000</v>
      </c>
      <c r="C11" s="2">
        <f t="shared" ref="C11:C12" si="1">+D10*$B$4</f>
        <v>105000</v>
      </c>
      <c r="D11" s="2">
        <f t="shared" ref="D11:D12" si="2">SUM(B11:C11)+D10</f>
        <v>1655000</v>
      </c>
      <c r="E11" s="11"/>
      <c r="F11" s="11"/>
    </row>
    <row r="12" spans="1:7" ht="16.5" x14ac:dyDescent="0.25">
      <c r="A12" s="8">
        <v>4</v>
      </c>
      <c r="B12" s="2">
        <f t="shared" si="0"/>
        <v>500000</v>
      </c>
      <c r="C12" s="2">
        <f t="shared" si="1"/>
        <v>165500</v>
      </c>
      <c r="D12" s="15">
        <f t="shared" si="2"/>
        <v>2320500</v>
      </c>
      <c r="E12" s="11"/>
      <c r="F12" s="11"/>
    </row>
    <row r="13" spans="1:7" ht="16.5" x14ac:dyDescent="0.25">
      <c r="A13" s="10" t="s">
        <v>5</v>
      </c>
      <c r="B13" s="16">
        <f>SUM(B9:B12)</f>
        <v>2000000</v>
      </c>
      <c r="C13" s="16">
        <f>SUM(C9:C12)</f>
        <v>320500</v>
      </c>
      <c r="E13" s="2"/>
      <c r="F13" s="11"/>
      <c r="G13" s="11"/>
    </row>
    <row r="14" spans="1:7" x14ac:dyDescent="0.25">
      <c r="E14" s="13"/>
      <c r="F14" s="11"/>
      <c r="G14" s="11"/>
    </row>
    <row r="15" spans="1:7" x14ac:dyDescent="0.25">
      <c r="E15" s="13"/>
      <c r="F15" s="11"/>
      <c r="G15" s="11"/>
    </row>
    <row r="16" spans="1:7" x14ac:dyDescent="0.25">
      <c r="E16" s="13"/>
      <c r="F16" s="11"/>
      <c r="G16" s="11"/>
    </row>
    <row r="17" spans="1:7" x14ac:dyDescent="0.25">
      <c r="E17" s="13"/>
      <c r="F17" s="11"/>
      <c r="G17" s="11"/>
    </row>
    <row r="18" spans="1:7" x14ac:dyDescent="0.25">
      <c r="E18" s="13"/>
      <c r="F18" s="11"/>
      <c r="G18" s="11"/>
    </row>
    <row r="19" spans="1:7" x14ac:dyDescent="0.25">
      <c r="E19" s="13"/>
      <c r="F19" s="11"/>
      <c r="G19" s="11"/>
    </row>
    <row r="20" spans="1:7" x14ac:dyDescent="0.25">
      <c r="E20" s="13"/>
      <c r="F20" s="11"/>
      <c r="G20" s="11"/>
    </row>
    <row r="21" spans="1:7" x14ac:dyDescent="0.25">
      <c r="E21" s="13"/>
      <c r="F21" s="11"/>
      <c r="G21" s="11"/>
    </row>
    <row r="22" spans="1:7" x14ac:dyDescent="0.25">
      <c r="E22" s="13"/>
      <c r="F22" s="11"/>
      <c r="G22" s="11"/>
    </row>
    <row r="23" spans="1:7" ht="16.5" x14ac:dyDescent="0.25">
      <c r="A23" s="22" t="s">
        <v>19</v>
      </c>
      <c r="B23" s="22"/>
      <c r="C23" s="22"/>
      <c r="E23" s="13"/>
      <c r="F23" s="11"/>
      <c r="G23" s="11"/>
    </row>
    <row r="24" spans="1:7" ht="16.5" x14ac:dyDescent="0.25">
      <c r="A24" s="1" t="s">
        <v>12</v>
      </c>
      <c r="B24" s="2">
        <v>500000</v>
      </c>
      <c r="E24" s="13"/>
      <c r="F24" s="11"/>
      <c r="G24" s="11"/>
    </row>
    <row r="25" spans="1:7" ht="16.5" x14ac:dyDescent="0.25">
      <c r="A25" s="1" t="s">
        <v>1</v>
      </c>
      <c r="B25" s="4">
        <v>4</v>
      </c>
      <c r="C25" s="5" t="s">
        <v>2</v>
      </c>
      <c r="E25" s="13"/>
      <c r="F25" s="11"/>
      <c r="G25" s="11"/>
    </row>
    <row r="26" spans="1:7" ht="16.5" x14ac:dyDescent="0.25">
      <c r="A26" s="1" t="s">
        <v>3</v>
      </c>
      <c r="B26" s="7">
        <v>0.1</v>
      </c>
      <c r="C26" s="5" t="s">
        <v>4</v>
      </c>
      <c r="E26" s="13"/>
      <c r="F26" s="11"/>
      <c r="G26" s="11"/>
    </row>
    <row r="27" spans="1:7" ht="16.5" x14ac:dyDescent="0.25">
      <c r="A27" s="1"/>
      <c r="B27" s="7"/>
      <c r="C27" s="5"/>
      <c r="E27" s="13"/>
      <c r="F27" s="11"/>
      <c r="G27" s="11"/>
    </row>
    <row r="28" spans="1:7" ht="16.5" x14ac:dyDescent="0.25">
      <c r="A28" s="1" t="s">
        <v>0</v>
      </c>
      <c r="B28" s="14">
        <f>+PV(B26,B25,-B24)</f>
        <v>1584932.7231746474</v>
      </c>
      <c r="C28" s="12" t="s">
        <v>14</v>
      </c>
      <c r="E28" s="13"/>
      <c r="F28" s="11"/>
      <c r="G28" s="11"/>
    </row>
    <row r="29" spans="1:7" x14ac:dyDescent="0.25">
      <c r="E29" s="13"/>
      <c r="F29" s="11"/>
      <c r="G29" s="11"/>
    </row>
    <row r="30" spans="1:7" ht="33" x14ac:dyDescent="0.25">
      <c r="A30" s="3" t="s">
        <v>6</v>
      </c>
      <c r="B30" s="3" t="s">
        <v>9</v>
      </c>
      <c r="C30" s="3" t="s">
        <v>18</v>
      </c>
      <c r="D30" s="3" t="s">
        <v>10</v>
      </c>
      <c r="E30" s="3" t="s">
        <v>7</v>
      </c>
      <c r="F30" s="17"/>
    </row>
    <row r="31" spans="1:7" ht="16.5" x14ac:dyDescent="0.25">
      <c r="A31" s="6">
        <v>1</v>
      </c>
      <c r="B31" s="2">
        <f>+$B$24</f>
        <v>500000</v>
      </c>
      <c r="C31" s="2">
        <f>+B28*B26</f>
        <v>158493.27231746475</v>
      </c>
      <c r="D31" s="2">
        <f>+B31-C31</f>
        <v>341506.72768253525</v>
      </c>
      <c r="E31" s="2">
        <f>+B28-D31</f>
        <v>1243425.9954921121</v>
      </c>
    </row>
    <row r="32" spans="1:7" ht="16.5" x14ac:dyDescent="0.25">
      <c r="A32" s="6">
        <v>2</v>
      </c>
      <c r="B32" s="2">
        <f t="shared" ref="B32:B34" si="3">+$B$24</f>
        <v>500000</v>
      </c>
      <c r="C32" s="2">
        <f>+E31*$B$26</f>
        <v>124342.59954921121</v>
      </c>
      <c r="D32" s="2">
        <f>+B32-C32</f>
        <v>375657.40045078879</v>
      </c>
      <c r="E32" s="2">
        <f>+E31-D32</f>
        <v>867768.59504132334</v>
      </c>
    </row>
    <row r="33" spans="1:5" ht="16.5" x14ac:dyDescent="0.25">
      <c r="A33" s="6">
        <v>3</v>
      </c>
      <c r="B33" s="2">
        <f t="shared" si="3"/>
        <v>500000</v>
      </c>
      <c r="C33" s="2">
        <f t="shared" ref="C33:C34" si="4">+E32*$B$26</f>
        <v>86776.859504132342</v>
      </c>
      <c r="D33" s="2">
        <f t="shared" ref="D33:D34" si="5">+B33-C33</f>
        <v>413223.14049586764</v>
      </c>
      <c r="E33" s="2">
        <f t="shared" ref="E33:E34" si="6">+E32-D33</f>
        <v>454545.45454545569</v>
      </c>
    </row>
    <row r="34" spans="1:5" ht="16.5" x14ac:dyDescent="0.25">
      <c r="A34" s="8">
        <v>4</v>
      </c>
      <c r="B34" s="9">
        <f t="shared" si="3"/>
        <v>500000</v>
      </c>
      <c r="C34" s="9">
        <f t="shared" si="4"/>
        <v>45454.545454545572</v>
      </c>
      <c r="D34" s="9">
        <f t="shared" si="5"/>
        <v>454545.45454545441</v>
      </c>
      <c r="E34" s="9">
        <f t="shared" si="6"/>
        <v>1.280568540096283E-9</v>
      </c>
    </row>
    <row r="35" spans="1:5" ht="16.5" x14ac:dyDescent="0.25">
      <c r="A35" s="10" t="s">
        <v>5</v>
      </c>
      <c r="B35" s="16">
        <f>SUM(B31:B34)</f>
        <v>2000000</v>
      </c>
      <c r="C35" s="16">
        <f>SUM(C31:C34)</f>
        <v>415067.27682535391</v>
      </c>
      <c r="D35" s="18">
        <f>SUM(D31:D34)</f>
        <v>1584932.723174646</v>
      </c>
      <c r="E35" s="2"/>
    </row>
    <row r="36" spans="1:5" ht="16.5" x14ac:dyDescent="0.25">
      <c r="B36" s="19"/>
      <c r="C36" s="2"/>
      <c r="D36" s="2"/>
      <c r="E36" s="2"/>
    </row>
    <row r="37" spans="1:5" ht="16.5" x14ac:dyDescent="0.25">
      <c r="B37" s="19"/>
      <c r="C37" s="2"/>
      <c r="D37" s="2"/>
      <c r="E37" s="2"/>
    </row>
    <row r="38" spans="1:5" ht="16.5" x14ac:dyDescent="0.25">
      <c r="B38" s="19"/>
      <c r="C38" s="2"/>
      <c r="D38" s="2"/>
      <c r="E38" s="2"/>
    </row>
    <row r="39" spans="1:5" ht="16.5" x14ac:dyDescent="0.25">
      <c r="B39" s="19"/>
      <c r="C39" s="2"/>
      <c r="D39" s="2"/>
      <c r="E39" s="2"/>
    </row>
    <row r="40" spans="1:5" ht="16.5" x14ac:dyDescent="0.25">
      <c r="B40" s="19"/>
      <c r="C40" s="2"/>
      <c r="D40" s="2"/>
      <c r="E40" s="2"/>
    </row>
    <row r="41" spans="1:5" ht="16.5" x14ac:dyDescent="0.25">
      <c r="B41" s="19"/>
      <c r="C41" s="2"/>
      <c r="D41" s="2"/>
      <c r="E41" s="2"/>
    </row>
    <row r="42" spans="1:5" ht="16.5" x14ac:dyDescent="0.25">
      <c r="B42" s="19"/>
      <c r="C42" s="2"/>
      <c r="D42" s="2"/>
      <c r="E42" s="2"/>
    </row>
    <row r="43" spans="1:5" ht="16.5" x14ac:dyDescent="0.25">
      <c r="B43" s="19"/>
      <c r="C43" s="2"/>
      <c r="D43" s="2"/>
      <c r="E43" s="2"/>
    </row>
    <row r="44" spans="1:5" ht="16.5" x14ac:dyDescent="0.25">
      <c r="A44" s="22" t="s">
        <v>20</v>
      </c>
      <c r="B44" s="22"/>
      <c r="C44" s="22"/>
      <c r="E44" s="13"/>
    </row>
    <row r="45" spans="1:5" ht="16.5" x14ac:dyDescent="0.25">
      <c r="A45" s="1" t="s">
        <v>11</v>
      </c>
      <c r="B45" s="2">
        <v>10000000</v>
      </c>
      <c r="E45" s="13"/>
    </row>
    <row r="46" spans="1:5" ht="16.5" x14ac:dyDescent="0.25">
      <c r="A46" s="1" t="s">
        <v>1</v>
      </c>
      <c r="B46" s="4">
        <v>4</v>
      </c>
      <c r="C46" s="5" t="s">
        <v>2</v>
      </c>
      <c r="E46" s="13"/>
    </row>
    <row r="47" spans="1:5" ht="16.5" x14ac:dyDescent="0.25">
      <c r="A47" s="1" t="s">
        <v>3</v>
      </c>
      <c r="B47" s="7">
        <v>0.1</v>
      </c>
      <c r="C47" s="5" t="s">
        <v>4</v>
      </c>
      <c r="E47" s="13"/>
    </row>
    <row r="48" spans="1:5" ht="16.5" x14ac:dyDescent="0.25">
      <c r="A48" s="1"/>
      <c r="B48" s="7"/>
      <c r="C48" s="5"/>
      <c r="E48" s="13"/>
    </row>
    <row r="49" spans="1:5" ht="16.5" x14ac:dyDescent="0.25">
      <c r="A49" s="1" t="s">
        <v>12</v>
      </c>
      <c r="B49" s="14">
        <f>+PMT(B47,B46,,-B45)</f>
        <v>2154708.0370609784</v>
      </c>
      <c r="C49" s="12" t="s">
        <v>15</v>
      </c>
      <c r="E49" s="13"/>
    </row>
    <row r="50" spans="1:5" x14ac:dyDescent="0.25">
      <c r="E50" s="13"/>
    </row>
    <row r="51" spans="1:5" ht="33" x14ac:dyDescent="0.25">
      <c r="A51" s="3" t="s">
        <v>6</v>
      </c>
      <c r="B51" s="3" t="s">
        <v>9</v>
      </c>
      <c r="C51" s="3" t="s">
        <v>18</v>
      </c>
      <c r="D51" s="3" t="s">
        <v>7</v>
      </c>
    </row>
    <row r="52" spans="1:5" ht="16.5" x14ac:dyDescent="0.25">
      <c r="A52" s="6">
        <v>1</v>
      </c>
      <c r="B52" s="2">
        <f>+$B$49</f>
        <v>2154708.0370609784</v>
      </c>
      <c r="C52" s="2"/>
      <c r="D52" s="2">
        <f>+B52</f>
        <v>2154708.0370609784</v>
      </c>
    </row>
    <row r="53" spans="1:5" ht="16.5" x14ac:dyDescent="0.25">
      <c r="A53" s="6">
        <v>2</v>
      </c>
      <c r="B53" s="2">
        <f t="shared" ref="B53:B55" si="7">+$B$49</f>
        <v>2154708.0370609784</v>
      </c>
      <c r="C53" s="2">
        <f>+D52*$B$47</f>
        <v>215470.80370609785</v>
      </c>
      <c r="D53" s="2">
        <f>SUM(B53:C53)+D52</f>
        <v>4524886.8778280541</v>
      </c>
    </row>
    <row r="54" spans="1:5" ht="16.5" x14ac:dyDescent="0.25">
      <c r="A54" s="6">
        <v>3</v>
      </c>
      <c r="B54" s="2">
        <f t="shared" si="7"/>
        <v>2154708.0370609784</v>
      </c>
      <c r="C54" s="2">
        <f t="shared" ref="C54:C55" si="8">+D53*$B$47</f>
        <v>452488.68778280541</v>
      </c>
      <c r="D54" s="2">
        <f t="shared" ref="D54:D55" si="9">SUM(B54:C54)+D53</f>
        <v>7132083.6026718374</v>
      </c>
    </row>
    <row r="55" spans="1:5" ht="16.5" x14ac:dyDescent="0.25">
      <c r="A55" s="8">
        <v>4</v>
      </c>
      <c r="B55" s="2">
        <f t="shared" si="7"/>
        <v>2154708.0370609784</v>
      </c>
      <c r="C55" s="2">
        <f t="shared" si="8"/>
        <v>713208.36026718374</v>
      </c>
      <c r="D55" s="15">
        <f t="shared" si="9"/>
        <v>10000000</v>
      </c>
    </row>
    <row r="56" spans="1:5" ht="16.5" x14ac:dyDescent="0.25">
      <c r="A56" s="10" t="s">
        <v>5</v>
      </c>
      <c r="B56" s="16">
        <f>SUM(B52:B55)</f>
        <v>8618832.1482439134</v>
      </c>
      <c r="C56" s="16">
        <f>SUM(C52:C55)</f>
        <v>1381167.851756087</v>
      </c>
      <c r="D56" s="2"/>
    </row>
    <row r="57" spans="1:5" ht="16.5" x14ac:dyDescent="0.25">
      <c r="A57" s="23"/>
      <c r="B57" s="24"/>
      <c r="C57" s="24"/>
      <c r="D57" s="2"/>
    </row>
    <row r="58" spans="1:5" ht="16.5" x14ac:dyDescent="0.25">
      <c r="A58" s="23"/>
      <c r="B58" s="24"/>
      <c r="C58" s="24"/>
      <c r="D58" s="2"/>
    </row>
    <row r="59" spans="1:5" ht="16.5" x14ac:dyDescent="0.25">
      <c r="A59" s="23"/>
      <c r="B59" s="24"/>
      <c r="C59" s="24"/>
      <c r="D59" s="2"/>
    </row>
    <row r="60" spans="1:5" ht="16.5" x14ac:dyDescent="0.25">
      <c r="A60" s="23"/>
      <c r="B60" s="24"/>
      <c r="C60" s="24"/>
      <c r="D60" s="2"/>
    </row>
    <row r="61" spans="1:5" ht="16.5" x14ac:dyDescent="0.25">
      <c r="A61" s="23"/>
      <c r="B61" s="24"/>
      <c r="C61" s="24"/>
      <c r="D61" s="2"/>
    </row>
    <row r="62" spans="1:5" ht="16.5" x14ac:dyDescent="0.25">
      <c r="A62" s="23"/>
      <c r="B62" s="24"/>
      <c r="C62" s="24"/>
      <c r="D62" s="2"/>
    </row>
    <row r="63" spans="1:5" ht="16.5" x14ac:dyDescent="0.25">
      <c r="A63" s="23"/>
      <c r="B63" s="24"/>
      <c r="C63" s="24"/>
      <c r="D63" s="2"/>
    </row>
    <row r="64" spans="1:5" ht="16.5" x14ac:dyDescent="0.25">
      <c r="A64" s="23"/>
      <c r="B64" s="24"/>
      <c r="C64" s="24"/>
      <c r="D64" s="2"/>
    </row>
    <row r="65" spans="1:5" ht="16.5" x14ac:dyDescent="0.25">
      <c r="B65" s="2"/>
      <c r="C65" s="2"/>
      <c r="D65" s="2"/>
      <c r="E65" s="2"/>
    </row>
    <row r="66" spans="1:5" ht="16.5" x14ac:dyDescent="0.25">
      <c r="A66" s="22" t="s">
        <v>8</v>
      </c>
      <c r="B66" s="22"/>
      <c r="C66" s="22"/>
      <c r="E66" s="13"/>
    </row>
    <row r="67" spans="1:5" ht="16.5" x14ac:dyDescent="0.25">
      <c r="A67" s="1" t="s">
        <v>0</v>
      </c>
      <c r="B67" s="2">
        <v>10000000</v>
      </c>
      <c r="E67" s="13"/>
    </row>
    <row r="68" spans="1:5" ht="16.5" x14ac:dyDescent="0.25">
      <c r="A68" s="1" t="s">
        <v>1</v>
      </c>
      <c r="B68" s="4">
        <v>4</v>
      </c>
      <c r="C68" s="5" t="s">
        <v>2</v>
      </c>
      <c r="E68" s="13"/>
    </row>
    <row r="69" spans="1:5" ht="16.5" x14ac:dyDescent="0.25">
      <c r="A69" s="1" t="s">
        <v>3</v>
      </c>
      <c r="B69" s="7">
        <v>0.1</v>
      </c>
      <c r="C69" s="5" t="s">
        <v>4</v>
      </c>
      <c r="E69" s="13"/>
    </row>
    <row r="70" spans="1:5" ht="16.5" x14ac:dyDescent="0.25">
      <c r="A70" s="1"/>
      <c r="B70" s="7"/>
      <c r="C70" s="5"/>
      <c r="E70" s="13"/>
    </row>
    <row r="71" spans="1:5" ht="16.5" x14ac:dyDescent="0.25">
      <c r="A71" s="1" t="s">
        <v>12</v>
      </c>
      <c r="B71" s="14">
        <f>+PMT(B69,B68,-B67)</f>
        <v>3154708.0370609784</v>
      </c>
      <c r="C71" s="12" t="s">
        <v>16</v>
      </c>
      <c r="E71" s="13"/>
    </row>
    <row r="72" spans="1:5" x14ac:dyDescent="0.25">
      <c r="E72" s="13"/>
    </row>
    <row r="73" spans="1:5" ht="33" x14ac:dyDescent="0.25">
      <c r="A73" s="3" t="s">
        <v>6</v>
      </c>
      <c r="B73" s="3" t="s">
        <v>9</v>
      </c>
      <c r="C73" s="3" t="s">
        <v>18</v>
      </c>
      <c r="D73" s="3" t="s">
        <v>10</v>
      </c>
      <c r="E73" s="3" t="s">
        <v>7</v>
      </c>
    </row>
    <row r="74" spans="1:5" ht="16.5" x14ac:dyDescent="0.25">
      <c r="A74" s="6">
        <v>1</v>
      </c>
      <c r="B74" s="20">
        <f>+$B$71</f>
        <v>3154708.0370609784</v>
      </c>
      <c r="C74" s="2">
        <f>+B67*B69</f>
        <v>1000000</v>
      </c>
      <c r="D74" s="2">
        <f>+B74-C74</f>
        <v>2154708.0370609784</v>
      </c>
      <c r="E74" s="2">
        <f>+B67-D74</f>
        <v>7845291.9629390221</v>
      </c>
    </row>
    <row r="75" spans="1:5" ht="16.5" x14ac:dyDescent="0.25">
      <c r="A75" s="6">
        <v>2</v>
      </c>
      <c r="B75" s="20">
        <f t="shared" ref="B75:B77" si="10">+$B$71</f>
        <v>3154708.0370609784</v>
      </c>
      <c r="C75" s="2">
        <f>+E74*$B$69</f>
        <v>784529.19629390223</v>
      </c>
      <c r="D75" s="2">
        <f>+B75-C75</f>
        <v>2370178.8407670762</v>
      </c>
      <c r="E75" s="2">
        <f>+E74-D75</f>
        <v>5475113.1221719459</v>
      </c>
    </row>
    <row r="76" spans="1:5" ht="16.5" x14ac:dyDescent="0.25">
      <c r="A76" s="6">
        <v>3</v>
      </c>
      <c r="B76" s="20">
        <f t="shared" si="10"/>
        <v>3154708.0370609784</v>
      </c>
      <c r="C76" s="2">
        <f t="shared" ref="C76:C77" si="11">+E75*$B$69</f>
        <v>547511.31221719459</v>
      </c>
      <c r="D76" s="2">
        <f t="shared" ref="D76:D77" si="12">+B76-C76</f>
        <v>2607196.7248437838</v>
      </c>
      <c r="E76" s="2">
        <f t="shared" ref="E76:E77" si="13">+E75-D76</f>
        <v>2867916.3973281621</v>
      </c>
    </row>
    <row r="77" spans="1:5" ht="16.5" x14ac:dyDescent="0.25">
      <c r="A77" s="8">
        <v>4</v>
      </c>
      <c r="B77" s="20">
        <f t="shared" si="10"/>
        <v>3154708.0370609784</v>
      </c>
      <c r="C77" s="2">
        <f t="shared" si="11"/>
        <v>286791.6397328162</v>
      </c>
      <c r="D77" s="9">
        <f t="shared" si="12"/>
        <v>2867916.3973281621</v>
      </c>
      <c r="E77" s="9">
        <f t="shared" si="13"/>
        <v>0</v>
      </c>
    </row>
    <row r="78" spans="1:5" ht="16.5" x14ac:dyDescent="0.25">
      <c r="A78" s="10" t="s">
        <v>5</v>
      </c>
      <c r="B78" s="16">
        <f>SUM(B74:B77)</f>
        <v>12618832.148243913</v>
      </c>
      <c r="C78" s="16">
        <f>SUM(C74:C77)</f>
        <v>2618832.148243913</v>
      </c>
      <c r="D78" s="16">
        <f>SUM(D74:D77)</f>
        <v>10000000</v>
      </c>
      <c r="E78" s="2"/>
    </row>
    <row r="87" spans="1:6" ht="16.5" x14ac:dyDescent="0.25">
      <c r="A87" s="1" t="s">
        <v>0</v>
      </c>
      <c r="B87" s="2">
        <v>10000000</v>
      </c>
    </row>
    <row r="88" spans="1:6" ht="16.5" x14ac:dyDescent="0.25">
      <c r="A88" s="1" t="s">
        <v>1</v>
      </c>
      <c r="B88" s="4">
        <v>4</v>
      </c>
      <c r="C88" s="5" t="s">
        <v>2</v>
      </c>
    </row>
    <row r="89" spans="1:6" ht="16.5" x14ac:dyDescent="0.25">
      <c r="A89" s="1" t="s">
        <v>3</v>
      </c>
      <c r="B89" s="7">
        <v>0.1</v>
      </c>
      <c r="C89" s="5" t="s">
        <v>4</v>
      </c>
    </row>
    <row r="90" spans="1:6" ht="16.5" x14ac:dyDescent="0.25">
      <c r="A90" s="1"/>
      <c r="B90" s="7"/>
      <c r="C90" s="5"/>
    </row>
    <row r="91" spans="1:6" ht="16.5" x14ac:dyDescent="0.25">
      <c r="A91" s="1" t="s">
        <v>12</v>
      </c>
      <c r="B91" s="21">
        <f>+PMT(B89,B88,-B87)</f>
        <v>3154708.0370609784</v>
      </c>
      <c r="C91" s="5"/>
    </row>
    <row r="94" spans="1:6" ht="49.5" x14ac:dyDescent="0.25">
      <c r="A94" s="3" t="s">
        <v>6</v>
      </c>
      <c r="B94" s="3" t="s">
        <v>9</v>
      </c>
      <c r="C94" s="3" t="s">
        <v>18</v>
      </c>
      <c r="D94" s="3" t="s">
        <v>10</v>
      </c>
      <c r="E94" s="3" t="s">
        <v>7</v>
      </c>
      <c r="F94" s="3" t="s">
        <v>21</v>
      </c>
    </row>
    <row r="95" spans="1:6" ht="16.5" x14ac:dyDescent="0.25">
      <c r="A95" s="6">
        <v>1</v>
      </c>
      <c r="B95" s="2">
        <f>+$B$91</f>
        <v>3154708.0370609784</v>
      </c>
      <c r="C95" s="2">
        <f>+B87*B89</f>
        <v>1000000</v>
      </c>
      <c r="D95" s="2">
        <f>+B95-C95</f>
        <v>2154708.0370609784</v>
      </c>
      <c r="E95" s="2">
        <f>+B87-D95</f>
        <v>7845291.9629390221</v>
      </c>
      <c r="F95" s="2">
        <f>+E95+B95</f>
        <v>11000000</v>
      </c>
    </row>
    <row r="96" spans="1:6" ht="16.5" x14ac:dyDescent="0.25">
      <c r="A96" s="6">
        <v>2</v>
      </c>
      <c r="B96" s="2">
        <f>+$B$91</f>
        <v>3154708.0370609784</v>
      </c>
      <c r="C96" s="2">
        <f>+E95*$B$89</f>
        <v>784529.19629390223</v>
      </c>
      <c r="D96" s="2">
        <f t="shared" ref="D96" si="14">+B96-C96</f>
        <v>2370178.8407670762</v>
      </c>
      <c r="E96" s="2">
        <f>+E95-D96</f>
        <v>5475113.1221719459</v>
      </c>
      <c r="F96" s="2">
        <f t="shared" ref="F96" si="15">+E96+B96</f>
        <v>8629821.1592329238</v>
      </c>
    </row>
    <row r="97" spans="1:6" ht="16.5" x14ac:dyDescent="0.25">
      <c r="A97" s="6">
        <v>3</v>
      </c>
      <c r="B97" s="2">
        <f t="shared" ref="B97:B98" si="16">+$B$91</f>
        <v>3154708.0370609784</v>
      </c>
      <c r="C97" s="2">
        <f t="shared" ref="C97:C98" si="17">+E96*$B$89</f>
        <v>547511.31221719459</v>
      </c>
      <c r="D97" s="2">
        <f t="shared" ref="D97:D98" si="18">+B97-C97</f>
        <v>2607196.7248437838</v>
      </c>
      <c r="E97" s="2">
        <f t="shared" ref="E97:E98" si="19">+E96-D97</f>
        <v>2867916.3973281621</v>
      </c>
      <c r="F97" s="2">
        <f t="shared" ref="F97:F98" si="20">+E97+B97</f>
        <v>6022624.4343891405</v>
      </c>
    </row>
    <row r="98" spans="1:6" ht="16.5" x14ac:dyDescent="0.25">
      <c r="A98" s="8">
        <v>4</v>
      </c>
      <c r="B98" s="2">
        <f t="shared" si="16"/>
        <v>3154708.0370609784</v>
      </c>
      <c r="C98" s="2">
        <f t="shared" si="17"/>
        <v>286791.6397328162</v>
      </c>
      <c r="D98" s="9">
        <f t="shared" si="18"/>
        <v>2867916.3973281621</v>
      </c>
      <c r="E98" s="9">
        <f t="shared" si="19"/>
        <v>0</v>
      </c>
      <c r="F98" s="9">
        <f t="shared" si="20"/>
        <v>3154708.0370609784</v>
      </c>
    </row>
    <row r="99" spans="1:6" ht="16.5" x14ac:dyDescent="0.25">
      <c r="A99" s="10" t="s">
        <v>5</v>
      </c>
      <c r="B99" s="16">
        <f>SUM(B95:B98)</f>
        <v>12618832.148243913</v>
      </c>
      <c r="C99" s="16">
        <f>SUM(C95:C98)</f>
        <v>2618832.148243913</v>
      </c>
      <c r="D99" s="9">
        <f>SUM(D95:D98)</f>
        <v>10000000</v>
      </c>
      <c r="E99" s="2"/>
    </row>
  </sheetData>
  <mergeCells count="4">
    <mergeCell ref="A44:C44"/>
    <mergeCell ref="A66:C66"/>
    <mergeCell ref="A1:C1"/>
    <mergeCell ref="A23:C2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2021-09-29T23:43:15Z</dcterms:created>
  <dcterms:modified xsi:type="dcterms:W3CDTF">2021-10-01T05:54:22Z</dcterms:modified>
</cp:coreProperties>
</file>