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ITM\ANÁLISIS DE RIESGOS\Archivos de Excel\"/>
    </mc:Choice>
  </mc:AlternateContent>
  <xr:revisionPtr revIDLastSave="0" documentId="13_ncr:1_{9622FD8D-B13D-4450-A48D-3EF3FC688B5E}" xr6:coauthVersionLast="47" xr6:coauthVersionMax="47" xr10:uidLastSave="{00000000-0000-0000-0000-000000000000}"/>
  <bookViews>
    <workbookView xWindow="-120" yWindow="-120" windowWidth="29040" windowHeight="15840" xr2:uid="{02D805C1-3110-4095-8656-F7205667F2DC}"/>
  </bookViews>
  <sheets>
    <sheet name="Datos iniciales" sheetId="1" r:id="rId1"/>
  </sheets>
  <externalReferences>
    <externalReference r:id="rId2"/>
    <externalReference r:id="rId3"/>
  </externalReferences>
  <definedNames>
    <definedName name="Demanda1">[1]Hoja1!$B$27</definedName>
    <definedName name="DemandaI">[2]Hoja80!$B$27</definedName>
    <definedName name="DemandaII">[2]Hoja80!$C$27</definedName>
    <definedName name="DemandaIII">[2]Hoja80!$D$27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H25" i="1"/>
  <c r="H20" i="1"/>
  <c r="H24" i="1" s="1"/>
  <c r="G20" i="1"/>
  <c r="G24" i="1" s="1"/>
  <c r="F20" i="1"/>
  <c r="F24" i="1" s="1"/>
  <c r="E20" i="1"/>
  <c r="E24" i="1" s="1"/>
  <c r="H19" i="1"/>
  <c r="G19" i="1"/>
  <c r="F19" i="1"/>
  <c r="E19" i="1"/>
  <c r="E15" i="1"/>
  <c r="E16" i="1" s="1"/>
  <c r="E17" i="1" l="1"/>
  <c r="E18" i="1" s="1"/>
  <c r="E21" i="1" s="1"/>
  <c r="F15" i="1"/>
  <c r="E22" i="1" l="1"/>
  <c r="E23" i="1" s="1"/>
  <c r="E27" i="1" s="1"/>
  <c r="F16" i="1"/>
  <c r="G15" i="1"/>
  <c r="G16" i="1" l="1"/>
  <c r="H15" i="1"/>
  <c r="H16" i="1" s="1"/>
  <c r="F17" i="1"/>
  <c r="F18" i="1" s="1"/>
  <c r="F21" i="1" s="1"/>
  <c r="F22" i="1" l="1"/>
  <c r="F23" i="1" s="1"/>
  <c r="F27" i="1" s="1"/>
  <c r="H17" i="1"/>
  <c r="H18" i="1" s="1"/>
  <c r="H21" i="1" s="1"/>
  <c r="G17" i="1"/>
  <c r="G18" i="1" s="1"/>
  <c r="G21" i="1" s="1"/>
  <c r="G22" i="1" l="1"/>
  <c r="G23" i="1" s="1"/>
  <c r="G27" i="1" s="1"/>
  <c r="H22" i="1"/>
  <c r="H23" i="1" s="1"/>
  <c r="H27" i="1" s="1"/>
  <c r="D29" i="1" l="1"/>
  <c r="D30" i="1"/>
</calcChain>
</file>

<file path=xl/sharedStrings.xml><?xml version="1.0" encoding="utf-8"?>
<sst xmlns="http://schemas.openxmlformats.org/spreadsheetml/2006/main" count="28" uniqueCount="24">
  <si>
    <t>Datos Iniciales:</t>
  </si>
  <si>
    <t>Inversión Inicial</t>
  </si>
  <si>
    <t>Demanda</t>
  </si>
  <si>
    <t>Precio de Venta</t>
  </si>
  <si>
    <t>% Crecimiento Anual</t>
  </si>
  <si>
    <t>Costos Fijos</t>
  </si>
  <si>
    <t>Amortización</t>
  </si>
  <si>
    <t>Tasa de Descuento</t>
  </si>
  <si>
    <t>Tasa de Impuestos</t>
  </si>
  <si>
    <t>Valor de Recupero</t>
  </si>
  <si>
    <t>Flujo de Fondos Proyectado:</t>
  </si>
  <si>
    <t>Año</t>
  </si>
  <si>
    <t>Unidades Vendidas</t>
  </si>
  <si>
    <t>Ingresos</t>
  </si>
  <si>
    <t>Costos Variables</t>
  </si>
  <si>
    <t>Resultado Operativo</t>
  </si>
  <si>
    <t>Amortizaciones</t>
  </si>
  <si>
    <t>Resultado antes de Impuestos</t>
  </si>
  <si>
    <t>Impuesto a las Ganancias</t>
  </si>
  <si>
    <t>Resultado Neto</t>
  </si>
  <si>
    <t>Flujo de Fondos</t>
  </si>
  <si>
    <t>Tasa Interna de Retorno</t>
  </si>
  <si>
    <t>% Costos Variables sobre Ingresos</t>
  </si>
  <si>
    <t>Valor Presente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</si>
</sst>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8" formatCode="&quot;$&quot;\ #,##0.00;[Red]\-&quot;$&quot;\ 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Tahoma"/>
      <family val="2"/>
    </font>
    <font>
      <sz val="10"/>
      <name val="Tahoma"/>
      <family val="2"/>
    </font>
    <font>
      <b/>
      <sz val="1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 applyFont="1"/>
    <xf numFmtId="0" fontId="3" fillId="0" borderId="0" xfId="1" applyFont="1"/>
    <xf numFmtId="3" fontId="3" fillId="0" borderId="0" xfId="1" applyNumberFormat="1" applyFont="1"/>
    <xf numFmtId="0" fontId="3" fillId="0" borderId="0" xfId="1" quotePrefix="1" applyFont="1" applyAlignment="1">
      <alignment horizontal="center"/>
    </xf>
    <xf numFmtId="0" fontId="3" fillId="0" borderId="0" xfId="1" applyFont="1" applyAlignment="1">
      <alignment horizontal="right"/>
    </xf>
    <xf numFmtId="9" fontId="3" fillId="0" borderId="0" xfId="1" applyNumberFormat="1" applyFont="1" applyAlignment="1">
      <alignment horizontal="right"/>
    </xf>
    <xf numFmtId="9" fontId="3" fillId="0" borderId="0" xfId="1" applyNumberFormat="1" applyFont="1"/>
    <xf numFmtId="10" fontId="3" fillId="0" borderId="0" xfId="1" applyNumberFormat="1" applyFont="1"/>
    <xf numFmtId="3" fontId="3" fillId="0" borderId="0" xfId="1" applyNumberFormat="1" applyFont="1" applyAlignment="1">
      <alignment horizontal="right"/>
    </xf>
    <xf numFmtId="3" fontId="3" fillId="0" borderId="0" xfId="1" quotePrefix="1" applyNumberFormat="1" applyFont="1" applyAlignment="1">
      <alignment horizontal="right"/>
    </xf>
    <xf numFmtId="0" fontId="4" fillId="0" borderId="1" xfId="1" applyFont="1" applyBorder="1"/>
    <xf numFmtId="4" fontId="3" fillId="0" borderId="0" xfId="1" applyNumberFormat="1" applyFont="1"/>
    <xf numFmtId="0" fontId="3" fillId="0" borderId="1" xfId="1" applyFont="1" applyBorder="1"/>
    <xf numFmtId="3" fontId="3" fillId="0" borderId="1" xfId="1" applyNumberFormat="1" applyFont="1" applyBorder="1"/>
    <xf numFmtId="8" fontId="3" fillId="0" borderId="0" xfId="1" applyNumberFormat="1" applyFont="1"/>
    <xf numFmtId="6" fontId="3" fillId="0" borderId="0" xfId="1" applyNumberFormat="1" applyFont="1"/>
    <xf numFmtId="0" fontId="4" fillId="0" borderId="1" xfId="1" applyFont="1" applyBorder="1" applyAlignment="1">
      <alignment horizontal="center" vertical="center"/>
    </xf>
    <xf numFmtId="6" fontId="3" fillId="0" borderId="0" xfId="1" applyNumberFormat="1" applyFont="1" applyAlignment="1">
      <alignment horizontal="center" vertical="center"/>
    </xf>
    <xf numFmtId="6" fontId="3" fillId="0" borderId="1" xfId="1" applyNumberFormat="1" applyFont="1" applyBorder="1" applyAlignment="1">
      <alignment horizontal="center" vertical="center"/>
    </xf>
    <xf numFmtId="3" fontId="3" fillId="0" borderId="0" xfId="1" applyNumberFormat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4" fillId="0" borderId="0" xfId="1" applyFont="1"/>
    <xf numFmtId="3" fontId="4" fillId="0" borderId="0" xfId="1" applyNumberFormat="1" applyFont="1"/>
    <xf numFmtId="6" fontId="4" fillId="0" borderId="0" xfId="1" applyNumberFormat="1" applyFont="1" applyAlignment="1">
      <alignment horizontal="center" vertical="center"/>
    </xf>
    <xf numFmtId="4" fontId="4" fillId="0" borderId="0" xfId="1" applyNumberFormat="1" applyFont="1"/>
  </cellXfs>
  <cellStyles count="3">
    <cellStyle name="Normal" xfId="0" builtinId="0"/>
    <cellStyle name="Normal 2" xfId="1" xr:uid="{55775424-42C0-4002-95FC-3187E07A919E}"/>
    <cellStyle name="Porcentual 2" xfId="2" xr:uid="{44570198-E646-4B65-BB8E-A5F1E4FC5A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uciano/libro/planillas%20del%20libro/mix%20de%20product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uciano/libro/planillas%20del%20libro/planillas%20lib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t.1"/>
      <sheetName val="cant.2"/>
      <sheetName val="cant.3"/>
      <sheetName val="Resultado"/>
      <sheetName val="Hoja10"/>
      <sheetName val="Hoja8"/>
      <sheetName val="Hoja6"/>
      <sheetName val="Hoja4"/>
      <sheetName val="Hoja19"/>
      <sheetName val="Hoja17"/>
      <sheetName val="Hoja15"/>
      <sheetName val="Hoja13"/>
      <sheetName val="Hoja1"/>
      <sheetName val="Hoja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7">
          <cell r="B27">
            <v>1000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  <sheetName val="Hoja4"/>
      <sheetName val="Hoja5"/>
      <sheetName val="Hoja6"/>
      <sheetName val="Hoja7"/>
      <sheetName val="Hoja8"/>
      <sheetName val="Hoja9"/>
      <sheetName val="Hoja10"/>
      <sheetName val="Hoja11"/>
      <sheetName val="Hoja12"/>
      <sheetName val="Hoja13"/>
      <sheetName val="Hoja14"/>
      <sheetName val="Hoja15"/>
      <sheetName val="Hoja16"/>
      <sheetName val="Hoja17"/>
      <sheetName val="Hoja18"/>
      <sheetName val="Hoja19"/>
      <sheetName val="Hoja20"/>
      <sheetName val="Hoja21"/>
      <sheetName val="Hoja22"/>
      <sheetName val="Hoja23"/>
      <sheetName val="Hoja24"/>
      <sheetName val="Hoja25"/>
      <sheetName val="Hoja26"/>
      <sheetName val="Hoja28"/>
      <sheetName val="Hoja27"/>
      <sheetName val="Hoja29"/>
      <sheetName val="Hoja30"/>
      <sheetName val="Hoja31"/>
      <sheetName val="Hoja32"/>
      <sheetName val="Hoja33"/>
      <sheetName val="Hoja34"/>
      <sheetName val="Hoja35"/>
      <sheetName val="Hoja36"/>
      <sheetName val="Hoja37"/>
      <sheetName val="Resumen de escenario"/>
      <sheetName val="Hoja38"/>
      <sheetName val="Hoja39"/>
      <sheetName val="Hoja40"/>
      <sheetName val="Hoja41"/>
      <sheetName val="Hoja42"/>
      <sheetName val="Hoja43"/>
      <sheetName val="Hoja44"/>
      <sheetName val="Hoja45"/>
      <sheetName val="Hoja46"/>
      <sheetName val="Hoja47"/>
      <sheetName val="Hoja48"/>
      <sheetName val="Hoja49"/>
      <sheetName val="Hoja50"/>
      <sheetName val="Hoja51"/>
      <sheetName val="Hoja52"/>
      <sheetName val="Hoja53"/>
      <sheetName val="Hoja54"/>
      <sheetName val="Hoja55"/>
      <sheetName val="Hoja56"/>
      <sheetName val="Hoja57"/>
      <sheetName val="Hoja58"/>
      <sheetName val="Hoja59"/>
      <sheetName val="Hoja60"/>
      <sheetName val="Hoja61"/>
      <sheetName val="Hoja62"/>
      <sheetName val="Hoja63"/>
      <sheetName val="Hoja64"/>
      <sheetName val="Hoja65"/>
      <sheetName val="Hoja66"/>
      <sheetName val="Hoja67"/>
      <sheetName val="Hoja68"/>
      <sheetName val="Hoja69"/>
      <sheetName val="Hoja70"/>
      <sheetName val="Hoja71"/>
      <sheetName val="Hoja72"/>
      <sheetName val="Hoja73"/>
      <sheetName val="Hoja74"/>
      <sheetName val="Hoja75"/>
      <sheetName val="Hoja76"/>
      <sheetName val="Hoja77"/>
      <sheetName val="resultados simul"/>
      <sheetName val="Hoja78"/>
      <sheetName val="Hoja79"/>
      <sheetName val="resultados A"/>
      <sheetName val="resultados B"/>
      <sheetName val="resultados RN"/>
      <sheetName val="Hoja80"/>
      <sheetName val="cant.1"/>
      <sheetName val="cant.2"/>
      <sheetName val="cant.3"/>
      <sheetName val="result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34">
          <cell r="A34">
            <v>10000</v>
          </cell>
        </row>
      </sheetData>
      <sheetData sheetId="42">
        <row r="33">
          <cell r="C33">
            <v>3.83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7">
          <cell r="B27" t="e">
            <v>#NAME?</v>
          </cell>
          <cell r="C27" t="e">
            <v>#NAME?</v>
          </cell>
          <cell r="D27" t="e">
            <v>#NAME?</v>
          </cell>
        </row>
      </sheetData>
      <sheetData sheetId="85"/>
      <sheetData sheetId="86"/>
      <sheetData sheetId="87"/>
      <sheetData sheetId="8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ED3F0-7B41-4E73-9B5F-9C06F97062AA}">
  <sheetPr>
    <pageSetUpPr fitToPage="1"/>
  </sheetPr>
  <dimension ref="A1:P46"/>
  <sheetViews>
    <sheetView tabSelected="1" zoomScale="175" zoomScaleNormal="175" workbookViewId="0"/>
  </sheetViews>
  <sheetFormatPr baseColWidth="10" defaultColWidth="9.140625" defaultRowHeight="12.75" x14ac:dyDescent="0.2"/>
  <cols>
    <col min="1" max="1" width="10" style="2" customWidth="1"/>
    <col min="2" max="2" width="9.140625" style="2" customWidth="1"/>
    <col min="3" max="3" width="10.28515625" style="2" customWidth="1"/>
    <col min="4" max="8" width="12" style="2" customWidth="1"/>
    <col min="9" max="256" width="9.140625" style="2"/>
    <col min="257" max="257" width="10" style="2" customWidth="1"/>
    <col min="258" max="258" width="9.140625" style="2"/>
    <col min="259" max="259" width="10.28515625" style="2" customWidth="1"/>
    <col min="260" max="260" width="10" style="2" customWidth="1"/>
    <col min="261" max="512" width="9.140625" style="2"/>
    <col min="513" max="513" width="10" style="2" customWidth="1"/>
    <col min="514" max="514" width="9.140625" style="2"/>
    <col min="515" max="515" width="10.28515625" style="2" customWidth="1"/>
    <col min="516" max="516" width="10" style="2" customWidth="1"/>
    <col min="517" max="768" width="9.140625" style="2"/>
    <col min="769" max="769" width="10" style="2" customWidth="1"/>
    <col min="770" max="770" width="9.140625" style="2"/>
    <col min="771" max="771" width="10.28515625" style="2" customWidth="1"/>
    <col min="772" max="772" width="10" style="2" customWidth="1"/>
    <col min="773" max="1024" width="9.140625" style="2"/>
    <col min="1025" max="1025" width="10" style="2" customWidth="1"/>
    <col min="1026" max="1026" width="9.140625" style="2"/>
    <col min="1027" max="1027" width="10.28515625" style="2" customWidth="1"/>
    <col min="1028" max="1028" width="10" style="2" customWidth="1"/>
    <col min="1029" max="1280" width="9.140625" style="2"/>
    <col min="1281" max="1281" width="10" style="2" customWidth="1"/>
    <col min="1282" max="1282" width="9.140625" style="2"/>
    <col min="1283" max="1283" width="10.28515625" style="2" customWidth="1"/>
    <col min="1284" max="1284" width="10" style="2" customWidth="1"/>
    <col min="1285" max="1536" width="9.140625" style="2"/>
    <col min="1537" max="1537" width="10" style="2" customWidth="1"/>
    <col min="1538" max="1538" width="9.140625" style="2"/>
    <col min="1539" max="1539" width="10.28515625" style="2" customWidth="1"/>
    <col min="1540" max="1540" width="10" style="2" customWidth="1"/>
    <col min="1541" max="1792" width="9.140625" style="2"/>
    <col min="1793" max="1793" width="10" style="2" customWidth="1"/>
    <col min="1794" max="1794" width="9.140625" style="2"/>
    <col min="1795" max="1795" width="10.28515625" style="2" customWidth="1"/>
    <col min="1796" max="1796" width="10" style="2" customWidth="1"/>
    <col min="1797" max="2048" width="9.140625" style="2"/>
    <col min="2049" max="2049" width="10" style="2" customWidth="1"/>
    <col min="2050" max="2050" width="9.140625" style="2"/>
    <col min="2051" max="2051" width="10.28515625" style="2" customWidth="1"/>
    <col min="2052" max="2052" width="10" style="2" customWidth="1"/>
    <col min="2053" max="2304" width="9.140625" style="2"/>
    <col min="2305" max="2305" width="10" style="2" customWidth="1"/>
    <col min="2306" max="2306" width="9.140625" style="2"/>
    <col min="2307" max="2307" width="10.28515625" style="2" customWidth="1"/>
    <col min="2308" max="2308" width="10" style="2" customWidth="1"/>
    <col min="2309" max="2560" width="9.140625" style="2"/>
    <col min="2561" max="2561" width="10" style="2" customWidth="1"/>
    <col min="2562" max="2562" width="9.140625" style="2"/>
    <col min="2563" max="2563" width="10.28515625" style="2" customWidth="1"/>
    <col min="2564" max="2564" width="10" style="2" customWidth="1"/>
    <col min="2565" max="2816" width="9.140625" style="2"/>
    <col min="2817" max="2817" width="10" style="2" customWidth="1"/>
    <col min="2818" max="2818" width="9.140625" style="2"/>
    <col min="2819" max="2819" width="10.28515625" style="2" customWidth="1"/>
    <col min="2820" max="2820" width="10" style="2" customWidth="1"/>
    <col min="2821" max="3072" width="9.140625" style="2"/>
    <col min="3073" max="3073" width="10" style="2" customWidth="1"/>
    <col min="3074" max="3074" width="9.140625" style="2"/>
    <col min="3075" max="3075" width="10.28515625" style="2" customWidth="1"/>
    <col min="3076" max="3076" width="10" style="2" customWidth="1"/>
    <col min="3077" max="3328" width="9.140625" style="2"/>
    <col min="3329" max="3329" width="10" style="2" customWidth="1"/>
    <col min="3330" max="3330" width="9.140625" style="2"/>
    <col min="3331" max="3331" width="10.28515625" style="2" customWidth="1"/>
    <col min="3332" max="3332" width="10" style="2" customWidth="1"/>
    <col min="3333" max="3584" width="9.140625" style="2"/>
    <col min="3585" max="3585" width="10" style="2" customWidth="1"/>
    <col min="3586" max="3586" width="9.140625" style="2"/>
    <col min="3587" max="3587" width="10.28515625" style="2" customWidth="1"/>
    <col min="3588" max="3588" width="10" style="2" customWidth="1"/>
    <col min="3589" max="3840" width="9.140625" style="2"/>
    <col min="3841" max="3841" width="10" style="2" customWidth="1"/>
    <col min="3842" max="3842" width="9.140625" style="2"/>
    <col min="3843" max="3843" width="10.28515625" style="2" customWidth="1"/>
    <col min="3844" max="3844" width="10" style="2" customWidth="1"/>
    <col min="3845" max="4096" width="9.140625" style="2"/>
    <col min="4097" max="4097" width="10" style="2" customWidth="1"/>
    <col min="4098" max="4098" width="9.140625" style="2"/>
    <col min="4099" max="4099" width="10.28515625" style="2" customWidth="1"/>
    <col min="4100" max="4100" width="10" style="2" customWidth="1"/>
    <col min="4101" max="4352" width="9.140625" style="2"/>
    <col min="4353" max="4353" width="10" style="2" customWidth="1"/>
    <col min="4354" max="4354" width="9.140625" style="2"/>
    <col min="4355" max="4355" width="10.28515625" style="2" customWidth="1"/>
    <col min="4356" max="4356" width="10" style="2" customWidth="1"/>
    <col min="4357" max="4608" width="9.140625" style="2"/>
    <col min="4609" max="4609" width="10" style="2" customWidth="1"/>
    <col min="4610" max="4610" width="9.140625" style="2"/>
    <col min="4611" max="4611" width="10.28515625" style="2" customWidth="1"/>
    <col min="4612" max="4612" width="10" style="2" customWidth="1"/>
    <col min="4613" max="4864" width="9.140625" style="2"/>
    <col min="4865" max="4865" width="10" style="2" customWidth="1"/>
    <col min="4866" max="4866" width="9.140625" style="2"/>
    <col min="4867" max="4867" width="10.28515625" style="2" customWidth="1"/>
    <col min="4868" max="4868" width="10" style="2" customWidth="1"/>
    <col min="4869" max="5120" width="9.140625" style="2"/>
    <col min="5121" max="5121" width="10" style="2" customWidth="1"/>
    <col min="5122" max="5122" width="9.140625" style="2"/>
    <col min="5123" max="5123" width="10.28515625" style="2" customWidth="1"/>
    <col min="5124" max="5124" width="10" style="2" customWidth="1"/>
    <col min="5125" max="5376" width="9.140625" style="2"/>
    <col min="5377" max="5377" width="10" style="2" customWidth="1"/>
    <col min="5378" max="5378" width="9.140625" style="2"/>
    <col min="5379" max="5379" width="10.28515625" style="2" customWidth="1"/>
    <col min="5380" max="5380" width="10" style="2" customWidth="1"/>
    <col min="5381" max="5632" width="9.140625" style="2"/>
    <col min="5633" max="5633" width="10" style="2" customWidth="1"/>
    <col min="5634" max="5634" width="9.140625" style="2"/>
    <col min="5635" max="5635" width="10.28515625" style="2" customWidth="1"/>
    <col min="5636" max="5636" width="10" style="2" customWidth="1"/>
    <col min="5637" max="5888" width="9.140625" style="2"/>
    <col min="5889" max="5889" width="10" style="2" customWidth="1"/>
    <col min="5890" max="5890" width="9.140625" style="2"/>
    <col min="5891" max="5891" width="10.28515625" style="2" customWidth="1"/>
    <col min="5892" max="5892" width="10" style="2" customWidth="1"/>
    <col min="5893" max="6144" width="9.140625" style="2"/>
    <col min="6145" max="6145" width="10" style="2" customWidth="1"/>
    <col min="6146" max="6146" width="9.140625" style="2"/>
    <col min="6147" max="6147" width="10.28515625" style="2" customWidth="1"/>
    <col min="6148" max="6148" width="10" style="2" customWidth="1"/>
    <col min="6149" max="6400" width="9.140625" style="2"/>
    <col min="6401" max="6401" width="10" style="2" customWidth="1"/>
    <col min="6402" max="6402" width="9.140625" style="2"/>
    <col min="6403" max="6403" width="10.28515625" style="2" customWidth="1"/>
    <col min="6404" max="6404" width="10" style="2" customWidth="1"/>
    <col min="6405" max="6656" width="9.140625" style="2"/>
    <col min="6657" max="6657" width="10" style="2" customWidth="1"/>
    <col min="6658" max="6658" width="9.140625" style="2"/>
    <col min="6659" max="6659" width="10.28515625" style="2" customWidth="1"/>
    <col min="6660" max="6660" width="10" style="2" customWidth="1"/>
    <col min="6661" max="6912" width="9.140625" style="2"/>
    <col min="6913" max="6913" width="10" style="2" customWidth="1"/>
    <col min="6914" max="6914" width="9.140625" style="2"/>
    <col min="6915" max="6915" width="10.28515625" style="2" customWidth="1"/>
    <col min="6916" max="6916" width="10" style="2" customWidth="1"/>
    <col min="6917" max="7168" width="9.140625" style="2"/>
    <col min="7169" max="7169" width="10" style="2" customWidth="1"/>
    <col min="7170" max="7170" width="9.140625" style="2"/>
    <col min="7171" max="7171" width="10.28515625" style="2" customWidth="1"/>
    <col min="7172" max="7172" width="10" style="2" customWidth="1"/>
    <col min="7173" max="7424" width="9.140625" style="2"/>
    <col min="7425" max="7425" width="10" style="2" customWidth="1"/>
    <col min="7426" max="7426" width="9.140625" style="2"/>
    <col min="7427" max="7427" width="10.28515625" style="2" customWidth="1"/>
    <col min="7428" max="7428" width="10" style="2" customWidth="1"/>
    <col min="7429" max="7680" width="9.140625" style="2"/>
    <col min="7681" max="7681" width="10" style="2" customWidth="1"/>
    <col min="7682" max="7682" width="9.140625" style="2"/>
    <col min="7683" max="7683" width="10.28515625" style="2" customWidth="1"/>
    <col min="7684" max="7684" width="10" style="2" customWidth="1"/>
    <col min="7685" max="7936" width="9.140625" style="2"/>
    <col min="7937" max="7937" width="10" style="2" customWidth="1"/>
    <col min="7938" max="7938" width="9.140625" style="2"/>
    <col min="7939" max="7939" width="10.28515625" style="2" customWidth="1"/>
    <col min="7940" max="7940" width="10" style="2" customWidth="1"/>
    <col min="7941" max="8192" width="9.140625" style="2"/>
    <col min="8193" max="8193" width="10" style="2" customWidth="1"/>
    <col min="8194" max="8194" width="9.140625" style="2"/>
    <col min="8195" max="8195" width="10.28515625" style="2" customWidth="1"/>
    <col min="8196" max="8196" width="10" style="2" customWidth="1"/>
    <col min="8197" max="8448" width="9.140625" style="2"/>
    <col min="8449" max="8449" width="10" style="2" customWidth="1"/>
    <col min="8450" max="8450" width="9.140625" style="2"/>
    <col min="8451" max="8451" width="10.28515625" style="2" customWidth="1"/>
    <col min="8452" max="8452" width="10" style="2" customWidth="1"/>
    <col min="8453" max="8704" width="9.140625" style="2"/>
    <col min="8705" max="8705" width="10" style="2" customWidth="1"/>
    <col min="8706" max="8706" width="9.140625" style="2"/>
    <col min="8707" max="8707" width="10.28515625" style="2" customWidth="1"/>
    <col min="8708" max="8708" width="10" style="2" customWidth="1"/>
    <col min="8709" max="8960" width="9.140625" style="2"/>
    <col min="8961" max="8961" width="10" style="2" customWidth="1"/>
    <col min="8962" max="8962" width="9.140625" style="2"/>
    <col min="8963" max="8963" width="10.28515625" style="2" customWidth="1"/>
    <col min="8964" max="8964" width="10" style="2" customWidth="1"/>
    <col min="8965" max="9216" width="9.140625" style="2"/>
    <col min="9217" max="9217" width="10" style="2" customWidth="1"/>
    <col min="9218" max="9218" width="9.140625" style="2"/>
    <col min="9219" max="9219" width="10.28515625" style="2" customWidth="1"/>
    <col min="9220" max="9220" width="10" style="2" customWidth="1"/>
    <col min="9221" max="9472" width="9.140625" style="2"/>
    <col min="9473" max="9473" width="10" style="2" customWidth="1"/>
    <col min="9474" max="9474" width="9.140625" style="2"/>
    <col min="9475" max="9475" width="10.28515625" style="2" customWidth="1"/>
    <col min="9476" max="9476" width="10" style="2" customWidth="1"/>
    <col min="9477" max="9728" width="9.140625" style="2"/>
    <col min="9729" max="9729" width="10" style="2" customWidth="1"/>
    <col min="9730" max="9730" width="9.140625" style="2"/>
    <col min="9731" max="9731" width="10.28515625" style="2" customWidth="1"/>
    <col min="9732" max="9732" width="10" style="2" customWidth="1"/>
    <col min="9733" max="9984" width="9.140625" style="2"/>
    <col min="9985" max="9985" width="10" style="2" customWidth="1"/>
    <col min="9986" max="9986" width="9.140625" style="2"/>
    <col min="9987" max="9987" width="10.28515625" style="2" customWidth="1"/>
    <col min="9988" max="9988" width="10" style="2" customWidth="1"/>
    <col min="9989" max="10240" width="9.140625" style="2"/>
    <col min="10241" max="10241" width="10" style="2" customWidth="1"/>
    <col min="10242" max="10242" width="9.140625" style="2"/>
    <col min="10243" max="10243" width="10.28515625" style="2" customWidth="1"/>
    <col min="10244" max="10244" width="10" style="2" customWidth="1"/>
    <col min="10245" max="10496" width="9.140625" style="2"/>
    <col min="10497" max="10497" width="10" style="2" customWidth="1"/>
    <col min="10498" max="10498" width="9.140625" style="2"/>
    <col min="10499" max="10499" width="10.28515625" style="2" customWidth="1"/>
    <col min="10500" max="10500" width="10" style="2" customWidth="1"/>
    <col min="10501" max="10752" width="9.140625" style="2"/>
    <col min="10753" max="10753" width="10" style="2" customWidth="1"/>
    <col min="10754" max="10754" width="9.140625" style="2"/>
    <col min="10755" max="10755" width="10.28515625" style="2" customWidth="1"/>
    <col min="10756" max="10756" width="10" style="2" customWidth="1"/>
    <col min="10757" max="11008" width="9.140625" style="2"/>
    <col min="11009" max="11009" width="10" style="2" customWidth="1"/>
    <col min="11010" max="11010" width="9.140625" style="2"/>
    <col min="11011" max="11011" width="10.28515625" style="2" customWidth="1"/>
    <col min="11012" max="11012" width="10" style="2" customWidth="1"/>
    <col min="11013" max="11264" width="9.140625" style="2"/>
    <col min="11265" max="11265" width="10" style="2" customWidth="1"/>
    <col min="11266" max="11266" width="9.140625" style="2"/>
    <col min="11267" max="11267" width="10.28515625" style="2" customWidth="1"/>
    <col min="11268" max="11268" width="10" style="2" customWidth="1"/>
    <col min="11269" max="11520" width="9.140625" style="2"/>
    <col min="11521" max="11521" width="10" style="2" customWidth="1"/>
    <col min="11522" max="11522" width="9.140625" style="2"/>
    <col min="11523" max="11523" width="10.28515625" style="2" customWidth="1"/>
    <col min="11524" max="11524" width="10" style="2" customWidth="1"/>
    <col min="11525" max="11776" width="9.140625" style="2"/>
    <col min="11777" max="11777" width="10" style="2" customWidth="1"/>
    <col min="11778" max="11778" width="9.140625" style="2"/>
    <col min="11779" max="11779" width="10.28515625" style="2" customWidth="1"/>
    <col min="11780" max="11780" width="10" style="2" customWidth="1"/>
    <col min="11781" max="12032" width="9.140625" style="2"/>
    <col min="12033" max="12033" width="10" style="2" customWidth="1"/>
    <col min="12034" max="12034" width="9.140625" style="2"/>
    <col min="12035" max="12035" width="10.28515625" style="2" customWidth="1"/>
    <col min="12036" max="12036" width="10" style="2" customWidth="1"/>
    <col min="12037" max="12288" width="9.140625" style="2"/>
    <col min="12289" max="12289" width="10" style="2" customWidth="1"/>
    <col min="12290" max="12290" width="9.140625" style="2"/>
    <col min="12291" max="12291" width="10.28515625" style="2" customWidth="1"/>
    <col min="12292" max="12292" width="10" style="2" customWidth="1"/>
    <col min="12293" max="12544" width="9.140625" style="2"/>
    <col min="12545" max="12545" width="10" style="2" customWidth="1"/>
    <col min="12546" max="12546" width="9.140625" style="2"/>
    <col min="12547" max="12547" width="10.28515625" style="2" customWidth="1"/>
    <col min="12548" max="12548" width="10" style="2" customWidth="1"/>
    <col min="12549" max="12800" width="9.140625" style="2"/>
    <col min="12801" max="12801" width="10" style="2" customWidth="1"/>
    <col min="12802" max="12802" width="9.140625" style="2"/>
    <col min="12803" max="12803" width="10.28515625" style="2" customWidth="1"/>
    <col min="12804" max="12804" width="10" style="2" customWidth="1"/>
    <col min="12805" max="13056" width="9.140625" style="2"/>
    <col min="13057" max="13057" width="10" style="2" customWidth="1"/>
    <col min="13058" max="13058" width="9.140625" style="2"/>
    <col min="13059" max="13059" width="10.28515625" style="2" customWidth="1"/>
    <col min="13060" max="13060" width="10" style="2" customWidth="1"/>
    <col min="13061" max="13312" width="9.140625" style="2"/>
    <col min="13313" max="13313" width="10" style="2" customWidth="1"/>
    <col min="13314" max="13314" width="9.140625" style="2"/>
    <col min="13315" max="13315" width="10.28515625" style="2" customWidth="1"/>
    <col min="13316" max="13316" width="10" style="2" customWidth="1"/>
    <col min="13317" max="13568" width="9.140625" style="2"/>
    <col min="13569" max="13569" width="10" style="2" customWidth="1"/>
    <col min="13570" max="13570" width="9.140625" style="2"/>
    <col min="13571" max="13571" width="10.28515625" style="2" customWidth="1"/>
    <col min="13572" max="13572" width="10" style="2" customWidth="1"/>
    <col min="13573" max="13824" width="9.140625" style="2"/>
    <col min="13825" max="13825" width="10" style="2" customWidth="1"/>
    <col min="13826" max="13826" width="9.140625" style="2"/>
    <col min="13827" max="13827" width="10.28515625" style="2" customWidth="1"/>
    <col min="13828" max="13828" width="10" style="2" customWidth="1"/>
    <col min="13829" max="14080" width="9.140625" style="2"/>
    <col min="14081" max="14081" width="10" style="2" customWidth="1"/>
    <col min="14082" max="14082" width="9.140625" style="2"/>
    <col min="14083" max="14083" width="10.28515625" style="2" customWidth="1"/>
    <col min="14084" max="14084" width="10" style="2" customWidth="1"/>
    <col min="14085" max="14336" width="9.140625" style="2"/>
    <col min="14337" max="14337" width="10" style="2" customWidth="1"/>
    <col min="14338" max="14338" width="9.140625" style="2"/>
    <col min="14339" max="14339" width="10.28515625" style="2" customWidth="1"/>
    <col min="14340" max="14340" width="10" style="2" customWidth="1"/>
    <col min="14341" max="14592" width="9.140625" style="2"/>
    <col min="14593" max="14593" width="10" style="2" customWidth="1"/>
    <col min="14594" max="14594" width="9.140625" style="2"/>
    <col min="14595" max="14595" width="10.28515625" style="2" customWidth="1"/>
    <col min="14596" max="14596" width="10" style="2" customWidth="1"/>
    <col min="14597" max="14848" width="9.140625" style="2"/>
    <col min="14849" max="14849" width="10" style="2" customWidth="1"/>
    <col min="14850" max="14850" width="9.140625" style="2"/>
    <col min="14851" max="14851" width="10.28515625" style="2" customWidth="1"/>
    <col min="14852" max="14852" width="10" style="2" customWidth="1"/>
    <col min="14853" max="15104" width="9.140625" style="2"/>
    <col min="15105" max="15105" width="10" style="2" customWidth="1"/>
    <col min="15106" max="15106" width="9.140625" style="2"/>
    <col min="15107" max="15107" width="10.28515625" style="2" customWidth="1"/>
    <col min="15108" max="15108" width="10" style="2" customWidth="1"/>
    <col min="15109" max="15360" width="9.140625" style="2"/>
    <col min="15361" max="15361" width="10" style="2" customWidth="1"/>
    <col min="15362" max="15362" width="9.140625" style="2"/>
    <col min="15363" max="15363" width="10.28515625" style="2" customWidth="1"/>
    <col min="15364" max="15364" width="10" style="2" customWidth="1"/>
    <col min="15365" max="15616" width="9.140625" style="2"/>
    <col min="15617" max="15617" width="10" style="2" customWidth="1"/>
    <col min="15618" max="15618" width="9.140625" style="2"/>
    <col min="15619" max="15619" width="10.28515625" style="2" customWidth="1"/>
    <col min="15620" max="15620" width="10" style="2" customWidth="1"/>
    <col min="15621" max="15872" width="9.140625" style="2"/>
    <col min="15873" max="15873" width="10" style="2" customWidth="1"/>
    <col min="15874" max="15874" width="9.140625" style="2"/>
    <col min="15875" max="15875" width="10.28515625" style="2" customWidth="1"/>
    <col min="15876" max="15876" width="10" style="2" customWidth="1"/>
    <col min="15877" max="16128" width="9.140625" style="2"/>
    <col min="16129" max="16129" width="10" style="2" customWidth="1"/>
    <col min="16130" max="16130" width="9.140625" style="2"/>
    <col min="16131" max="16131" width="10.28515625" style="2" customWidth="1"/>
    <col min="16132" max="16132" width="10" style="2" customWidth="1"/>
    <col min="16133" max="16384" width="9.140625" style="2"/>
  </cols>
  <sheetData>
    <row r="1" spans="1:16" x14ac:dyDescent="0.2">
      <c r="A1" s="1" t="s">
        <v>0</v>
      </c>
    </row>
    <row r="2" spans="1:16" ht="15.75" customHeight="1" x14ac:dyDescent="0.2">
      <c r="A2" s="2" t="s">
        <v>1</v>
      </c>
      <c r="D2" s="16">
        <v>95000</v>
      </c>
      <c r="E2" s="4"/>
      <c r="H2" s="5"/>
      <c r="I2" s="3"/>
      <c r="K2" s="3"/>
    </row>
    <row r="3" spans="1:16" ht="15.75" customHeight="1" x14ac:dyDescent="0.2">
      <c r="A3" s="2" t="s">
        <v>2</v>
      </c>
      <c r="D3" s="3">
        <v>40000</v>
      </c>
      <c r="E3" s="4"/>
      <c r="H3" s="5"/>
      <c r="I3" s="3"/>
      <c r="K3" s="3"/>
    </row>
    <row r="4" spans="1:16" ht="15.75" customHeight="1" x14ac:dyDescent="0.2">
      <c r="A4" s="2" t="s">
        <v>3</v>
      </c>
      <c r="D4" s="15">
        <v>4.83</v>
      </c>
      <c r="E4" s="4"/>
      <c r="H4" s="6"/>
      <c r="J4" s="5"/>
    </row>
    <row r="5" spans="1:16" ht="15.75" customHeight="1" x14ac:dyDescent="0.2">
      <c r="A5" s="2" t="s">
        <v>4</v>
      </c>
      <c r="D5" s="7">
        <v>0.04</v>
      </c>
      <c r="E5" s="4"/>
      <c r="H5" s="6"/>
      <c r="J5" s="5"/>
    </row>
    <row r="6" spans="1:16" ht="15.75" customHeight="1" x14ac:dyDescent="0.2">
      <c r="A6" s="2" t="s">
        <v>22</v>
      </c>
      <c r="D6" s="8">
        <v>0.57499999999999996</v>
      </c>
      <c r="E6" s="4"/>
      <c r="H6" s="6"/>
      <c r="I6" s="7"/>
      <c r="J6" s="5"/>
      <c r="K6" s="7"/>
    </row>
    <row r="7" spans="1:16" ht="15.75" customHeight="1" x14ac:dyDescent="0.2">
      <c r="A7" s="2" t="s">
        <v>5</v>
      </c>
      <c r="D7" s="16">
        <v>25000</v>
      </c>
      <c r="E7" s="4"/>
      <c r="H7" s="9"/>
      <c r="I7" s="10"/>
      <c r="J7" s="6"/>
      <c r="K7" s="3"/>
      <c r="L7" s="10"/>
      <c r="M7" s="6"/>
      <c r="N7" s="3"/>
      <c r="O7" s="10"/>
      <c r="P7" s="6"/>
    </row>
    <row r="8" spans="1:16" ht="15.75" customHeight="1" x14ac:dyDescent="0.2">
      <c r="A8" s="2" t="s">
        <v>6</v>
      </c>
      <c r="D8" s="16">
        <v>8000</v>
      </c>
    </row>
    <row r="9" spans="1:16" ht="15.75" customHeight="1" x14ac:dyDescent="0.2">
      <c r="A9" s="2" t="s">
        <v>7</v>
      </c>
      <c r="D9" s="7">
        <v>0.15</v>
      </c>
    </row>
    <row r="10" spans="1:16" ht="15.75" customHeight="1" x14ac:dyDescent="0.2">
      <c r="A10" s="2" t="s">
        <v>8</v>
      </c>
      <c r="D10" s="7">
        <v>0.35</v>
      </c>
    </row>
    <row r="11" spans="1:16" ht="15.75" customHeight="1" x14ac:dyDescent="0.2">
      <c r="A11" s="2" t="s">
        <v>9</v>
      </c>
      <c r="D11" s="16">
        <v>57600</v>
      </c>
      <c r="E11" s="4"/>
      <c r="H11" s="5"/>
      <c r="I11" s="3"/>
      <c r="J11" s="5"/>
      <c r="K11" s="3"/>
      <c r="M11" s="3"/>
    </row>
    <row r="12" spans="1:16" ht="15.75" customHeight="1" x14ac:dyDescent="0.2"/>
    <row r="13" spans="1:16" ht="15.75" customHeight="1" x14ac:dyDescent="0.2">
      <c r="A13" s="1" t="s">
        <v>10</v>
      </c>
    </row>
    <row r="14" spans="1:16" ht="15.75" customHeight="1" x14ac:dyDescent="0.2">
      <c r="A14" s="11" t="s">
        <v>11</v>
      </c>
      <c r="B14" s="11"/>
      <c r="C14" s="11"/>
      <c r="D14" s="17">
        <v>0</v>
      </c>
      <c r="E14" s="17">
        <v>1</v>
      </c>
      <c r="F14" s="17">
        <v>2</v>
      </c>
      <c r="G14" s="17">
        <v>3</v>
      </c>
      <c r="H14" s="17">
        <v>4</v>
      </c>
      <c r="L14" s="1"/>
    </row>
    <row r="15" spans="1:16" ht="15.75" customHeight="1" x14ac:dyDescent="0.2">
      <c r="A15" s="2" t="s">
        <v>12</v>
      </c>
      <c r="D15" s="18"/>
      <c r="E15" s="18">
        <f>D3</f>
        <v>40000</v>
      </c>
      <c r="F15" s="18">
        <f>E15*(1+D5)</f>
        <v>41600</v>
      </c>
      <c r="G15" s="18">
        <f>F15*(1+D5)</f>
        <v>43264</v>
      </c>
      <c r="H15" s="18">
        <f>G15*(1+D5)</f>
        <v>44994.560000000005</v>
      </c>
    </row>
    <row r="16" spans="1:16" ht="15.75" customHeight="1" x14ac:dyDescent="0.2">
      <c r="A16" s="2" t="s">
        <v>13</v>
      </c>
      <c r="C16" s="3"/>
      <c r="D16" s="18"/>
      <c r="E16" s="18">
        <f>E15*D4</f>
        <v>193200</v>
      </c>
      <c r="F16" s="18">
        <f>F15*D4</f>
        <v>200928</v>
      </c>
      <c r="G16" s="18">
        <f>G15*D4</f>
        <v>208965.12</v>
      </c>
      <c r="H16" s="18">
        <f>H15*D4</f>
        <v>217323.72480000003</v>
      </c>
      <c r="L16" s="12"/>
      <c r="M16" s="12"/>
    </row>
    <row r="17" spans="1:13" ht="15.75" customHeight="1" x14ac:dyDescent="0.2">
      <c r="A17" s="13" t="s">
        <v>14</v>
      </c>
      <c r="B17" s="13"/>
      <c r="C17" s="14"/>
      <c r="D17" s="19"/>
      <c r="E17" s="19">
        <f>-E16*D6</f>
        <v>-111089.99999999999</v>
      </c>
      <c r="F17" s="19">
        <f>-F16*D6</f>
        <v>-115533.59999999999</v>
      </c>
      <c r="G17" s="19">
        <f>-G16*D6</f>
        <v>-120154.94399999999</v>
      </c>
      <c r="H17" s="19">
        <f>-H16*D6</f>
        <v>-124961.14176</v>
      </c>
      <c r="L17" s="12"/>
      <c r="M17" s="12"/>
    </row>
    <row r="18" spans="1:13" ht="15.75" customHeight="1" x14ac:dyDescent="0.2">
      <c r="A18" s="22" t="s">
        <v>15</v>
      </c>
      <c r="B18" s="22"/>
      <c r="C18" s="23"/>
      <c r="D18" s="24"/>
      <c r="E18" s="24">
        <f>SUM(E16:E17)</f>
        <v>82110.000000000015</v>
      </c>
      <c r="F18" s="24">
        <f>SUM(F16:F17)</f>
        <v>85394.400000000009</v>
      </c>
      <c r="G18" s="24">
        <f>SUM(G16:G17)</f>
        <v>88810.176000000007</v>
      </c>
      <c r="H18" s="24">
        <f>SUM(H16:H17)</f>
        <v>92362.583040000027</v>
      </c>
      <c r="L18" s="12"/>
      <c r="M18" s="12"/>
    </row>
    <row r="19" spans="1:13" ht="15.75" customHeight="1" x14ac:dyDescent="0.2">
      <c r="A19" s="2" t="s">
        <v>5</v>
      </c>
      <c r="C19" s="3"/>
      <c r="D19" s="18"/>
      <c r="E19" s="18">
        <f>-D7</f>
        <v>-25000</v>
      </c>
      <c r="F19" s="18">
        <f>-D7</f>
        <v>-25000</v>
      </c>
      <c r="G19" s="18">
        <f>-D7</f>
        <v>-25000</v>
      </c>
      <c r="H19" s="18">
        <f>-D7</f>
        <v>-25000</v>
      </c>
      <c r="L19" s="12"/>
      <c r="M19" s="12"/>
    </row>
    <row r="20" spans="1:13" ht="15.75" customHeight="1" x14ac:dyDescent="0.2">
      <c r="A20" s="13" t="s">
        <v>16</v>
      </c>
      <c r="B20" s="13"/>
      <c r="C20" s="14"/>
      <c r="D20" s="19"/>
      <c r="E20" s="19">
        <f>-D8</f>
        <v>-8000</v>
      </c>
      <c r="F20" s="19">
        <f>-D8</f>
        <v>-8000</v>
      </c>
      <c r="G20" s="19">
        <f>-D8</f>
        <v>-8000</v>
      </c>
      <c r="H20" s="19">
        <f>-D8</f>
        <v>-8000</v>
      </c>
      <c r="L20" s="12"/>
      <c r="M20" s="12"/>
    </row>
    <row r="21" spans="1:13" s="22" customFormat="1" ht="15.75" customHeight="1" x14ac:dyDescent="0.2">
      <c r="A21" s="22" t="s">
        <v>17</v>
      </c>
      <c r="C21" s="23"/>
      <c r="D21" s="24"/>
      <c r="E21" s="24">
        <f>SUM(E18:E20)</f>
        <v>49110.000000000015</v>
      </c>
      <c r="F21" s="24">
        <f>SUM(F18:F20)</f>
        <v>52394.400000000009</v>
      </c>
      <c r="G21" s="24">
        <f>SUM(G18:G20)</f>
        <v>55810.176000000007</v>
      </c>
      <c r="H21" s="24">
        <f>SUM(H18:H20)</f>
        <v>59362.583040000027</v>
      </c>
      <c r="L21" s="25"/>
      <c r="M21" s="25"/>
    </row>
    <row r="22" spans="1:13" ht="15.75" customHeight="1" x14ac:dyDescent="0.2">
      <c r="A22" s="13" t="s">
        <v>18</v>
      </c>
      <c r="B22" s="13"/>
      <c r="C22" s="14"/>
      <c r="D22" s="19"/>
      <c r="E22" s="19">
        <f>IF(E21&lt;0,0,-E21*D10)</f>
        <v>-17188.500000000004</v>
      </c>
      <c r="F22" s="19">
        <f>IF(F21&lt;0,0,-F21*D10)</f>
        <v>-18338.04</v>
      </c>
      <c r="G22" s="19">
        <f>IF(G21&lt;0,0,-G21*D10)</f>
        <v>-19533.561600000001</v>
      </c>
      <c r="H22" s="19">
        <f>IF(H21&lt;0,0,-H21*D10)</f>
        <v>-20776.904064000009</v>
      </c>
      <c r="L22" s="12"/>
      <c r="M22" s="12"/>
    </row>
    <row r="23" spans="1:13" s="22" customFormat="1" ht="15.75" customHeight="1" x14ac:dyDescent="0.2">
      <c r="A23" s="22" t="s">
        <v>19</v>
      </c>
      <c r="C23" s="23"/>
      <c r="D23" s="24"/>
      <c r="E23" s="24">
        <f>SUM(E21:E22)</f>
        <v>31921.500000000011</v>
      </c>
      <c r="F23" s="24">
        <f>SUM(F21:F22)</f>
        <v>34056.360000000008</v>
      </c>
      <c r="G23" s="24">
        <f>SUM(G21:G22)</f>
        <v>36276.614400000006</v>
      </c>
      <c r="H23" s="24">
        <f>SUM(H21:H22)</f>
        <v>38585.678976000017</v>
      </c>
      <c r="L23" s="25"/>
      <c r="M23" s="25"/>
    </row>
    <row r="24" spans="1:13" ht="15.75" customHeight="1" x14ac:dyDescent="0.2">
      <c r="A24" s="2" t="s">
        <v>16</v>
      </c>
      <c r="C24" s="3"/>
      <c r="D24" s="18"/>
      <c r="E24" s="18">
        <f>-E20</f>
        <v>8000</v>
      </c>
      <c r="F24" s="18">
        <f>-F20</f>
        <v>8000</v>
      </c>
      <c r="G24" s="18">
        <f>-G20</f>
        <v>8000</v>
      </c>
      <c r="H24" s="18">
        <f>-H20</f>
        <v>8000</v>
      </c>
      <c r="L24" s="12"/>
      <c r="M24" s="12"/>
    </row>
    <row r="25" spans="1:13" ht="15.75" customHeight="1" x14ac:dyDescent="0.2">
      <c r="A25" s="2" t="s">
        <v>9</v>
      </c>
      <c r="C25" s="3"/>
      <c r="D25" s="18"/>
      <c r="E25" s="18"/>
      <c r="F25" s="18"/>
      <c r="G25" s="18"/>
      <c r="H25" s="18">
        <f>D11</f>
        <v>57600</v>
      </c>
      <c r="L25" s="12"/>
      <c r="M25" s="12"/>
    </row>
    <row r="26" spans="1:13" ht="15.75" customHeight="1" x14ac:dyDescent="0.2">
      <c r="A26" s="13" t="s">
        <v>1</v>
      </c>
      <c r="B26" s="13"/>
      <c r="C26" s="14"/>
      <c r="D26" s="19">
        <f>-D2</f>
        <v>-95000</v>
      </c>
      <c r="E26" s="19"/>
      <c r="F26" s="19"/>
      <c r="G26" s="19"/>
      <c r="H26" s="19"/>
      <c r="L26" s="12"/>
      <c r="M26" s="12"/>
    </row>
    <row r="27" spans="1:13" s="22" customFormat="1" ht="15.75" customHeight="1" x14ac:dyDescent="0.2">
      <c r="A27" s="22" t="s">
        <v>20</v>
      </c>
      <c r="C27" s="23"/>
      <c r="D27" s="24">
        <f>SUM(D23:D26)</f>
        <v>-95000</v>
      </c>
      <c r="E27" s="24">
        <f>SUM(E23:E26)</f>
        <v>39921.500000000015</v>
      </c>
      <c r="F27" s="24">
        <f>SUM(F23:F26)</f>
        <v>42056.360000000008</v>
      </c>
      <c r="G27" s="24">
        <f>SUM(G23:G26)</f>
        <v>44276.614400000006</v>
      </c>
      <c r="H27" s="24">
        <f>SUM(H23:H26)</f>
        <v>104185.67897600002</v>
      </c>
      <c r="L27" s="25"/>
      <c r="M27" s="25"/>
    </row>
    <row r="28" spans="1:13" ht="15.75" customHeight="1" x14ac:dyDescent="0.2">
      <c r="C28" s="3"/>
      <c r="D28" s="20"/>
      <c r="E28" s="20"/>
      <c r="F28" s="20"/>
      <c r="G28" s="20"/>
      <c r="H28" s="20"/>
      <c r="L28" s="12"/>
      <c r="M28" s="12"/>
    </row>
    <row r="29" spans="1:13" ht="15.75" customHeight="1" x14ac:dyDescent="0.2">
      <c r="A29" s="2" t="s">
        <v>23</v>
      </c>
      <c r="C29" s="3"/>
      <c r="D29" s="18">
        <f>NPV(D9,E27:H27)+D27</f>
        <v>60196.090893614659</v>
      </c>
      <c r="E29" s="20"/>
      <c r="F29" s="20"/>
      <c r="G29" s="20"/>
      <c r="H29" s="20"/>
      <c r="L29" s="12"/>
      <c r="M29" s="12"/>
    </row>
    <row r="30" spans="1:13" ht="15.75" customHeight="1" x14ac:dyDescent="0.2">
      <c r="A30" s="2" t="s">
        <v>21</v>
      </c>
      <c r="C30" s="3"/>
      <c r="D30" s="21">
        <f>IRR(D27:H27)</f>
        <v>0.38930692557540625</v>
      </c>
      <c r="E30" s="20"/>
      <c r="F30" s="20"/>
      <c r="G30" s="20"/>
      <c r="H30" s="20"/>
      <c r="L30" s="12"/>
      <c r="M30" s="12"/>
    </row>
    <row r="31" spans="1:13" x14ac:dyDescent="0.2">
      <c r="C31" s="3"/>
      <c r="D31" s="3"/>
      <c r="E31" s="3"/>
      <c r="F31" s="3"/>
      <c r="G31" s="3"/>
      <c r="H31" s="3"/>
      <c r="M31" s="12"/>
    </row>
    <row r="32" spans="1:13" x14ac:dyDescent="0.2">
      <c r="C32" s="3"/>
      <c r="D32" s="3"/>
      <c r="E32" s="3"/>
      <c r="F32" s="3"/>
      <c r="G32" s="3"/>
      <c r="H32" s="3"/>
      <c r="M32" s="12"/>
    </row>
    <row r="33" spans="3:13" x14ac:dyDescent="0.2">
      <c r="C33" s="3"/>
      <c r="D33" s="3"/>
      <c r="E33" s="3"/>
      <c r="F33" s="3"/>
      <c r="G33" s="3"/>
      <c r="H33" s="3"/>
      <c r="M33" s="12"/>
    </row>
    <row r="34" spans="3:13" x14ac:dyDescent="0.2">
      <c r="C34" s="3"/>
      <c r="D34" s="3"/>
      <c r="E34" s="3"/>
      <c r="F34" s="3"/>
      <c r="G34" s="3"/>
      <c r="H34" s="3"/>
      <c r="M34" s="12"/>
    </row>
    <row r="35" spans="3:13" x14ac:dyDescent="0.2">
      <c r="C35" s="3"/>
      <c r="D35" s="3"/>
      <c r="E35" s="3"/>
      <c r="F35" s="3"/>
      <c r="G35" s="3"/>
      <c r="H35" s="3"/>
      <c r="M35" s="12"/>
    </row>
    <row r="36" spans="3:13" x14ac:dyDescent="0.2">
      <c r="C36" s="3"/>
      <c r="D36" s="3"/>
      <c r="E36" s="3"/>
      <c r="F36" s="3"/>
      <c r="G36" s="3"/>
      <c r="H36" s="3"/>
      <c r="M36" s="12"/>
    </row>
    <row r="37" spans="3:13" x14ac:dyDescent="0.2">
      <c r="C37" s="3"/>
      <c r="D37" s="3"/>
      <c r="E37" s="3"/>
      <c r="F37" s="3"/>
      <c r="G37" s="3"/>
      <c r="H37" s="3"/>
      <c r="M37" s="12"/>
    </row>
    <row r="38" spans="3:13" x14ac:dyDescent="0.2">
      <c r="C38" s="3"/>
      <c r="D38" s="3"/>
      <c r="E38" s="3"/>
      <c r="F38" s="3"/>
      <c r="G38" s="3"/>
      <c r="H38" s="3"/>
      <c r="M38" s="12"/>
    </row>
    <row r="39" spans="3:13" x14ac:dyDescent="0.2">
      <c r="C39" s="3"/>
      <c r="D39" s="3"/>
      <c r="E39" s="3"/>
      <c r="F39" s="3"/>
      <c r="G39" s="3"/>
      <c r="H39" s="3"/>
      <c r="M39" s="12"/>
    </row>
    <row r="40" spans="3:13" x14ac:dyDescent="0.2">
      <c r="C40" s="3"/>
      <c r="D40" s="3"/>
      <c r="E40" s="3"/>
      <c r="F40" s="3"/>
      <c r="G40" s="3"/>
      <c r="H40" s="3"/>
      <c r="M40" s="12"/>
    </row>
    <row r="41" spans="3:13" x14ac:dyDescent="0.2">
      <c r="C41" s="3"/>
      <c r="D41" s="3"/>
      <c r="E41" s="3"/>
      <c r="F41" s="3"/>
      <c r="G41" s="3"/>
      <c r="H41" s="3"/>
      <c r="M41" s="12"/>
    </row>
    <row r="42" spans="3:13" x14ac:dyDescent="0.2">
      <c r="C42" s="3"/>
      <c r="D42" s="3"/>
      <c r="E42" s="3"/>
      <c r="F42" s="3"/>
      <c r="G42" s="3"/>
      <c r="H42" s="3"/>
      <c r="M42" s="12"/>
    </row>
    <row r="43" spans="3:13" x14ac:dyDescent="0.2">
      <c r="M43" s="12"/>
    </row>
    <row r="44" spans="3:13" x14ac:dyDescent="0.2">
      <c r="M44" s="12"/>
    </row>
    <row r="45" spans="3:13" x14ac:dyDescent="0.2">
      <c r="M45" s="12"/>
    </row>
    <row r="46" spans="3:13" x14ac:dyDescent="0.2">
      <c r="M46" s="12"/>
    </row>
  </sheetData>
  <pageMargins left="0.74803149606299213" right="0.74803149606299213" top="0.98425196850393704" bottom="0.98425196850393704" header="0" footer="0"/>
  <pageSetup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iniciales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2021-10-25T23:25:48Z</dcterms:created>
  <dcterms:modified xsi:type="dcterms:W3CDTF">2021-10-26T00:02:27Z</dcterms:modified>
</cp:coreProperties>
</file>