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ITM\DERIVADOS FINANCIEROS\CLASES\Forward\"/>
    </mc:Choice>
  </mc:AlternateContent>
  <xr:revisionPtr revIDLastSave="0" documentId="13_ncr:1_{1AE1B765-450F-4340-9758-B6235B8C406F}" xr6:coauthVersionLast="45" xr6:coauthVersionMax="45" xr10:uidLastSave="{00000000-0000-0000-0000-000000000000}"/>
  <bookViews>
    <workbookView xWindow="-120" yWindow="-120" windowWidth="29040" windowHeight="15840" xr2:uid="{2FD43DCE-D64C-4438-8832-DE4425E0C59E}"/>
  </bookViews>
  <sheets>
    <sheet name="Razón cobertura 100%" sheetId="1" r:id="rId1"/>
    <sheet name="Razón cobertura diferente 100%" sheetId="2" r:id="rId2"/>
  </sheets>
  <definedNames>
    <definedName name="K" localSheetId="1">'Razón cobertura diferente 100%'!$C$10</definedName>
    <definedName name="K">'Razón cobertura 100%'!$C$10</definedName>
    <definedName name="QForward" localSheetId="1">'Razón cobertura diferente 100%'!$C$9</definedName>
    <definedName name="QForward">'Razón cobertura 100%'!$C$9</definedName>
    <definedName name="Qsubyacente" localSheetId="1">'Razón cobertura diferente 100%'!$C$3</definedName>
    <definedName name="Qsubyacente">'Razón cobertura 100%'!$C$3</definedName>
    <definedName name="ST" localSheetId="1">'Razón cobertura diferente 100%'!$C$15</definedName>
    <definedName name="ST">'Razón cobertura 100%'!$C$15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  <c r="G19" i="2" s="1"/>
  <c r="G21" i="2" s="1"/>
  <c r="C17" i="2"/>
  <c r="G9" i="2"/>
  <c r="G18" i="2" s="1"/>
  <c r="C9" i="2"/>
  <c r="C18" i="2" s="1"/>
  <c r="C19" i="2" l="1"/>
  <c r="C21" i="2" s="1"/>
  <c r="G18" i="1"/>
  <c r="G17" i="1"/>
  <c r="G9" i="1"/>
  <c r="C18" i="1"/>
  <c r="C17" i="1"/>
  <c r="C19" i="1" s="1"/>
  <c r="C21" i="1" s="1"/>
  <c r="C9" i="1"/>
  <c r="G19" i="1" l="1"/>
  <c r="G21" i="1" s="1"/>
</calcChain>
</file>

<file path=xl/sharedStrings.xml><?xml version="1.0" encoding="utf-8"?>
<sst xmlns="http://schemas.openxmlformats.org/spreadsheetml/2006/main" count="108" uniqueCount="26">
  <si>
    <t>Exportador</t>
  </si>
  <si>
    <t>USD</t>
  </si>
  <si>
    <t>Razón cobertura</t>
  </si>
  <si>
    <t>Forward</t>
  </si>
  <si>
    <t>Activo subyacente</t>
  </si>
  <si>
    <t>K</t>
  </si>
  <si>
    <t>COP</t>
  </si>
  <si>
    <t>T</t>
  </si>
  <si>
    <t>días</t>
  </si>
  <si>
    <t>Posición para cobertura</t>
  </si>
  <si>
    <t>Corto</t>
  </si>
  <si>
    <t>Al vencimiento T = 185</t>
  </si>
  <si>
    <t>Ventas al spot</t>
  </si>
  <si>
    <t>Compensación corto</t>
  </si>
  <si>
    <t>Venta total con cobertura</t>
  </si>
  <si>
    <t>Precio con cobertura</t>
  </si>
  <si>
    <t>Importador</t>
  </si>
  <si>
    <t>Largo</t>
  </si>
  <si>
    <t>Compras al spot</t>
  </si>
  <si>
    <t>Compensación largo</t>
  </si>
  <si>
    <t>Compra total con cobertura</t>
  </si>
  <si>
    <r>
      <t>Q</t>
    </r>
    <r>
      <rPr>
        <vertAlign val="subscript"/>
        <sz val="11"/>
        <color theme="1"/>
        <rFont val="Tahoma"/>
        <family val="2"/>
      </rPr>
      <t>subyacente</t>
    </r>
  </si>
  <si>
    <r>
      <t xml:space="preserve">Días para la </t>
    </r>
    <r>
      <rPr>
        <sz val="11"/>
        <color theme="9" tint="-0.249977111117893"/>
        <rFont val="Tahoma"/>
        <family val="2"/>
      </rPr>
      <t>venta</t>
    </r>
  </si>
  <si>
    <r>
      <t xml:space="preserve">Días para la </t>
    </r>
    <r>
      <rPr>
        <sz val="11"/>
        <color theme="9" tint="-0.249977111117893"/>
        <rFont val="Tahoma"/>
        <family val="2"/>
      </rPr>
      <t>compra</t>
    </r>
  </si>
  <si>
    <r>
      <t>Q</t>
    </r>
    <r>
      <rPr>
        <vertAlign val="subscript"/>
        <sz val="11"/>
        <color theme="1"/>
        <rFont val="Tahoma"/>
        <family val="2"/>
      </rPr>
      <t>Forward</t>
    </r>
  </si>
  <si>
    <r>
      <t>S</t>
    </r>
    <r>
      <rPr>
        <vertAlign val="subscript"/>
        <sz val="11"/>
        <color theme="1"/>
        <rFont val="Tahoma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</si>
</sst>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sz val="11"/>
      <color theme="9" tint="-0.249977111117893"/>
      <name val="Tahoma"/>
      <family val="2"/>
    </font>
    <font>
      <b/>
      <sz val="11"/>
      <color theme="9" tint="-0.249977111117893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3" fontId="2" fillId="0" borderId="0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Border="1" applyAlignment="1">
      <alignment horizontal="center" vertical="center"/>
    </xf>
    <xf numFmtId="0" fontId="2" fillId="0" borderId="3" xfId="0" applyFont="1" applyBorder="1"/>
    <xf numFmtId="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/>
    <xf numFmtId="0" fontId="2" fillId="0" borderId="0" xfId="0" applyFont="1" applyAlignment="1">
      <alignment horizontal="center" vertical="center"/>
    </xf>
    <xf numFmtId="6" fontId="2" fillId="0" borderId="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/>
    <xf numFmtId="6" fontId="1" fillId="0" borderId="0" xfId="0" applyNumberFormat="1" applyFont="1" applyBorder="1" applyAlignment="1">
      <alignment horizontal="center" vertical="center"/>
    </xf>
    <xf numFmtId="0" fontId="1" fillId="0" borderId="2" xfId="0" applyFont="1" applyBorder="1"/>
    <xf numFmtId="0" fontId="5" fillId="0" borderId="1" xfId="0" applyFont="1" applyBorder="1"/>
    <xf numFmtId="6" fontId="5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22</xdr:row>
      <xdr:rowOff>42391</xdr:rowOff>
    </xdr:from>
    <xdr:to>
      <xdr:col>3</xdr:col>
      <xdr:colOff>21772</xdr:colOff>
      <xdr:row>30</xdr:row>
      <xdr:rowOff>150282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61A56D-E98F-428E-8E16-DE121FA2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4347691"/>
          <a:ext cx="2939143" cy="1544806"/>
        </a:xfrm>
        <a:prstGeom prst="rect">
          <a:avLst/>
        </a:prstGeom>
      </xdr:spPr>
    </xdr:pic>
    <xdr:clientData/>
  </xdr:twoCellAnchor>
  <xdr:twoCellAnchor editAs="oneCell">
    <xdr:from>
      <xdr:col>5</xdr:col>
      <xdr:colOff>106970</xdr:colOff>
      <xdr:row>22</xdr:row>
      <xdr:rowOff>146958</xdr:rowOff>
    </xdr:from>
    <xdr:to>
      <xdr:col>8</xdr:col>
      <xdr:colOff>54740</xdr:colOff>
      <xdr:row>31</xdr:row>
      <xdr:rowOff>24689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142EE2-636D-4B8E-A612-D002B11C5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3770" y="4452258"/>
          <a:ext cx="3654356" cy="1494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22</xdr:row>
      <xdr:rowOff>42391</xdr:rowOff>
    </xdr:from>
    <xdr:to>
      <xdr:col>3</xdr:col>
      <xdr:colOff>21772</xdr:colOff>
      <xdr:row>30</xdr:row>
      <xdr:rowOff>150282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C4DDD1-091B-4D69-BBAE-95E6E6D9F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4138141"/>
          <a:ext cx="2936422" cy="1555691"/>
        </a:xfrm>
        <a:prstGeom prst="rect">
          <a:avLst/>
        </a:prstGeom>
      </xdr:spPr>
    </xdr:pic>
    <xdr:clientData/>
  </xdr:twoCellAnchor>
  <xdr:twoCellAnchor editAs="oneCell">
    <xdr:from>
      <xdr:col>5</xdr:col>
      <xdr:colOff>106970</xdr:colOff>
      <xdr:row>22</xdr:row>
      <xdr:rowOff>146958</xdr:rowOff>
    </xdr:from>
    <xdr:to>
      <xdr:col>8</xdr:col>
      <xdr:colOff>54740</xdr:colOff>
      <xdr:row>31</xdr:row>
      <xdr:rowOff>24689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C157E3-7BB9-4F8F-B0A7-0E6E90768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8120" y="4242708"/>
          <a:ext cx="3652995" cy="1506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C1D-176E-453A-9119-07BEE630D1C9}">
  <dimension ref="B2:H22"/>
  <sheetViews>
    <sheetView showGridLines="0" tabSelected="1" zoomScale="175" zoomScaleNormal="175" workbookViewId="0">
      <selection activeCell="B2" sqref="B2:D2"/>
    </sheetView>
  </sheetViews>
  <sheetFormatPr baseColWidth="10" defaultRowHeight="14.25" x14ac:dyDescent="0.2"/>
  <cols>
    <col min="1" max="1" width="11.42578125" style="1"/>
    <col min="2" max="2" width="28.85546875" style="1" bestFit="1" customWidth="1"/>
    <col min="3" max="3" width="17.7109375" style="9" bestFit="1" customWidth="1"/>
    <col min="4" max="4" width="11.42578125" style="1"/>
    <col min="5" max="5" width="11.42578125" style="1" customWidth="1"/>
    <col min="6" max="6" width="25.5703125" style="1" bestFit="1" customWidth="1"/>
    <col min="7" max="7" width="18.5703125" style="1" bestFit="1" customWidth="1"/>
    <col min="8" max="16384" width="11.42578125" style="1"/>
  </cols>
  <sheetData>
    <row r="2" spans="2:8" x14ac:dyDescent="0.2">
      <c r="B2" s="18" t="s">
        <v>0</v>
      </c>
      <c r="C2" s="19"/>
      <c r="D2" s="20"/>
      <c r="F2" s="18" t="s">
        <v>16</v>
      </c>
      <c r="G2" s="19"/>
      <c r="H2" s="20"/>
    </row>
    <row r="3" spans="2:8" ht="17.25" x14ac:dyDescent="0.3">
      <c r="B3" s="2" t="s">
        <v>21</v>
      </c>
      <c r="C3" s="3">
        <v>150000</v>
      </c>
      <c r="D3" s="4" t="s">
        <v>1</v>
      </c>
      <c r="F3" s="2" t="s">
        <v>21</v>
      </c>
      <c r="G3" s="3">
        <v>150000</v>
      </c>
      <c r="H3" s="4" t="s">
        <v>1</v>
      </c>
    </row>
    <row r="4" spans="2:8" x14ac:dyDescent="0.2">
      <c r="B4" s="2" t="s">
        <v>22</v>
      </c>
      <c r="C4" s="5">
        <v>185</v>
      </c>
      <c r="D4" s="4"/>
      <c r="F4" s="2" t="s">
        <v>23</v>
      </c>
      <c r="G4" s="5">
        <v>185</v>
      </c>
      <c r="H4" s="4"/>
    </row>
    <row r="5" spans="2:8" x14ac:dyDescent="0.2">
      <c r="B5" s="6" t="s">
        <v>2</v>
      </c>
      <c r="C5" s="7">
        <v>1</v>
      </c>
      <c r="D5" s="8"/>
      <c r="F5" s="6" t="s">
        <v>2</v>
      </c>
      <c r="G5" s="7">
        <v>1</v>
      </c>
      <c r="H5" s="8"/>
    </row>
    <row r="6" spans="2:8" x14ac:dyDescent="0.2">
      <c r="G6" s="9"/>
    </row>
    <row r="7" spans="2:8" x14ac:dyDescent="0.2">
      <c r="B7" s="18" t="s">
        <v>3</v>
      </c>
      <c r="C7" s="19"/>
      <c r="D7" s="20"/>
      <c r="F7" s="18" t="s">
        <v>3</v>
      </c>
      <c r="G7" s="19"/>
      <c r="H7" s="20"/>
    </row>
    <row r="8" spans="2:8" x14ac:dyDescent="0.2">
      <c r="B8" s="2" t="s">
        <v>4</v>
      </c>
      <c r="C8" s="5" t="s">
        <v>1</v>
      </c>
      <c r="D8" s="4"/>
      <c r="F8" s="2" t="s">
        <v>4</v>
      </c>
      <c r="G8" s="5" t="s">
        <v>1</v>
      </c>
      <c r="H8" s="4"/>
    </row>
    <row r="9" spans="2:8" ht="17.25" x14ac:dyDescent="0.3">
      <c r="B9" s="2" t="s">
        <v>24</v>
      </c>
      <c r="C9" s="3">
        <f>+C5*C3</f>
        <v>150000</v>
      </c>
      <c r="D9" s="4" t="s">
        <v>1</v>
      </c>
      <c r="F9" s="2" t="s">
        <v>24</v>
      </c>
      <c r="G9" s="3">
        <f>+G5*G3</f>
        <v>150000</v>
      </c>
      <c r="H9" s="4" t="s">
        <v>1</v>
      </c>
    </row>
    <row r="10" spans="2:8" x14ac:dyDescent="0.2">
      <c r="B10" s="2" t="s">
        <v>5</v>
      </c>
      <c r="C10" s="10">
        <v>3450</v>
      </c>
      <c r="D10" s="4" t="s">
        <v>6</v>
      </c>
      <c r="F10" s="2" t="s">
        <v>5</v>
      </c>
      <c r="G10" s="10">
        <v>3450</v>
      </c>
      <c r="H10" s="4" t="s">
        <v>6</v>
      </c>
    </row>
    <row r="11" spans="2:8" x14ac:dyDescent="0.2">
      <c r="B11" s="2" t="s">
        <v>7</v>
      </c>
      <c r="C11" s="5">
        <v>185</v>
      </c>
      <c r="D11" s="4" t="s">
        <v>8</v>
      </c>
      <c r="F11" s="2" t="s">
        <v>7</v>
      </c>
      <c r="G11" s="5">
        <v>185</v>
      </c>
      <c r="H11" s="4" t="s">
        <v>8</v>
      </c>
    </row>
    <row r="12" spans="2:8" x14ac:dyDescent="0.2">
      <c r="B12" s="6" t="s">
        <v>9</v>
      </c>
      <c r="C12" s="11" t="s">
        <v>10</v>
      </c>
      <c r="D12" s="8"/>
      <c r="F12" s="6" t="s">
        <v>9</v>
      </c>
      <c r="G12" s="11" t="s">
        <v>17</v>
      </c>
      <c r="H12" s="8"/>
    </row>
    <row r="13" spans="2:8" x14ac:dyDescent="0.2">
      <c r="G13" s="9"/>
    </row>
    <row r="14" spans="2:8" x14ac:dyDescent="0.2">
      <c r="B14" s="18" t="s">
        <v>11</v>
      </c>
      <c r="C14" s="19"/>
      <c r="D14" s="20"/>
      <c r="F14" s="18" t="s">
        <v>11</v>
      </c>
      <c r="G14" s="19"/>
      <c r="H14" s="20"/>
    </row>
    <row r="15" spans="2:8" ht="17.25" x14ac:dyDescent="0.3">
      <c r="B15" s="2" t="s">
        <v>25</v>
      </c>
      <c r="C15" s="10">
        <v>3300</v>
      </c>
      <c r="D15" s="4" t="s">
        <v>6</v>
      </c>
      <c r="F15" s="2" t="s">
        <v>25</v>
      </c>
      <c r="G15" s="10">
        <v>3300</v>
      </c>
      <c r="H15" s="4" t="s">
        <v>6</v>
      </c>
    </row>
    <row r="16" spans="2:8" x14ac:dyDescent="0.2">
      <c r="B16" s="2"/>
      <c r="C16" s="5"/>
      <c r="D16" s="4"/>
      <c r="F16" s="2"/>
      <c r="G16" s="5"/>
      <c r="H16" s="4"/>
    </row>
    <row r="17" spans="2:8" x14ac:dyDescent="0.2">
      <c r="B17" s="2" t="s">
        <v>12</v>
      </c>
      <c r="C17" s="10">
        <f>+ST*Qsubyacente</f>
        <v>495000000</v>
      </c>
      <c r="D17" s="4" t="s">
        <v>6</v>
      </c>
      <c r="F17" s="2" t="s">
        <v>18</v>
      </c>
      <c r="G17" s="10">
        <f>-G15*G3</f>
        <v>-495000000</v>
      </c>
      <c r="H17" s="4" t="s">
        <v>6</v>
      </c>
    </row>
    <row r="18" spans="2:8" x14ac:dyDescent="0.2">
      <c r="B18" s="2" t="s">
        <v>13</v>
      </c>
      <c r="C18" s="10">
        <f>+(K-ST)*QForward</f>
        <v>22500000</v>
      </c>
      <c r="D18" s="4" t="s">
        <v>6</v>
      </c>
      <c r="F18" s="2" t="s">
        <v>19</v>
      </c>
      <c r="G18" s="10">
        <f>+(G15-G10)*G9</f>
        <v>-22500000</v>
      </c>
      <c r="H18" s="4" t="s">
        <v>6</v>
      </c>
    </row>
    <row r="19" spans="2:8" x14ac:dyDescent="0.2">
      <c r="B19" s="12" t="s">
        <v>14</v>
      </c>
      <c r="C19" s="13">
        <f>SUM(C17:C18)</f>
        <v>517500000</v>
      </c>
      <c r="D19" s="14" t="s">
        <v>6</v>
      </c>
      <c r="F19" s="12" t="s">
        <v>20</v>
      </c>
      <c r="G19" s="13">
        <f>SUM(G17:G18)</f>
        <v>-517500000</v>
      </c>
      <c r="H19" s="14" t="s">
        <v>6</v>
      </c>
    </row>
    <row r="20" spans="2:8" x14ac:dyDescent="0.2">
      <c r="B20" s="2"/>
      <c r="C20" s="10"/>
      <c r="D20" s="4"/>
      <c r="F20" s="2"/>
      <c r="G20" s="10"/>
      <c r="H20" s="4"/>
    </row>
    <row r="21" spans="2:8" x14ac:dyDescent="0.2">
      <c r="B21" s="15" t="s">
        <v>15</v>
      </c>
      <c r="C21" s="16">
        <f>+C19/Qsubyacente</f>
        <v>3450</v>
      </c>
      <c r="D21" s="21" t="s">
        <v>6</v>
      </c>
      <c r="F21" s="15" t="s">
        <v>15</v>
      </c>
      <c r="G21" s="16">
        <f>-G19/Qsubyacente</f>
        <v>3450</v>
      </c>
      <c r="H21" s="21" t="s">
        <v>6</v>
      </c>
    </row>
    <row r="22" spans="2:8" x14ac:dyDescent="0.2">
      <c r="B22" s="6"/>
      <c r="C22" s="17"/>
      <c r="D22" s="8"/>
      <c r="F22" s="6"/>
      <c r="G22" s="17"/>
      <c r="H22" s="8"/>
    </row>
  </sheetData>
  <mergeCells count="6">
    <mergeCell ref="B2:D2"/>
    <mergeCell ref="B7:D7"/>
    <mergeCell ref="B14:D14"/>
    <mergeCell ref="F2:H2"/>
    <mergeCell ref="F7:H7"/>
    <mergeCell ref="F14:H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9DF6-569E-414A-9390-14D7304DDF5B}">
  <dimension ref="B2:H22"/>
  <sheetViews>
    <sheetView showGridLines="0" zoomScale="175" zoomScaleNormal="175" workbookViewId="0">
      <selection activeCell="D21" sqref="D21"/>
    </sheetView>
  </sheetViews>
  <sheetFormatPr baseColWidth="10" defaultRowHeight="14.25" x14ac:dyDescent="0.2"/>
  <cols>
    <col min="1" max="1" width="11.42578125" style="1"/>
    <col min="2" max="2" width="28.85546875" style="1" bestFit="1" customWidth="1"/>
    <col min="3" max="3" width="17.7109375" style="9" bestFit="1" customWidth="1"/>
    <col min="4" max="5" width="11.42578125" style="1"/>
    <col min="6" max="6" width="25.5703125" style="1" bestFit="1" customWidth="1"/>
    <col min="7" max="7" width="18.5703125" style="1" bestFit="1" customWidth="1"/>
    <col min="8" max="16384" width="11.42578125" style="1"/>
  </cols>
  <sheetData>
    <row r="2" spans="2:8" x14ac:dyDescent="0.2">
      <c r="B2" s="18" t="s">
        <v>0</v>
      </c>
      <c r="C2" s="19"/>
      <c r="D2" s="20"/>
      <c r="F2" s="18" t="s">
        <v>16</v>
      </c>
      <c r="G2" s="19"/>
      <c r="H2" s="20"/>
    </row>
    <row r="3" spans="2:8" ht="17.25" x14ac:dyDescent="0.3">
      <c r="B3" s="2" t="s">
        <v>21</v>
      </c>
      <c r="C3" s="3">
        <v>150000</v>
      </c>
      <c r="D3" s="4" t="s">
        <v>1</v>
      </c>
      <c r="F3" s="2" t="s">
        <v>21</v>
      </c>
      <c r="G3" s="3">
        <v>150000</v>
      </c>
      <c r="H3" s="4" t="s">
        <v>1</v>
      </c>
    </row>
    <row r="4" spans="2:8" x14ac:dyDescent="0.2">
      <c r="B4" s="2" t="s">
        <v>22</v>
      </c>
      <c r="C4" s="5">
        <v>185</v>
      </c>
      <c r="D4" s="4"/>
      <c r="F4" s="2" t="s">
        <v>23</v>
      </c>
      <c r="G4" s="5">
        <v>185</v>
      </c>
      <c r="H4" s="4"/>
    </row>
    <row r="5" spans="2:8" x14ac:dyDescent="0.2">
      <c r="B5" s="6" t="s">
        <v>2</v>
      </c>
      <c r="C5" s="7">
        <v>0.9</v>
      </c>
      <c r="D5" s="8"/>
      <c r="F5" s="6" t="s">
        <v>2</v>
      </c>
      <c r="G5" s="7">
        <v>0.9</v>
      </c>
      <c r="H5" s="8"/>
    </row>
    <row r="6" spans="2:8" x14ac:dyDescent="0.2">
      <c r="G6" s="9"/>
    </row>
    <row r="7" spans="2:8" x14ac:dyDescent="0.2">
      <c r="B7" s="18" t="s">
        <v>3</v>
      </c>
      <c r="C7" s="19"/>
      <c r="D7" s="20"/>
      <c r="F7" s="18" t="s">
        <v>3</v>
      </c>
      <c r="G7" s="19"/>
      <c r="H7" s="20"/>
    </row>
    <row r="8" spans="2:8" x14ac:dyDescent="0.2">
      <c r="B8" s="2" t="s">
        <v>4</v>
      </c>
      <c r="C8" s="5" t="s">
        <v>1</v>
      </c>
      <c r="D8" s="4"/>
      <c r="F8" s="2" t="s">
        <v>4</v>
      </c>
      <c r="G8" s="5" t="s">
        <v>1</v>
      </c>
      <c r="H8" s="4"/>
    </row>
    <row r="9" spans="2:8" ht="17.25" x14ac:dyDescent="0.3">
      <c r="B9" s="2" t="s">
        <v>24</v>
      </c>
      <c r="C9" s="3">
        <f>+C5*C3</f>
        <v>135000</v>
      </c>
      <c r="D9" s="4" t="s">
        <v>1</v>
      </c>
      <c r="F9" s="2" t="s">
        <v>24</v>
      </c>
      <c r="G9" s="3">
        <f>+G5*G3</f>
        <v>135000</v>
      </c>
      <c r="H9" s="4" t="s">
        <v>1</v>
      </c>
    </row>
    <row r="10" spans="2:8" x14ac:dyDescent="0.2">
      <c r="B10" s="2" t="s">
        <v>5</v>
      </c>
      <c r="C10" s="10">
        <v>3450</v>
      </c>
      <c r="D10" s="4" t="s">
        <v>6</v>
      </c>
      <c r="F10" s="2" t="s">
        <v>5</v>
      </c>
      <c r="G10" s="10">
        <v>3450</v>
      </c>
      <c r="H10" s="4" t="s">
        <v>6</v>
      </c>
    </row>
    <row r="11" spans="2:8" x14ac:dyDescent="0.2">
      <c r="B11" s="2" t="s">
        <v>7</v>
      </c>
      <c r="C11" s="5">
        <v>185</v>
      </c>
      <c r="D11" s="4" t="s">
        <v>8</v>
      </c>
      <c r="F11" s="2" t="s">
        <v>7</v>
      </c>
      <c r="G11" s="5">
        <v>185</v>
      </c>
      <c r="H11" s="4" t="s">
        <v>8</v>
      </c>
    </row>
    <row r="12" spans="2:8" x14ac:dyDescent="0.2">
      <c r="B12" s="6" t="s">
        <v>9</v>
      </c>
      <c r="C12" s="11" t="s">
        <v>10</v>
      </c>
      <c r="D12" s="8"/>
      <c r="F12" s="6" t="s">
        <v>9</v>
      </c>
      <c r="G12" s="11" t="s">
        <v>17</v>
      </c>
      <c r="H12" s="8"/>
    </row>
    <row r="13" spans="2:8" x14ac:dyDescent="0.2">
      <c r="G13" s="9"/>
    </row>
    <row r="14" spans="2:8" x14ac:dyDescent="0.2">
      <c r="B14" s="18" t="s">
        <v>11</v>
      </c>
      <c r="C14" s="19"/>
      <c r="D14" s="20"/>
      <c r="F14" s="18" t="s">
        <v>11</v>
      </c>
      <c r="G14" s="19"/>
      <c r="H14" s="20"/>
    </row>
    <row r="15" spans="2:8" ht="17.25" x14ac:dyDescent="0.3">
      <c r="B15" s="2" t="s">
        <v>25</v>
      </c>
      <c r="C15" s="10">
        <v>3300</v>
      </c>
      <c r="D15" s="4" t="s">
        <v>6</v>
      </c>
      <c r="F15" s="2" t="s">
        <v>25</v>
      </c>
      <c r="G15" s="10">
        <v>3300</v>
      </c>
      <c r="H15" s="4" t="s">
        <v>6</v>
      </c>
    </row>
    <row r="16" spans="2:8" x14ac:dyDescent="0.2">
      <c r="B16" s="2"/>
      <c r="C16" s="5"/>
      <c r="D16" s="4"/>
      <c r="F16" s="2"/>
      <c r="G16" s="5"/>
      <c r="H16" s="4"/>
    </row>
    <row r="17" spans="2:8" x14ac:dyDescent="0.2">
      <c r="B17" s="2" t="s">
        <v>12</v>
      </c>
      <c r="C17" s="10">
        <f>+ST*Qsubyacente</f>
        <v>495000000</v>
      </c>
      <c r="D17" s="4" t="s">
        <v>6</v>
      </c>
      <c r="F17" s="2" t="s">
        <v>18</v>
      </c>
      <c r="G17" s="10">
        <f>-G15*G3</f>
        <v>-495000000</v>
      </c>
      <c r="H17" s="4" t="s">
        <v>6</v>
      </c>
    </row>
    <row r="18" spans="2:8" x14ac:dyDescent="0.2">
      <c r="B18" s="2" t="s">
        <v>13</v>
      </c>
      <c r="C18" s="10">
        <f>+(K-ST)*QForward</f>
        <v>20250000</v>
      </c>
      <c r="D18" s="4" t="s">
        <v>6</v>
      </c>
      <c r="F18" s="2" t="s">
        <v>19</v>
      </c>
      <c r="G18" s="10">
        <f>+(G15-G10)*G9</f>
        <v>-20250000</v>
      </c>
      <c r="H18" s="4" t="s">
        <v>6</v>
      </c>
    </row>
    <row r="19" spans="2:8" x14ac:dyDescent="0.2">
      <c r="B19" s="12" t="s">
        <v>14</v>
      </c>
      <c r="C19" s="13">
        <f>SUM(C17:C18)</f>
        <v>515250000</v>
      </c>
      <c r="D19" s="14" t="s">
        <v>6</v>
      </c>
      <c r="F19" s="12" t="s">
        <v>20</v>
      </c>
      <c r="G19" s="13">
        <f>SUM(G17:G18)</f>
        <v>-515250000</v>
      </c>
      <c r="H19" s="14" t="s">
        <v>6</v>
      </c>
    </row>
    <row r="20" spans="2:8" x14ac:dyDescent="0.2">
      <c r="B20" s="2"/>
      <c r="C20" s="10"/>
      <c r="D20" s="4"/>
      <c r="F20" s="2"/>
      <c r="G20" s="10"/>
      <c r="H20" s="4"/>
    </row>
    <row r="21" spans="2:8" x14ac:dyDescent="0.2">
      <c r="B21" s="15" t="s">
        <v>15</v>
      </c>
      <c r="C21" s="16">
        <f>+C19/Qsubyacente</f>
        <v>3435</v>
      </c>
      <c r="D21" s="21" t="s">
        <v>6</v>
      </c>
      <c r="F21" s="15" t="s">
        <v>15</v>
      </c>
      <c r="G21" s="16">
        <f>-G19/Qsubyacente</f>
        <v>3435</v>
      </c>
      <c r="H21" s="21" t="s">
        <v>6</v>
      </c>
    </row>
    <row r="22" spans="2:8" x14ac:dyDescent="0.2">
      <c r="B22" s="6"/>
      <c r="C22" s="17"/>
      <c r="D22" s="8"/>
      <c r="F22" s="6"/>
      <c r="G22" s="17"/>
      <c r="H22" s="8"/>
    </row>
  </sheetData>
  <mergeCells count="6">
    <mergeCell ref="B2:D2"/>
    <mergeCell ref="F2:H2"/>
    <mergeCell ref="B7:D7"/>
    <mergeCell ref="F7:H7"/>
    <mergeCell ref="B14:D14"/>
    <mergeCell ref="F14:H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Razón cobertura 100%</vt:lpstr>
      <vt:lpstr>Razón cobertura diferente 100%</vt:lpstr>
      <vt:lpstr>'Razón cobertura diferente 100%'!K</vt:lpstr>
      <vt:lpstr>K</vt:lpstr>
      <vt:lpstr>'Razón cobertura diferente 100%'!QForward</vt:lpstr>
      <vt:lpstr>QForward</vt:lpstr>
      <vt:lpstr>'Razón cobertura diferente 100%'!Qsubyacente</vt:lpstr>
      <vt:lpstr>Qsubyacente</vt:lpstr>
      <vt:lpstr>'Razón cobertura diferente 100%'!ST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2020-07-03T19:40:56Z</dcterms:created>
  <dcterms:modified xsi:type="dcterms:W3CDTF">2020-07-05T17:03:45Z</dcterms:modified>
</cp:coreProperties>
</file>