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jimenez\Dropbox\ITM\DERIVADOS FINANCIEROS\CLASES\"/>
    </mc:Choice>
  </mc:AlternateContent>
  <bookViews>
    <workbookView xWindow="0" yWindow="0" windowWidth="12930" windowHeight="5415" tabRatio="802"/>
  </bookViews>
  <sheets>
    <sheet name="Straddle - Largo" sheetId="4" r:id="rId1"/>
    <sheet name="Straddle - Corto" sheetId="5" r:id="rId2"/>
    <sheet name="Strangle - Largo" sheetId="6" r:id="rId3"/>
    <sheet name="Strangle - Corto" sheetId="7" r:id="rId4"/>
    <sheet name="Correo o Strap" sheetId="18" r:id="rId5"/>
    <sheet name="Banda o Strip" sheetId="19" r:id="rId6"/>
    <sheet name="Bull spread - Call" sheetId="2" r:id="rId7"/>
    <sheet name="Bull spread - 3 Calls" sheetId="10" r:id="rId8"/>
    <sheet name="Bull spread - 3 Calls (2)" sheetId="13" r:id="rId9"/>
    <sheet name="Bear spread - Call" sheetId="3" r:id="rId10"/>
    <sheet name="Bull spread - Put" sheetId="16" r:id="rId11"/>
    <sheet name=" Bear spread - Put" sheetId="12" r:id="rId12"/>
    <sheet name="Butterfly spread" sheetId="1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9" l="1"/>
  <c r="B9" i="19" s="1"/>
  <c r="D7" i="19"/>
  <c r="C7" i="19"/>
  <c r="D6" i="19"/>
  <c r="C6" i="19"/>
  <c r="B5" i="19"/>
  <c r="D7" i="18"/>
  <c r="B8" i="18"/>
  <c r="D8" i="18" s="1"/>
  <c r="C7" i="18"/>
  <c r="E7" i="18" s="1"/>
  <c r="D6" i="18"/>
  <c r="C6" i="18"/>
  <c r="B5" i="18"/>
  <c r="E7" i="19" l="1"/>
  <c r="D9" i="19"/>
  <c r="C9" i="19"/>
  <c r="B10" i="19"/>
  <c r="C8" i="19"/>
  <c r="D8" i="19"/>
  <c r="E8" i="19" s="1"/>
  <c r="B9" i="18"/>
  <c r="C8" i="18"/>
  <c r="E8" i="18" s="1"/>
  <c r="B9" i="16"/>
  <c r="B10" i="16" s="1"/>
  <c r="D8" i="16"/>
  <c r="C8" i="16"/>
  <c r="D7" i="16"/>
  <c r="C7" i="16"/>
  <c r="B6" i="16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8" i="12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8" i="13"/>
  <c r="F8" i="13" s="1"/>
  <c r="E7" i="13"/>
  <c r="B9" i="13"/>
  <c r="D8" i="13"/>
  <c r="C8" i="13"/>
  <c r="D7" i="13"/>
  <c r="C7" i="13"/>
  <c r="B6" i="13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B9" i="12"/>
  <c r="D7" i="12"/>
  <c r="C7" i="12"/>
  <c r="B6" i="12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B9" i="10"/>
  <c r="D9" i="10" s="1"/>
  <c r="D8" i="10"/>
  <c r="C8" i="10"/>
  <c r="E7" i="10"/>
  <c r="D7" i="10"/>
  <c r="C7" i="10"/>
  <c r="B6" i="10"/>
  <c r="E8" i="1"/>
  <c r="D8" i="1"/>
  <c r="C8" i="1"/>
  <c r="D7" i="3"/>
  <c r="C7" i="3"/>
  <c r="D7" i="2"/>
  <c r="C7" i="2"/>
  <c r="D7" i="7"/>
  <c r="C7" i="7"/>
  <c r="D7" i="6"/>
  <c r="C7" i="6"/>
  <c r="D7" i="5"/>
  <c r="C7" i="5"/>
  <c r="D7" i="4"/>
  <c r="C7" i="4"/>
  <c r="B7" i="1"/>
  <c r="B6" i="3"/>
  <c r="B6" i="2"/>
  <c r="B6" i="7"/>
  <c r="B6" i="6"/>
  <c r="B6" i="5"/>
  <c r="B6" i="4"/>
  <c r="C25" i="1"/>
  <c r="F25" i="1" s="1"/>
  <c r="D25" i="1"/>
  <c r="E25" i="1"/>
  <c r="C26" i="1"/>
  <c r="F26" i="1" s="1"/>
  <c r="D26" i="1"/>
  <c r="E26" i="1"/>
  <c r="C27" i="1"/>
  <c r="F27" i="1" s="1"/>
  <c r="D27" i="1"/>
  <c r="E27" i="1"/>
  <c r="C28" i="1"/>
  <c r="F28" i="1" s="1"/>
  <c r="D28" i="1"/>
  <c r="E28" i="1"/>
  <c r="C29" i="1"/>
  <c r="F29" i="1" s="1"/>
  <c r="D29" i="1"/>
  <c r="E29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10" i="1"/>
  <c r="C24" i="3"/>
  <c r="D24" i="3"/>
  <c r="C25" i="3"/>
  <c r="D25" i="3"/>
  <c r="E25" i="3" s="1"/>
  <c r="C26" i="3"/>
  <c r="E26" i="3" s="1"/>
  <c r="D26" i="3"/>
  <c r="C27" i="3"/>
  <c r="D27" i="3"/>
  <c r="C28" i="3"/>
  <c r="D28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D8" i="2"/>
  <c r="C8" i="2"/>
  <c r="E8" i="2" s="1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D8" i="7"/>
  <c r="C8" i="7"/>
  <c r="E8" i="7" s="1"/>
  <c r="B9" i="7"/>
  <c r="B10" i="7" s="1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D8" i="6"/>
  <c r="C8" i="6"/>
  <c r="B9" i="6"/>
  <c r="B10" i="6" s="1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D8" i="5"/>
  <c r="C8" i="5"/>
  <c r="B9" i="5"/>
  <c r="B10" i="5" s="1"/>
  <c r="C24" i="4"/>
  <c r="E24" i="4" s="1"/>
  <c r="D24" i="4"/>
  <c r="C25" i="4"/>
  <c r="E25" i="4" s="1"/>
  <c r="D25" i="4"/>
  <c r="C26" i="4"/>
  <c r="E26" i="4" s="1"/>
  <c r="D26" i="4"/>
  <c r="C27" i="4"/>
  <c r="E27" i="4" s="1"/>
  <c r="D27" i="4"/>
  <c r="C28" i="4"/>
  <c r="E28" i="4" s="1"/>
  <c r="D28" i="4"/>
  <c r="B24" i="4"/>
  <c r="B25" i="4" s="1"/>
  <c r="B26" i="4" s="1"/>
  <c r="B27" i="4" s="1"/>
  <c r="B28" i="4" s="1"/>
  <c r="D8" i="4"/>
  <c r="C8" i="4"/>
  <c r="B9" i="4"/>
  <c r="C9" i="4" s="1"/>
  <c r="E9" i="19" l="1"/>
  <c r="B11" i="19"/>
  <c r="D10" i="19"/>
  <c r="C10" i="19"/>
  <c r="B10" i="18"/>
  <c r="C9" i="18"/>
  <c r="E9" i="18" s="1"/>
  <c r="D9" i="18"/>
  <c r="E8" i="16"/>
  <c r="D10" i="16"/>
  <c r="C10" i="16"/>
  <c r="B11" i="16"/>
  <c r="C9" i="16"/>
  <c r="D9" i="16"/>
  <c r="B10" i="13"/>
  <c r="C9" i="13"/>
  <c r="F9" i="13" s="1"/>
  <c r="D9" i="13"/>
  <c r="E8" i="12"/>
  <c r="E9" i="12"/>
  <c r="B10" i="12"/>
  <c r="F8" i="10"/>
  <c r="B25" i="2"/>
  <c r="C24" i="2"/>
  <c r="D24" i="2"/>
  <c r="B10" i="10"/>
  <c r="C9" i="10"/>
  <c r="F9" i="10" s="1"/>
  <c r="E24" i="3"/>
  <c r="E28" i="3"/>
  <c r="E27" i="3"/>
  <c r="E10" i="7"/>
  <c r="B11" i="7"/>
  <c r="E8" i="6"/>
  <c r="E10" i="6"/>
  <c r="B11" i="6"/>
  <c r="E8" i="5"/>
  <c r="B11" i="5"/>
  <c r="E9" i="5"/>
  <c r="D9" i="4"/>
  <c r="E9" i="4" s="1"/>
  <c r="B10" i="4"/>
  <c r="D10" i="4" s="1"/>
  <c r="E8" i="4"/>
  <c r="C10" i="4"/>
  <c r="E10" i="4" s="1"/>
  <c r="B11" i="4"/>
  <c r="D11" i="4" s="1"/>
  <c r="D10" i="3"/>
  <c r="D9" i="3"/>
  <c r="D8" i="3"/>
  <c r="C8" i="3"/>
  <c r="E10" i="19" l="1"/>
  <c r="C11" i="19"/>
  <c r="D11" i="19"/>
  <c r="B12" i="19"/>
  <c r="C10" i="18"/>
  <c r="D10" i="18"/>
  <c r="B11" i="18"/>
  <c r="E10" i="16"/>
  <c r="E9" i="16"/>
  <c r="B12" i="16"/>
  <c r="D11" i="16"/>
  <c r="C11" i="16"/>
  <c r="B11" i="13"/>
  <c r="D10" i="13"/>
  <c r="C10" i="13"/>
  <c r="F10" i="13" s="1"/>
  <c r="B11" i="12"/>
  <c r="B26" i="2"/>
  <c r="C25" i="2"/>
  <c r="D25" i="2"/>
  <c r="E24" i="2"/>
  <c r="B11" i="10"/>
  <c r="C10" i="10"/>
  <c r="F10" i="10" s="1"/>
  <c r="D10" i="10"/>
  <c r="B12" i="7"/>
  <c r="E11" i="7"/>
  <c r="E9" i="7"/>
  <c r="E9" i="6"/>
  <c r="B12" i="6"/>
  <c r="E11" i="6"/>
  <c r="E11" i="5"/>
  <c r="B12" i="5"/>
  <c r="E10" i="5"/>
  <c r="C11" i="4"/>
  <c r="B12" i="4"/>
  <c r="D12" i="4" s="1"/>
  <c r="E8" i="3"/>
  <c r="C10" i="3"/>
  <c r="E10" i="3" s="1"/>
  <c r="C9" i="3"/>
  <c r="E9" i="3" s="1"/>
  <c r="E9" i="1"/>
  <c r="D9" i="1"/>
  <c r="C9" i="1"/>
  <c r="E10" i="1"/>
  <c r="E11" i="19" l="1"/>
  <c r="B13" i="19"/>
  <c r="D12" i="19"/>
  <c r="C12" i="19"/>
  <c r="D11" i="18"/>
  <c r="C11" i="18"/>
  <c r="B12" i="18"/>
  <c r="E10" i="18"/>
  <c r="E11" i="16"/>
  <c r="D12" i="16"/>
  <c r="C12" i="16"/>
  <c r="B13" i="16"/>
  <c r="C11" i="13"/>
  <c r="B12" i="13"/>
  <c r="D11" i="13"/>
  <c r="E10" i="12"/>
  <c r="B12" i="12"/>
  <c r="E25" i="2"/>
  <c r="B27" i="2"/>
  <c r="D26" i="2"/>
  <c r="C26" i="2"/>
  <c r="E26" i="2" s="1"/>
  <c r="C11" i="10"/>
  <c r="F11" i="10" s="1"/>
  <c r="B12" i="10"/>
  <c r="D11" i="10"/>
  <c r="E12" i="7"/>
  <c r="B13" i="7"/>
  <c r="B13" i="6"/>
  <c r="B13" i="5"/>
  <c r="E12" i="5"/>
  <c r="B13" i="4"/>
  <c r="D13" i="4" s="1"/>
  <c r="C12" i="4"/>
  <c r="E11" i="4"/>
  <c r="D11" i="3"/>
  <c r="C11" i="3"/>
  <c r="D9" i="2"/>
  <c r="D11" i="2"/>
  <c r="C11" i="2"/>
  <c r="E11" i="2" s="1"/>
  <c r="C10" i="2"/>
  <c r="D10" i="2"/>
  <c r="C9" i="2"/>
  <c r="E9" i="2" s="1"/>
  <c r="C10" i="1"/>
  <c r="D10" i="1"/>
  <c r="F9" i="1"/>
  <c r="E12" i="19" l="1"/>
  <c r="C13" i="19"/>
  <c r="B14" i="19"/>
  <c r="D13" i="19"/>
  <c r="E13" i="19" s="1"/>
  <c r="D12" i="18"/>
  <c r="B13" i="18"/>
  <c r="C12" i="18"/>
  <c r="E11" i="18"/>
  <c r="B14" i="16"/>
  <c r="D13" i="16"/>
  <c r="C13" i="16"/>
  <c r="E12" i="16"/>
  <c r="D12" i="13"/>
  <c r="C12" i="13"/>
  <c r="B13" i="13"/>
  <c r="F11" i="13"/>
  <c r="B13" i="12"/>
  <c r="E11" i="12"/>
  <c r="E10" i="2"/>
  <c r="B28" i="2"/>
  <c r="C27" i="2"/>
  <c r="D27" i="2"/>
  <c r="D12" i="10"/>
  <c r="C12" i="10"/>
  <c r="B13" i="10"/>
  <c r="B14" i="7"/>
  <c r="E12" i="6"/>
  <c r="B14" i="6"/>
  <c r="B14" i="5"/>
  <c r="C13" i="4"/>
  <c r="B14" i="4"/>
  <c r="D14" i="4" s="1"/>
  <c r="E12" i="4"/>
  <c r="F10" i="1"/>
  <c r="C12" i="3"/>
  <c r="D12" i="3"/>
  <c r="E11" i="3"/>
  <c r="D12" i="2"/>
  <c r="C12" i="2"/>
  <c r="E12" i="2" s="1"/>
  <c r="E11" i="1"/>
  <c r="D11" i="1"/>
  <c r="C11" i="1"/>
  <c r="B15" i="19" l="1"/>
  <c r="D14" i="19"/>
  <c r="C14" i="19"/>
  <c r="E12" i="18"/>
  <c r="D13" i="18"/>
  <c r="C13" i="18"/>
  <c r="E13" i="18" s="1"/>
  <c r="B14" i="18"/>
  <c r="D14" i="16"/>
  <c r="C14" i="16"/>
  <c r="B15" i="16"/>
  <c r="E13" i="16"/>
  <c r="B14" i="13"/>
  <c r="D13" i="13"/>
  <c r="C13" i="13"/>
  <c r="F12" i="13"/>
  <c r="B14" i="12"/>
  <c r="E12" i="12"/>
  <c r="E27" i="2"/>
  <c r="C28" i="2"/>
  <c r="D28" i="2"/>
  <c r="B14" i="10"/>
  <c r="D13" i="10"/>
  <c r="C13" i="10"/>
  <c r="F12" i="10"/>
  <c r="E12" i="3"/>
  <c r="E14" i="7"/>
  <c r="B15" i="7"/>
  <c r="E13" i="7"/>
  <c r="E13" i="6"/>
  <c r="E14" i="6"/>
  <c r="B15" i="6"/>
  <c r="B15" i="5"/>
  <c r="E14" i="5"/>
  <c r="E13" i="5"/>
  <c r="E13" i="4"/>
  <c r="B15" i="4"/>
  <c r="D15" i="4" s="1"/>
  <c r="C14" i="4"/>
  <c r="D13" i="3"/>
  <c r="C13" i="3"/>
  <c r="C13" i="2"/>
  <c r="E13" i="2" s="1"/>
  <c r="D13" i="2"/>
  <c r="E12" i="1"/>
  <c r="D12" i="1"/>
  <c r="C12" i="1"/>
  <c r="F11" i="1"/>
  <c r="E14" i="19" l="1"/>
  <c r="D15" i="19"/>
  <c r="C15" i="19"/>
  <c r="B16" i="19"/>
  <c r="D14" i="18"/>
  <c r="B15" i="18"/>
  <c r="C14" i="18"/>
  <c r="E14" i="16"/>
  <c r="B16" i="16"/>
  <c r="D15" i="16"/>
  <c r="C15" i="16"/>
  <c r="D14" i="13"/>
  <c r="C14" i="13"/>
  <c r="B15" i="13"/>
  <c r="F13" i="13"/>
  <c r="E13" i="12"/>
  <c r="B15" i="12"/>
  <c r="E28" i="2"/>
  <c r="D14" i="10"/>
  <c r="C14" i="10"/>
  <c r="F14" i="10" s="1"/>
  <c r="B15" i="10"/>
  <c r="F13" i="10"/>
  <c r="B16" i="7"/>
  <c r="B16" i="6"/>
  <c r="E15" i="6"/>
  <c r="B16" i="5"/>
  <c r="E15" i="5"/>
  <c r="E14" i="4"/>
  <c r="C15" i="4"/>
  <c r="B16" i="4"/>
  <c r="D16" i="4" s="1"/>
  <c r="D14" i="3"/>
  <c r="C14" i="3"/>
  <c r="E13" i="3"/>
  <c r="C14" i="2"/>
  <c r="E14" i="2" s="1"/>
  <c r="D14" i="2"/>
  <c r="E13" i="1"/>
  <c r="D13" i="1"/>
  <c r="C13" i="1"/>
  <c r="F12" i="1"/>
  <c r="E15" i="19" l="1"/>
  <c r="B17" i="19"/>
  <c r="D16" i="19"/>
  <c r="C16" i="19"/>
  <c r="E14" i="18"/>
  <c r="D15" i="18"/>
  <c r="C15" i="18"/>
  <c r="E15" i="18" s="1"/>
  <c r="B16" i="18"/>
  <c r="D16" i="16"/>
  <c r="C16" i="16"/>
  <c r="B17" i="16"/>
  <c r="E15" i="16"/>
  <c r="B16" i="13"/>
  <c r="C15" i="13"/>
  <c r="D15" i="13"/>
  <c r="F14" i="13"/>
  <c r="E15" i="12"/>
  <c r="B16" i="12"/>
  <c r="E14" i="12"/>
  <c r="D15" i="10"/>
  <c r="C15" i="10"/>
  <c r="B16" i="10"/>
  <c r="E16" i="7"/>
  <c r="B17" i="7"/>
  <c r="E15" i="7"/>
  <c r="B17" i="6"/>
  <c r="B17" i="5"/>
  <c r="B17" i="4"/>
  <c r="D17" i="4" s="1"/>
  <c r="C16" i="4"/>
  <c r="E15" i="4"/>
  <c r="E14" i="3"/>
  <c r="D15" i="3"/>
  <c r="C15" i="3"/>
  <c r="D15" i="2"/>
  <c r="C15" i="2"/>
  <c r="E15" i="2" s="1"/>
  <c r="C14" i="1"/>
  <c r="E14" i="1"/>
  <c r="D14" i="1"/>
  <c r="F13" i="1"/>
  <c r="E16" i="19" l="1"/>
  <c r="C17" i="19"/>
  <c r="D17" i="19"/>
  <c r="B18" i="19"/>
  <c r="D16" i="18"/>
  <c r="B17" i="18"/>
  <c r="C16" i="18"/>
  <c r="E16" i="18" s="1"/>
  <c r="B18" i="16"/>
  <c r="D17" i="16"/>
  <c r="C17" i="16"/>
  <c r="E16" i="16"/>
  <c r="F15" i="13"/>
  <c r="B17" i="13"/>
  <c r="D16" i="13"/>
  <c r="C16" i="13"/>
  <c r="F16" i="13" s="1"/>
  <c r="B17" i="12"/>
  <c r="B17" i="10"/>
  <c r="D16" i="10"/>
  <c r="C16" i="10"/>
  <c r="F15" i="10"/>
  <c r="B18" i="7"/>
  <c r="E16" i="6"/>
  <c r="B18" i="6"/>
  <c r="B18" i="5"/>
  <c r="E16" i="5"/>
  <c r="C17" i="4"/>
  <c r="B18" i="4"/>
  <c r="D18" i="4" s="1"/>
  <c r="E16" i="4"/>
  <c r="E15" i="3"/>
  <c r="C16" i="3"/>
  <c r="D16" i="3"/>
  <c r="C16" i="2"/>
  <c r="E16" i="2" s="1"/>
  <c r="D16" i="2"/>
  <c r="E15" i="1"/>
  <c r="D15" i="1"/>
  <c r="C15" i="1"/>
  <c r="F14" i="1"/>
  <c r="E17" i="19" l="1"/>
  <c r="B19" i="19"/>
  <c r="D18" i="19"/>
  <c r="C18" i="19"/>
  <c r="D17" i="18"/>
  <c r="B18" i="18"/>
  <c r="C17" i="18"/>
  <c r="E17" i="16"/>
  <c r="D18" i="16"/>
  <c r="C18" i="16"/>
  <c r="B19" i="16"/>
  <c r="D17" i="13"/>
  <c r="C17" i="13"/>
  <c r="B18" i="13"/>
  <c r="E17" i="12"/>
  <c r="B18" i="12"/>
  <c r="E16" i="12"/>
  <c r="D17" i="10"/>
  <c r="C17" i="10"/>
  <c r="F17" i="10" s="1"/>
  <c r="B18" i="10"/>
  <c r="F16" i="10"/>
  <c r="E18" i="7"/>
  <c r="B19" i="7"/>
  <c r="E17" i="7"/>
  <c r="E17" i="6"/>
  <c r="E18" i="6"/>
  <c r="B19" i="6"/>
  <c r="E17" i="5"/>
  <c r="E18" i="5"/>
  <c r="B19" i="5"/>
  <c r="E17" i="4"/>
  <c r="B19" i="4"/>
  <c r="D19" i="4" s="1"/>
  <c r="C18" i="4"/>
  <c r="E18" i="4" s="1"/>
  <c r="D17" i="3"/>
  <c r="C17" i="3"/>
  <c r="E16" i="3"/>
  <c r="C17" i="2"/>
  <c r="D17" i="2"/>
  <c r="F15" i="1"/>
  <c r="E16" i="1"/>
  <c r="D16" i="1"/>
  <c r="C16" i="1"/>
  <c r="E18" i="19" l="1"/>
  <c r="D19" i="19"/>
  <c r="C19" i="19"/>
  <c r="B20" i="19"/>
  <c r="E17" i="18"/>
  <c r="D18" i="18"/>
  <c r="C18" i="18"/>
  <c r="B19" i="18"/>
  <c r="E18" i="16"/>
  <c r="B20" i="16"/>
  <c r="D19" i="16"/>
  <c r="C19" i="16"/>
  <c r="E19" i="16" s="1"/>
  <c r="B19" i="13"/>
  <c r="C18" i="13"/>
  <c r="D18" i="13"/>
  <c r="F17" i="13"/>
  <c r="B19" i="12"/>
  <c r="E17" i="2"/>
  <c r="B19" i="10"/>
  <c r="C18" i="10"/>
  <c r="D18" i="10"/>
  <c r="B20" i="7"/>
  <c r="B20" i="6"/>
  <c r="E19" i="6"/>
  <c r="E19" i="5"/>
  <c r="B20" i="5"/>
  <c r="C19" i="4"/>
  <c r="B20" i="4"/>
  <c r="D20" i="4" s="1"/>
  <c r="F16" i="1"/>
  <c r="E17" i="3"/>
  <c r="D18" i="3"/>
  <c r="C18" i="3"/>
  <c r="D18" i="2"/>
  <c r="C18" i="2"/>
  <c r="E18" i="2" s="1"/>
  <c r="E17" i="1"/>
  <c r="C17" i="1"/>
  <c r="D17" i="1"/>
  <c r="E19" i="19" l="1"/>
  <c r="B21" i="19"/>
  <c r="D20" i="19"/>
  <c r="C20" i="19"/>
  <c r="D19" i="18"/>
  <c r="B20" i="18"/>
  <c r="C19" i="18"/>
  <c r="E18" i="18"/>
  <c r="D20" i="16"/>
  <c r="C20" i="16"/>
  <c r="B21" i="16"/>
  <c r="C19" i="13"/>
  <c r="F19" i="13" s="1"/>
  <c r="D19" i="13"/>
  <c r="B20" i="13"/>
  <c r="F18" i="13"/>
  <c r="B20" i="12"/>
  <c r="E18" i="12"/>
  <c r="C19" i="10"/>
  <c r="F19" i="10" s="1"/>
  <c r="B20" i="10"/>
  <c r="D19" i="10"/>
  <c r="F18" i="10"/>
  <c r="E20" i="7"/>
  <c r="B21" i="7"/>
  <c r="E19" i="7"/>
  <c r="B21" i="6"/>
  <c r="E20" i="5"/>
  <c r="B21" i="5"/>
  <c r="E19" i="4"/>
  <c r="B21" i="4"/>
  <c r="D21" i="4" s="1"/>
  <c r="C20" i="4"/>
  <c r="E18" i="3"/>
  <c r="D19" i="3"/>
  <c r="C19" i="3"/>
  <c r="D19" i="2"/>
  <c r="C19" i="2"/>
  <c r="E19" i="2" s="1"/>
  <c r="F17" i="1"/>
  <c r="E18" i="1"/>
  <c r="D18" i="1"/>
  <c r="C18" i="1"/>
  <c r="E20" i="19" l="1"/>
  <c r="C21" i="19"/>
  <c r="B22" i="19"/>
  <c r="D21" i="19"/>
  <c r="E21" i="19" s="1"/>
  <c r="E19" i="18"/>
  <c r="D20" i="18"/>
  <c r="B21" i="18"/>
  <c r="C20" i="18"/>
  <c r="E20" i="18" s="1"/>
  <c r="B22" i="16"/>
  <c r="D21" i="16"/>
  <c r="C21" i="16"/>
  <c r="E20" i="16"/>
  <c r="D20" i="13"/>
  <c r="C20" i="13"/>
  <c r="B21" i="13"/>
  <c r="B21" i="12"/>
  <c r="E19" i="12"/>
  <c r="D20" i="10"/>
  <c r="C20" i="10"/>
  <c r="B21" i="10"/>
  <c r="B22" i="7"/>
  <c r="E21" i="7"/>
  <c r="E20" i="6"/>
  <c r="B22" i="6"/>
  <c r="E21" i="5"/>
  <c r="B22" i="5"/>
  <c r="E20" i="4"/>
  <c r="C21" i="4"/>
  <c r="B22" i="4"/>
  <c r="D22" i="4" s="1"/>
  <c r="F18" i="1"/>
  <c r="E19" i="3"/>
  <c r="D20" i="3"/>
  <c r="C20" i="3"/>
  <c r="D20" i="2"/>
  <c r="C20" i="2"/>
  <c r="E19" i="1"/>
  <c r="D19" i="1"/>
  <c r="C19" i="1"/>
  <c r="B23" i="19" l="1"/>
  <c r="D22" i="19"/>
  <c r="C22" i="19"/>
  <c r="D21" i="18"/>
  <c r="C21" i="18"/>
  <c r="B22" i="18"/>
  <c r="E21" i="16"/>
  <c r="D22" i="16"/>
  <c r="C22" i="16"/>
  <c r="B23" i="16"/>
  <c r="F20" i="13"/>
  <c r="B22" i="13"/>
  <c r="D21" i="13"/>
  <c r="C21" i="13"/>
  <c r="E20" i="12"/>
  <c r="E21" i="12"/>
  <c r="B22" i="12"/>
  <c r="E20" i="2"/>
  <c r="D21" i="10"/>
  <c r="B22" i="10"/>
  <c r="C21" i="10"/>
  <c r="F21" i="10" s="1"/>
  <c r="F20" i="10"/>
  <c r="E22" i="7"/>
  <c r="B23" i="7"/>
  <c r="E21" i="6"/>
  <c r="E22" i="6"/>
  <c r="B23" i="6"/>
  <c r="B23" i="5"/>
  <c r="E21" i="4"/>
  <c r="B23" i="4"/>
  <c r="D23" i="4" s="1"/>
  <c r="C22" i="4"/>
  <c r="F19" i="1"/>
  <c r="E20" i="3"/>
  <c r="D21" i="3"/>
  <c r="C21" i="3"/>
  <c r="D21" i="2"/>
  <c r="C21" i="2"/>
  <c r="E21" i="2" s="1"/>
  <c r="E20" i="1"/>
  <c r="D20" i="1"/>
  <c r="C20" i="1"/>
  <c r="E22" i="19" l="1"/>
  <c r="C23" i="19"/>
  <c r="D23" i="19"/>
  <c r="E23" i="19" s="1"/>
  <c r="B24" i="19"/>
  <c r="D22" i="18"/>
  <c r="B23" i="18"/>
  <c r="C22" i="18"/>
  <c r="E21" i="18"/>
  <c r="B24" i="16"/>
  <c r="D23" i="16"/>
  <c r="C23" i="16"/>
  <c r="E22" i="16"/>
  <c r="F21" i="13"/>
  <c r="D22" i="13"/>
  <c r="C22" i="13"/>
  <c r="B23" i="13"/>
  <c r="B23" i="12"/>
  <c r="D22" i="10"/>
  <c r="C22" i="10"/>
  <c r="F22" i="10" s="1"/>
  <c r="B23" i="10"/>
  <c r="B24" i="7"/>
  <c r="E23" i="7"/>
  <c r="B24" i="6"/>
  <c r="E23" i="6"/>
  <c r="B24" i="5"/>
  <c r="E22" i="5"/>
  <c r="E22" i="4"/>
  <c r="C23" i="4"/>
  <c r="F20" i="1"/>
  <c r="D22" i="3"/>
  <c r="C22" i="3"/>
  <c r="E21" i="3"/>
  <c r="C22" i="2"/>
  <c r="E22" i="2" s="1"/>
  <c r="D22" i="2"/>
  <c r="E21" i="1"/>
  <c r="D21" i="1"/>
  <c r="C21" i="1"/>
  <c r="B25" i="19" l="1"/>
  <c r="D24" i="19"/>
  <c r="C24" i="19"/>
  <c r="D23" i="18"/>
  <c r="B24" i="18"/>
  <c r="C23" i="18"/>
  <c r="E22" i="18"/>
  <c r="E23" i="16"/>
  <c r="D24" i="16"/>
  <c r="C24" i="16"/>
  <c r="B25" i="16"/>
  <c r="F22" i="13"/>
  <c r="B24" i="13"/>
  <c r="C23" i="13"/>
  <c r="D23" i="13"/>
  <c r="B24" i="12"/>
  <c r="E22" i="12"/>
  <c r="B24" i="10"/>
  <c r="D23" i="10"/>
  <c r="C23" i="10"/>
  <c r="E24" i="7"/>
  <c r="B25" i="7"/>
  <c r="B25" i="6"/>
  <c r="E24" i="5"/>
  <c r="B25" i="5"/>
  <c r="E23" i="5"/>
  <c r="E23" i="4"/>
  <c r="F21" i="1"/>
  <c r="E22" i="3"/>
  <c r="D23" i="3"/>
  <c r="C23" i="3"/>
  <c r="D23" i="2"/>
  <c r="C23" i="2"/>
  <c r="E23" i="2" s="1"/>
  <c r="E22" i="1"/>
  <c r="D22" i="1"/>
  <c r="C22" i="1"/>
  <c r="E24" i="19" l="1"/>
  <c r="D25" i="19"/>
  <c r="C25" i="19"/>
  <c r="B26" i="19"/>
  <c r="E23" i="18"/>
  <c r="D24" i="18"/>
  <c r="C24" i="18"/>
  <c r="B25" i="18"/>
  <c r="E24" i="16"/>
  <c r="B26" i="16"/>
  <c r="D25" i="16"/>
  <c r="C25" i="16"/>
  <c r="F23" i="13"/>
  <c r="B25" i="13"/>
  <c r="D24" i="13"/>
  <c r="C24" i="13"/>
  <c r="F24" i="13" s="1"/>
  <c r="E23" i="12"/>
  <c r="B25" i="12"/>
  <c r="B25" i="10"/>
  <c r="D24" i="10"/>
  <c r="C24" i="10"/>
  <c r="F23" i="10"/>
  <c r="B26" i="7"/>
  <c r="E25" i="7"/>
  <c r="E24" i="6"/>
  <c r="B26" i="6"/>
  <c r="E25" i="6"/>
  <c r="B26" i="5"/>
  <c r="E25" i="5"/>
  <c r="F22" i="1"/>
  <c r="E23" i="3"/>
  <c r="E23" i="1"/>
  <c r="D23" i="1"/>
  <c r="C23" i="1"/>
  <c r="E25" i="19" l="1"/>
  <c r="B27" i="19"/>
  <c r="D26" i="19"/>
  <c r="C26" i="19"/>
  <c r="D25" i="18"/>
  <c r="B26" i="18"/>
  <c r="C25" i="18"/>
  <c r="E25" i="18" s="1"/>
  <c r="E24" i="18"/>
  <c r="E25" i="16"/>
  <c r="D26" i="16"/>
  <c r="C26" i="16"/>
  <c r="B27" i="16"/>
  <c r="D25" i="13"/>
  <c r="C25" i="13"/>
  <c r="B26" i="13"/>
  <c r="E24" i="12"/>
  <c r="B26" i="12"/>
  <c r="D25" i="10"/>
  <c r="C25" i="10"/>
  <c r="B26" i="10"/>
  <c r="F24" i="10"/>
  <c r="F23" i="1"/>
  <c r="E26" i="7"/>
  <c r="B27" i="7"/>
  <c r="B27" i="6"/>
  <c r="E26" i="5"/>
  <c r="B27" i="5"/>
  <c r="E24" i="1"/>
  <c r="D24" i="1"/>
  <c r="C24" i="1"/>
  <c r="E26" i="19" l="1"/>
  <c r="C27" i="19"/>
  <c r="D27" i="19"/>
  <c r="D26" i="18"/>
  <c r="B27" i="18"/>
  <c r="C26" i="18"/>
  <c r="E26" i="18" s="1"/>
  <c r="E26" i="16"/>
  <c r="B28" i="16"/>
  <c r="D27" i="16"/>
  <c r="C27" i="16"/>
  <c r="F25" i="13"/>
  <c r="B27" i="13"/>
  <c r="C26" i="13"/>
  <c r="D26" i="13"/>
  <c r="E25" i="12"/>
  <c r="B27" i="12"/>
  <c r="E26" i="12"/>
  <c r="B27" i="10"/>
  <c r="C26" i="10"/>
  <c r="D26" i="10"/>
  <c r="F25" i="10"/>
  <c r="B28" i="7"/>
  <c r="E27" i="7"/>
  <c r="E26" i="6"/>
  <c r="B28" i="6"/>
  <c r="E27" i="6"/>
  <c r="B28" i="5"/>
  <c r="F24" i="1"/>
  <c r="E27" i="19" l="1"/>
  <c r="D27" i="18"/>
  <c r="C27" i="18"/>
  <c r="E27" i="18" s="1"/>
  <c r="E27" i="16"/>
  <c r="D28" i="16"/>
  <c r="C28" i="16"/>
  <c r="F26" i="13"/>
  <c r="C27" i="13"/>
  <c r="B28" i="13"/>
  <c r="D27" i="13"/>
  <c r="B28" i="12"/>
  <c r="F26" i="10"/>
  <c r="C27" i="10"/>
  <c r="B28" i="10"/>
  <c r="D27" i="10"/>
  <c r="E28" i="7"/>
  <c r="E28" i="5"/>
  <c r="E27" i="5"/>
  <c r="E28" i="16" l="1"/>
  <c r="D28" i="13"/>
  <c r="C28" i="13"/>
  <c r="F28" i="13" s="1"/>
  <c r="F27" i="13"/>
  <c r="E27" i="12"/>
  <c r="D28" i="10"/>
  <c r="C28" i="10"/>
  <c r="F28" i="10" s="1"/>
  <c r="F27" i="10"/>
  <c r="E28" i="6"/>
  <c r="E28" i="12" l="1"/>
</calcChain>
</file>

<file path=xl/sharedStrings.xml><?xml version="1.0" encoding="utf-8"?>
<sst xmlns="http://schemas.openxmlformats.org/spreadsheetml/2006/main" count="94" uniqueCount="22">
  <si>
    <t>Largo en Call</t>
  </si>
  <si>
    <t>K</t>
  </si>
  <si>
    <t>2 corto en Call</t>
  </si>
  <si>
    <t>PRIMA</t>
  </si>
  <si>
    <t>Precio activo subyacente</t>
  </si>
  <si>
    <t>TOTAL</t>
  </si>
  <si>
    <t>Bull call spread</t>
  </si>
  <si>
    <t>Corto en Call</t>
  </si>
  <si>
    <t>Butterfly spread</t>
  </si>
  <si>
    <t>Bear call spread</t>
  </si>
  <si>
    <t>Corto en Put</t>
  </si>
  <si>
    <t>Largo en Put</t>
  </si>
  <si>
    <t>Largo Straddle</t>
  </si>
  <si>
    <t>Corto Straddle</t>
  </si>
  <si>
    <t>Largo Strangle</t>
  </si>
  <si>
    <t>Corto Strangle</t>
  </si>
  <si>
    <t>Bull put spread</t>
  </si>
  <si>
    <t>Largo en put</t>
  </si>
  <si>
    <t>Correa o Strap</t>
  </si>
  <si>
    <t>2 Largo en Call</t>
  </si>
  <si>
    <t>2 Largo en put</t>
  </si>
  <si>
    <t>Banda o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</si>
</sst>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6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'Straddle - Largo'!$C$7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'Straddle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Largo'!$C$8:$C$28</c:f>
              <c:numCache>
                <c:formatCode>"$"#,##0_);[Red]\("$"#,##0\)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'Straddle - Largo'!$D$7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'Straddle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Largo'!$D$8:$D$28</c:f>
              <c:numCache>
                <c:formatCode>"$"#,##0_);[Red]\("$"#,##0\)</c:formatCode>
                <c:ptCount val="21"/>
                <c:pt idx="0">
                  <c:v>43</c:v>
                </c:pt>
                <c:pt idx="1">
                  <c:v>38</c:v>
                </c:pt>
                <c:pt idx="2">
                  <c:v>33</c:v>
                </c:pt>
                <c:pt idx="3">
                  <c:v>28</c:v>
                </c:pt>
                <c:pt idx="4">
                  <c:v>23</c:v>
                </c:pt>
                <c:pt idx="5">
                  <c:v>18</c:v>
                </c:pt>
                <c:pt idx="6">
                  <c:v>13</c:v>
                </c:pt>
                <c:pt idx="7">
                  <c:v>8</c:v>
                </c:pt>
                <c:pt idx="8">
                  <c:v>3</c:v>
                </c:pt>
                <c:pt idx="9">
                  <c:v>-2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'Straddle - Largo'!$E$7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'Straddle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Largo'!$E$8:$E$28</c:f>
              <c:numCache>
                <c:formatCode>"$"#,##0_);[Red]\("$"#,##0\)</c:formatCode>
                <c:ptCount val="21"/>
                <c:pt idx="0">
                  <c:v>33</c:v>
                </c:pt>
                <c:pt idx="1">
                  <c:v>28</c:v>
                </c:pt>
                <c:pt idx="2">
                  <c:v>23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3</c:v>
                </c:pt>
                <c:pt idx="7">
                  <c:v>-2</c:v>
                </c:pt>
                <c:pt idx="8">
                  <c:v>-7</c:v>
                </c:pt>
                <c:pt idx="9">
                  <c:v>-12</c:v>
                </c:pt>
                <c:pt idx="10">
                  <c:v>-17</c:v>
                </c:pt>
                <c:pt idx="11">
                  <c:v>-12</c:v>
                </c:pt>
                <c:pt idx="12">
                  <c:v>-7</c:v>
                </c:pt>
                <c:pt idx="13">
                  <c:v>-2</c:v>
                </c:pt>
                <c:pt idx="14">
                  <c:v>3</c:v>
                </c:pt>
                <c:pt idx="15">
                  <c:v>8</c:v>
                </c:pt>
                <c:pt idx="16">
                  <c:v>13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36400"/>
        <c:axId val="492836792"/>
      </c:lineChart>
      <c:catAx>
        <c:axId val="4928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92836792"/>
        <c:crosses val="autoZero"/>
        <c:auto val="1"/>
        <c:lblAlgn val="ctr"/>
        <c:lblOffset val="100"/>
        <c:noMultiLvlLbl val="0"/>
      </c:catAx>
      <c:valAx>
        <c:axId val="4928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928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'Correo o Strap'!$C$6</c:f>
              <c:strCache>
                <c:ptCount val="1"/>
                <c:pt idx="0">
                  <c:v>2 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'Correo o Strap'!$B$13:$B$22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'Correo o Strap'!$C$13:$C$22</c:f>
              <c:numCache>
                <c:formatCode>"$"#,##0_);[Red]\("$"#,##0\)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'Correo o Strap'!$D$6</c:f>
              <c:strCache>
                <c:ptCount val="1"/>
                <c:pt idx="0">
                  <c:v>Largo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'Correo o Strap'!$B$13:$B$22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'Correo o Strap'!$D$13:$D$22</c:f>
              <c:numCache>
                <c:formatCode>"$"#,##0_);[Red]\("$"#,##0\)</c:formatCode>
                <c:ptCount val="10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2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'Correo o Strap'!$E$6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'Correo o Strap'!$B$13:$B$22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'Correo o Strap'!$E$13:$E$22</c:f>
              <c:numCache>
                <c:formatCode>"$"#,##0_);[Red]\("$"#,##0\)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-3</c:v>
                </c:pt>
                <c:pt idx="3">
                  <c:v>-8</c:v>
                </c:pt>
                <c:pt idx="4">
                  <c:v>-13</c:v>
                </c:pt>
                <c:pt idx="5">
                  <c:v>-3</c:v>
                </c:pt>
                <c:pt idx="6">
                  <c:v>7</c:v>
                </c:pt>
                <c:pt idx="7">
                  <c:v>17</c:v>
                </c:pt>
                <c:pt idx="8">
                  <c:v>27</c:v>
                </c:pt>
                <c:pt idx="9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43792"/>
        <c:axId val="120971288"/>
      </c:lineChart>
      <c:catAx>
        <c:axId val="4802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0971288"/>
        <c:crosses val="autoZero"/>
        <c:auto val="1"/>
        <c:lblAlgn val="ctr"/>
        <c:lblOffset val="100"/>
        <c:noMultiLvlLbl val="0"/>
      </c:catAx>
      <c:valAx>
        <c:axId val="1209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'Banda o Strip'!$C$6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'Banda o Strip'!$B$13:$B$22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'Banda o Strip'!$C$13:$C$22</c:f>
              <c:numCache>
                <c:formatCode>"$"#,##0_);[Red]\("$"#,##0\)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'Banda o Strip'!$D$6</c:f>
              <c:strCache>
                <c:ptCount val="1"/>
                <c:pt idx="0">
                  <c:v>2 Largo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'Banda o Strip'!$B$13:$B$22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'Banda o Strip'!$D$13:$D$22</c:f>
              <c:numCache>
                <c:formatCode>"$"#,##0_);[Red]\("$"#,##0\)</c:formatCode>
                <c:ptCount val="10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2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'Banda o Strip'!$E$6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'Banda o Strip'!$B$13:$B$22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'Banda o Strip'!$E$13:$E$22</c:f>
              <c:numCache>
                <c:formatCode>"$"#,##0_);[Red]\("$"#,##0\)</c:formatCode>
                <c:ptCount val="10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-1</c:v>
                </c:pt>
                <c:pt idx="4">
                  <c:v>-11</c:v>
                </c:pt>
                <c:pt idx="5">
                  <c:v>-6</c:v>
                </c:pt>
                <c:pt idx="6">
                  <c:v>-1</c:v>
                </c:pt>
                <c:pt idx="7">
                  <c:v>4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8544"/>
        <c:axId val="120968936"/>
      </c:lineChart>
      <c:catAx>
        <c:axId val="1209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0968936"/>
        <c:crosses val="autoZero"/>
        <c:auto val="1"/>
        <c:lblAlgn val="ctr"/>
        <c:lblOffset val="100"/>
        <c:noMultiLvlLbl val="0"/>
      </c:catAx>
      <c:valAx>
        <c:axId val="1209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09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'Banda o Strip'!$C$6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'Banda o Strip'!$B$13:$B$22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'Banda o Strip'!$C$13:$C$22</c:f>
              <c:numCache>
                <c:formatCode>"$"#,##0_);[Red]\("$"#,##0\)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'Banda o Strip'!$D$6</c:f>
              <c:strCache>
                <c:ptCount val="1"/>
                <c:pt idx="0">
                  <c:v>2 Largo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'Banda o Strip'!$B$13:$B$22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'Banda o Strip'!$D$13:$D$22</c:f>
              <c:numCache>
                <c:formatCode>"$"#,##0_);[Red]\("$"#,##0\)</c:formatCode>
                <c:ptCount val="10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2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'Banda o Strip'!$E$6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'Banda o Strip'!$B$13:$B$22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'Banda o Strip'!$E$13:$E$22</c:f>
              <c:numCache>
                <c:formatCode>"$"#,##0_);[Red]\("$"#,##0\)</c:formatCode>
                <c:ptCount val="10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-1</c:v>
                </c:pt>
                <c:pt idx="4">
                  <c:v>-11</c:v>
                </c:pt>
                <c:pt idx="5">
                  <c:v>-6</c:v>
                </c:pt>
                <c:pt idx="6">
                  <c:v>-1</c:v>
                </c:pt>
                <c:pt idx="7">
                  <c:v>4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0504"/>
        <c:axId val="120969720"/>
      </c:lineChart>
      <c:catAx>
        <c:axId val="1209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0969720"/>
        <c:crosses val="autoZero"/>
        <c:auto val="1"/>
        <c:lblAlgn val="ctr"/>
        <c:lblOffset val="100"/>
        <c:noMultiLvlLbl val="0"/>
      </c:catAx>
      <c:valAx>
        <c:axId val="12096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09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Call'!$C$7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Call'!$C$14:$C$23</c:f>
              <c:numCache>
                <c:formatCode>"$"#,##0_);[Red]\("$"#,##0\)</c:formatCode>
                <c:ptCount val="10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-2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Call'!$D$7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Call'!$D$14:$D$23</c:f>
              <c:numCache>
                <c:formatCode>"$"#,##0_);[Red]\("$"#,##0\)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Call'!$E$7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Call'!$E$14:$E$23</c:f>
              <c:numCache>
                <c:formatCode>"$"#,##0_);[Red]\("$"#,##0\)</c:formatCode>
                <c:ptCount val="1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54144"/>
        <c:axId val="479451792"/>
      </c:lineChart>
      <c:catAx>
        <c:axId val="4794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79451792"/>
        <c:crosses val="autoZero"/>
        <c:auto val="1"/>
        <c:lblAlgn val="ctr"/>
        <c:lblOffset val="100"/>
        <c:noMultiLvlLbl val="0"/>
      </c:catAx>
      <c:valAx>
        <c:axId val="4794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794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Call'!$C$7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Call'!$C$14:$C$23</c:f>
              <c:numCache>
                <c:formatCode>"$"#,##0_);[Red]\("$"#,##0\)</c:formatCode>
                <c:ptCount val="10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-2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Call'!$D$7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Call'!$D$14:$D$23</c:f>
              <c:numCache>
                <c:formatCode>"$"#,##0_);[Red]\("$"#,##0\)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Call'!$E$7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Call'!$E$14:$E$23</c:f>
              <c:numCache>
                <c:formatCode>"$"#,##0_);[Red]\("$"#,##0\)</c:formatCode>
                <c:ptCount val="1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56104"/>
        <c:axId val="479455320"/>
      </c:lineChart>
      <c:catAx>
        <c:axId val="4794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79455320"/>
        <c:crosses val="autoZero"/>
        <c:auto val="1"/>
        <c:lblAlgn val="ctr"/>
        <c:lblOffset val="100"/>
        <c:noMultiLvlLbl val="0"/>
      </c:catAx>
      <c:valAx>
        <c:axId val="4794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794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- 3 Calls'!$C$7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Calls'!$C$14:$C$23</c:f>
              <c:numCache>
                <c:formatCode>"$"#,##0_);[Red]\("$"#,##0\)</c:formatCode>
                <c:ptCount val="10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-2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- 3 Calls'!$D$7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Calls'!$D$14:$D$23</c:f>
              <c:numCache>
                <c:formatCode>"$"#,##0_);[Red]\("$"#,##0\)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- 3 Calls'!$F$7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Calls'!$F$14:$F$23</c:f>
              <c:numCache>
                <c:formatCode>"$"#,##0_);[Red]\("$"#,##0\)</c:formatCode>
                <c:ptCount val="10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-4</c:v>
                </c:pt>
                <c:pt idx="5">
                  <c:v>6</c:v>
                </c:pt>
                <c:pt idx="6">
                  <c:v>11</c:v>
                </c:pt>
                <c:pt idx="7">
                  <c:v>16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'Bull spread - 3 Calls'!$E$7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'Bull spread - 3 Calls'!$E$14:$E$23</c:f>
              <c:numCache>
                <c:formatCode>"$"#,##0_);[Red]\("$"#,##0\)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58456"/>
        <c:axId val="359702840"/>
      </c:lineChart>
      <c:catAx>
        <c:axId val="47945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59702840"/>
        <c:crosses val="autoZero"/>
        <c:auto val="1"/>
        <c:lblAlgn val="ctr"/>
        <c:lblOffset val="100"/>
        <c:noMultiLvlLbl val="0"/>
      </c:catAx>
      <c:valAx>
        <c:axId val="3597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7945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- 3 Calls'!$C$7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- 3 Calls'!$B$14:$B$23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Calls'!$C$14:$C$23</c:f>
              <c:numCache>
                <c:formatCode>"$"#,##0_);[Red]\("$"#,##0\)</c:formatCode>
                <c:ptCount val="10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-2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- 3 Calls'!$D$7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- 3 Calls'!$B$14:$B$23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Calls'!$D$14:$D$23</c:f>
              <c:numCache>
                <c:formatCode>"$"#,##0_);[Red]\("$"#,##0\)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- 3 Calls'!$F$7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Calls'!$F$14:$F$23</c:f>
              <c:numCache>
                <c:formatCode>"$"#,##0_);[Red]\("$"#,##0\)</c:formatCode>
                <c:ptCount val="10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-4</c:v>
                </c:pt>
                <c:pt idx="5">
                  <c:v>6</c:v>
                </c:pt>
                <c:pt idx="6">
                  <c:v>11</c:v>
                </c:pt>
                <c:pt idx="7">
                  <c:v>16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704016"/>
        <c:axId val="359700488"/>
      </c:lineChart>
      <c:catAx>
        <c:axId val="3597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59700488"/>
        <c:crosses val="autoZero"/>
        <c:auto val="1"/>
        <c:lblAlgn val="ctr"/>
        <c:lblOffset val="100"/>
        <c:noMultiLvlLbl val="0"/>
      </c:catAx>
      <c:valAx>
        <c:axId val="3597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597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- 3 Calls (2)'!$C$7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 (2)'!$B$14:$B$23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 (2)'!$C$14:$C$23</c:f>
              <c:numCache>
                <c:formatCode>"$"#,##0_);[Red]\("$"#,##0\)</c:formatCode>
                <c:ptCount val="10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-2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- 3 Calls (2)'!$D$7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 (2)'!$B$14:$B$23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 (2)'!$D$14:$D$23</c:f>
              <c:numCache>
                <c:formatCode>"$"#,##0_);[Red]\("$"#,##0\)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- 3 Calls (2)'!$F$7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 (2)'!$B$14:$B$23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 (2)'!$F$14:$F$23</c:f>
              <c:numCache>
                <c:formatCode>"$"#,##0_);[Red]\("$"#,##0\)</c:formatCode>
                <c:ptCount val="1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'Bull spread - 3 Calls (2)'!$E$7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'Bull spread - 3 Calls (2)'!$E$14:$E$23</c:f>
              <c:numCache>
                <c:formatCode>"$"#,##0_);[Red]\("$"#,##0\)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-3</c:v>
                </c:pt>
                <c:pt idx="6">
                  <c:v>-8</c:v>
                </c:pt>
                <c:pt idx="7">
                  <c:v>-13</c:v>
                </c:pt>
                <c:pt idx="8">
                  <c:v>-18</c:v>
                </c:pt>
                <c:pt idx="9">
                  <c:v>-23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6264"/>
        <c:axId val="480657440"/>
      </c:lineChart>
      <c:catAx>
        <c:axId val="4806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7440"/>
        <c:crosses val="autoZero"/>
        <c:auto val="1"/>
        <c:lblAlgn val="ctr"/>
        <c:lblOffset val="100"/>
        <c:noMultiLvlLbl val="0"/>
      </c:catAx>
      <c:valAx>
        <c:axId val="4806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- 3 Calls (2)'!$C$7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- 3 Calls (2)'!$B$14:$B$23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 (2)'!$C$14:$C$23</c:f>
              <c:numCache>
                <c:formatCode>"$"#,##0_);[Red]\("$"#,##0\)</c:formatCode>
                <c:ptCount val="10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-2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- 3 Calls (2)'!$D$7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- 3 Calls (2)'!$B$14:$B$23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 (2)'!$D$14:$D$23</c:f>
              <c:numCache>
                <c:formatCode>"$"#,##0_);[Red]\("$"#,##0\)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- 3 Calls (2)'!$F$7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- 3 Calls (2)'!$B$14:$B$23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- 3 Calls (2)'!$F$14:$F$23</c:f>
              <c:numCache>
                <c:formatCode>"$"#,##0_);[Red]\("$"#,##0\)</c:formatCode>
                <c:ptCount val="1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3</c:v>
                </c:pt>
                <c:pt idx="5">
                  <c:v>3</c:v>
                </c:pt>
                <c:pt idx="6">
                  <c:v>-2</c:v>
                </c:pt>
                <c:pt idx="7">
                  <c:v>-7</c:v>
                </c:pt>
                <c:pt idx="8">
                  <c:v>-12</c:v>
                </c:pt>
                <c:pt idx="9">
                  <c:v>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6656"/>
        <c:axId val="542327504"/>
      </c:lineChart>
      <c:catAx>
        <c:axId val="4806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542327504"/>
        <c:crosses val="autoZero"/>
        <c:auto val="1"/>
        <c:lblAlgn val="ctr"/>
        <c:lblOffset val="100"/>
        <c:noMultiLvlLbl val="0"/>
      </c:catAx>
      <c:valAx>
        <c:axId val="5423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'Bear spread - Call'!$C$7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'Bear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'Bear spread - Call'!$C$14:$C$23</c:f>
              <c:numCache>
                <c:formatCode>"$"#,##0_);[Red]\("$"#,##0\)</c:formatCode>
                <c:ptCount val="1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'Bear spread - Call'!$D$7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'Bear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'Bear spread - Call'!$D$14:$D$23</c:f>
              <c:numCache>
                <c:formatCode>"$"#,##0_);[Red]\("$"#,##0\)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-3</c:v>
                </c:pt>
                <c:pt idx="6">
                  <c:v>-8</c:v>
                </c:pt>
                <c:pt idx="7">
                  <c:v>-13</c:v>
                </c:pt>
                <c:pt idx="8">
                  <c:v>-18</c:v>
                </c:pt>
                <c:pt idx="9">
                  <c:v>-23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'Bear spread - Call'!$E$7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'Bear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'Bear spread - Call'!$E$14:$E$23</c:f>
              <c:numCache>
                <c:formatCode>"$"#,##0_);[Red]\("$"#,##0\)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264"/>
        <c:axId val="488600656"/>
      </c:lineChart>
      <c:catAx>
        <c:axId val="48860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600656"/>
        <c:crosses val="autoZero"/>
        <c:auto val="1"/>
        <c:lblAlgn val="ctr"/>
        <c:lblOffset val="100"/>
        <c:noMultiLvlLbl val="0"/>
      </c:catAx>
      <c:valAx>
        <c:axId val="4886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6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'Straddle - Largo'!$C$7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'Straddle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Largo'!$C$8:$C$28</c:f>
              <c:numCache>
                <c:formatCode>"$"#,##0_);[Red]\("$"#,##0\)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'Straddle - Largo'!$D$7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'Straddle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Largo'!$D$8:$D$28</c:f>
              <c:numCache>
                <c:formatCode>"$"#,##0_);[Red]\("$"#,##0\)</c:formatCode>
                <c:ptCount val="21"/>
                <c:pt idx="0">
                  <c:v>43</c:v>
                </c:pt>
                <c:pt idx="1">
                  <c:v>38</c:v>
                </c:pt>
                <c:pt idx="2">
                  <c:v>33</c:v>
                </c:pt>
                <c:pt idx="3">
                  <c:v>28</c:v>
                </c:pt>
                <c:pt idx="4">
                  <c:v>23</c:v>
                </c:pt>
                <c:pt idx="5">
                  <c:v>18</c:v>
                </c:pt>
                <c:pt idx="6">
                  <c:v>13</c:v>
                </c:pt>
                <c:pt idx="7">
                  <c:v>8</c:v>
                </c:pt>
                <c:pt idx="8">
                  <c:v>3</c:v>
                </c:pt>
                <c:pt idx="9">
                  <c:v>-2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'Straddle - Largo'!$E$7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'Straddle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Largo'!$E$8:$E$28</c:f>
              <c:numCache>
                <c:formatCode>"$"#,##0_);[Red]\("$"#,##0\)</c:formatCode>
                <c:ptCount val="21"/>
                <c:pt idx="0">
                  <c:v>33</c:v>
                </c:pt>
                <c:pt idx="1">
                  <c:v>28</c:v>
                </c:pt>
                <c:pt idx="2">
                  <c:v>23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3</c:v>
                </c:pt>
                <c:pt idx="7">
                  <c:v>-2</c:v>
                </c:pt>
                <c:pt idx="8">
                  <c:v>-7</c:v>
                </c:pt>
                <c:pt idx="9">
                  <c:v>-12</c:v>
                </c:pt>
                <c:pt idx="10">
                  <c:v>-17</c:v>
                </c:pt>
                <c:pt idx="11">
                  <c:v>-12</c:v>
                </c:pt>
                <c:pt idx="12">
                  <c:v>-7</c:v>
                </c:pt>
                <c:pt idx="13">
                  <c:v>-2</c:v>
                </c:pt>
                <c:pt idx="14">
                  <c:v>3</c:v>
                </c:pt>
                <c:pt idx="15">
                  <c:v>8</c:v>
                </c:pt>
                <c:pt idx="16">
                  <c:v>13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37576"/>
        <c:axId val="480655088"/>
      </c:lineChart>
      <c:catAx>
        <c:axId val="49283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5088"/>
        <c:crosses val="autoZero"/>
        <c:auto val="1"/>
        <c:lblAlgn val="ctr"/>
        <c:lblOffset val="100"/>
        <c:noMultiLvlLbl val="0"/>
      </c:catAx>
      <c:valAx>
        <c:axId val="4806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9283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'Bear spread - Call'!$C$7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'Bear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'Bear spread - Call'!$C$14:$C$23</c:f>
              <c:numCache>
                <c:formatCode>"$"#,##0_);[Red]\("$"#,##0\)</c:formatCode>
                <c:ptCount val="1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'Bear spread - Call'!$D$7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'Bear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'Bear spread - Call'!$D$14:$D$23</c:f>
              <c:numCache>
                <c:formatCode>"$"#,##0_);[Red]\("$"#,##0\)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-3</c:v>
                </c:pt>
                <c:pt idx="6">
                  <c:v>-8</c:v>
                </c:pt>
                <c:pt idx="7">
                  <c:v>-13</c:v>
                </c:pt>
                <c:pt idx="8">
                  <c:v>-18</c:v>
                </c:pt>
                <c:pt idx="9">
                  <c:v>-23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'Bear spread - Call'!$E$7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'Bear spread - Call'!$B$14:$B$23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'Bear spread - Call'!$E$14:$E$23</c:f>
              <c:numCache>
                <c:formatCode>"$"#,##0_);[Red]\("$"#,##0\)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1048"/>
        <c:axId val="488601440"/>
      </c:lineChart>
      <c:catAx>
        <c:axId val="4886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601440"/>
        <c:crosses val="autoZero"/>
        <c:auto val="1"/>
        <c:lblAlgn val="ctr"/>
        <c:lblOffset val="100"/>
        <c:noMultiLvlLbl val="0"/>
      </c:catAx>
      <c:valAx>
        <c:axId val="4886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Put'!$C$7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Put'!$B$14:$B$20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</c:numCache>
            </c:numRef>
          </c:cat>
          <c:val>
            <c:numRef>
              <c:f>'Bull spread - Put'!$C$14:$C$20</c:f>
              <c:numCache>
                <c:formatCode>"$"#,##0_);[Red]\("$"#,##0\)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Put'!$D$7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'Bull spread - Put'!$B$14:$B$20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</c:numCache>
            </c:numRef>
          </c:cat>
          <c:val>
            <c:numRef>
              <c:f>'Bull spread - Put'!$D$14:$D$20</c:f>
              <c:numCache>
                <c:formatCode>"$"#,##0_);[Red]\("$"#,##0\)</c:formatCode>
                <c:ptCount val="7"/>
                <c:pt idx="0">
                  <c:v>-16</c:v>
                </c:pt>
                <c:pt idx="1">
                  <c:v>-11</c:v>
                </c:pt>
                <c:pt idx="2">
                  <c:v>-6</c:v>
                </c:pt>
                <c:pt idx="3">
                  <c:v>-1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Put'!$E$7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Put'!$B$14:$B$20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</c:numCache>
            </c:numRef>
          </c:cat>
          <c:val>
            <c:numRef>
              <c:f>'Bull spread - Put'!$E$14:$E$20</c:f>
              <c:numCache>
                <c:formatCode>"$"#,##0_);[Red]\("$"#,##0\)</c:formatCode>
                <c:ptCount val="7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2616"/>
        <c:axId val="488603008"/>
      </c:lineChart>
      <c:catAx>
        <c:axId val="48860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603008"/>
        <c:crosses val="autoZero"/>
        <c:auto val="1"/>
        <c:lblAlgn val="ctr"/>
        <c:lblOffset val="100"/>
        <c:noMultiLvlLbl val="0"/>
      </c:catAx>
      <c:valAx>
        <c:axId val="4886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6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'Bull spread - Put'!$C$7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Put'!$B$14:$B$23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Put'!$C$14:$C$23</c:f>
              <c:numCache>
                <c:formatCode>"$"#,##0_);[Red]\("$"#,##0\)</c:formatCode>
                <c:ptCount val="10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'Bull spread - Put'!$D$7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'Bull spread - Put'!$B$14:$B$23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Put'!$D$14:$D$23</c:f>
              <c:numCache>
                <c:formatCode>"$"#,##0_);[Red]\("$"#,##0\)</c:formatCode>
                <c:ptCount val="10"/>
                <c:pt idx="0">
                  <c:v>-16</c:v>
                </c:pt>
                <c:pt idx="1">
                  <c:v>-11</c:v>
                </c:pt>
                <c:pt idx="2">
                  <c:v>-6</c:v>
                </c:pt>
                <c:pt idx="3">
                  <c:v>-1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'Bull spread - Put'!$E$7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'Bull spread - Put'!$B$14:$B$23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'Bull spread - Put'!$E$14:$E$23</c:f>
              <c:numCache>
                <c:formatCode>"$"#,##0_);[Red]\("$"#,##0\)</c:formatCode>
                <c:ptCount val="1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98696"/>
        <c:axId val="488599480"/>
      </c:lineChart>
      <c:catAx>
        <c:axId val="48859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9480"/>
        <c:crosses val="autoZero"/>
        <c:auto val="1"/>
        <c:lblAlgn val="ctr"/>
        <c:lblOffset val="100"/>
        <c:noMultiLvlLbl val="0"/>
      </c:catAx>
      <c:valAx>
        <c:axId val="4885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 Bear spread - Put'!$C$7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Bear spread - Put'!$B$14:$B$20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</c:numCache>
            </c:numRef>
          </c:cat>
          <c:val>
            <c:numRef>
              <c:f>' Bear spread - Put'!$C$14:$C$20</c:f>
              <c:numCache>
                <c:formatCode>"$"#,##0_);[Red]\("$"#,##0\)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 Bear spread - Put'!$D$7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Bear spread - Put'!$B$14:$B$20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</c:numCache>
            </c:numRef>
          </c:cat>
          <c:val>
            <c:numRef>
              <c:f>' Bear spread - Put'!$D$14:$D$20</c:f>
              <c:numCache>
                <c:formatCode>"$"#,##0_);[Red]\("$"#,##0\)</c:formatCode>
                <c:ptCount val="7"/>
                <c:pt idx="0">
                  <c:v>-12</c:v>
                </c:pt>
                <c:pt idx="1">
                  <c:v>-7</c:v>
                </c:pt>
                <c:pt idx="2">
                  <c:v>-2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 Bear spread - Put'!$E$7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 Bear spread - Put'!$B$14:$B$20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</c:numCache>
            </c:numRef>
          </c:cat>
          <c:val>
            <c:numRef>
              <c:f>' Bear spread - Put'!$E$14:$E$20</c:f>
              <c:numCache>
                <c:formatCode>"$"#,##0_);[Red]\("$"#,##0\)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90856"/>
        <c:axId val="488595560"/>
      </c:lineChart>
      <c:catAx>
        <c:axId val="4885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5560"/>
        <c:crosses val="autoZero"/>
        <c:auto val="1"/>
        <c:lblAlgn val="ctr"/>
        <c:lblOffset val="100"/>
        <c:noMultiLvlLbl val="0"/>
      </c:catAx>
      <c:valAx>
        <c:axId val="4885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 Bear spread - Put'!$C$7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 Bear spread - Put'!$B$14:$B$23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 Bear spread - Put'!$C$14:$C$23</c:f>
              <c:numCache>
                <c:formatCode>"$"#,##0_);[Red]\("$"#,##0\)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 Bear spread - Put'!$D$7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 Bear spread - Put'!$B$14:$B$23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 Bear spread - Put'!$D$14:$D$23</c:f>
              <c:numCache>
                <c:formatCode>"$"#,##0_);[Red]\("$"#,##0\)</c:formatCode>
                <c:ptCount val="10"/>
                <c:pt idx="0">
                  <c:v>-12</c:v>
                </c:pt>
                <c:pt idx="1">
                  <c:v>-7</c:v>
                </c:pt>
                <c:pt idx="2">
                  <c:v>-2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 Bear spread - Put'!$E$7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 Bear spread - Put'!$B$14:$B$23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 Bear spread - Put'!$E$14:$E$23</c:f>
              <c:numCache>
                <c:formatCode>"$"#,##0_);[Red]\("$"#,##0\)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7328"/>
        <c:axId val="488591248"/>
      </c:lineChart>
      <c:catAx>
        <c:axId val="4885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1248"/>
        <c:crosses val="autoZero"/>
        <c:auto val="1"/>
        <c:lblAlgn val="ctr"/>
        <c:lblOffset val="100"/>
        <c:noMultiLvlLbl val="0"/>
      </c:catAx>
      <c:valAx>
        <c:axId val="4885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'Butterfly spread'!$C$8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spread'!$C$16:$C$22</c:f>
              <c:numCache>
                <c:formatCode>"$"#,##0_);[Red]\("$"#,##0\)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'Butterfly spread'!$D$8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spread'!$D$16:$D$22</c:f>
              <c:numCache>
                <c:formatCode>"$"#,##0_);[Red]\("$"#,##0\)</c:formatCode>
                <c:ptCount val="7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-2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'Butterfly spread'!$E$8</c:f>
              <c:strCache>
                <c:ptCount val="1"/>
                <c:pt idx="0">
                  <c:v>2 corto en Call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spread'!$E$16:$E$22</c:f>
              <c:numCache>
                <c:formatCode>"$"#,##0_);[Red]\("$"#,##0\)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-6</c:v>
                </c:pt>
                <c:pt idx="6">
                  <c:v>-11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'Butterfly spread'!$F$8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spread'!$F$16:$F$22</c:f>
              <c:numCache>
                <c:formatCode>"$"#,##0_);[Red]\("$"#,##0\)</c:formatCode>
                <c:ptCount val="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3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9680"/>
        <c:axId val="488599088"/>
      </c:lineChart>
      <c:catAx>
        <c:axId val="4885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9088"/>
        <c:crosses val="autoZero"/>
        <c:auto val="1"/>
        <c:lblAlgn val="ctr"/>
        <c:lblOffset val="100"/>
        <c:noMultiLvlLbl val="0"/>
      </c:catAx>
      <c:valAx>
        <c:axId val="4885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'Butterfly spread'!$C$8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spread'!$C$16:$C$22</c:f>
              <c:numCache>
                <c:formatCode>"$"#,##0_);[Red]\("$"#,##0\)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'Butterfly spread'!$D$8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spread'!$D$16:$D$22</c:f>
              <c:numCache>
                <c:formatCode>"$"#,##0_);[Red]\("$"#,##0\)</c:formatCode>
                <c:ptCount val="7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-2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'Butterfly spread'!$E$8</c:f>
              <c:strCache>
                <c:ptCount val="1"/>
                <c:pt idx="0">
                  <c:v>2 corto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spread'!$E$16:$E$22</c:f>
              <c:numCache>
                <c:formatCode>"$"#,##0_);[Red]\("$"#,##0\)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-6</c:v>
                </c:pt>
                <c:pt idx="6">
                  <c:v>-11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'Butterfly spread'!$F$8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'Butterfly spread'!$B$16:$B$22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</c:numCache>
            </c:numRef>
          </c:cat>
          <c:val>
            <c:numRef>
              <c:f>'Butterfly spread'!$F$16:$F$22</c:f>
              <c:numCache>
                <c:formatCode>"$"#,##0_);[Red]\("$"#,##0\)</c:formatCode>
                <c:ptCount val="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3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92032"/>
        <c:axId val="488590464"/>
      </c:lineChart>
      <c:catAx>
        <c:axId val="4885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0464"/>
        <c:crosses val="autoZero"/>
        <c:auto val="1"/>
        <c:lblAlgn val="ctr"/>
        <c:lblOffset val="100"/>
        <c:noMultiLvlLbl val="0"/>
      </c:catAx>
      <c:valAx>
        <c:axId val="4885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85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'Straddle - Corto'!$C$7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'Straddle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Corto'!$C$8:$C$28</c:f>
              <c:numCache>
                <c:formatCode>"$"#,##0_);[Red]\("$"#,##0\)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-5</c:v>
                </c:pt>
                <c:pt idx="14">
                  <c:v>-10</c:v>
                </c:pt>
                <c:pt idx="15">
                  <c:v>-15</c:v>
                </c:pt>
                <c:pt idx="16">
                  <c:v>-20</c:v>
                </c:pt>
                <c:pt idx="17">
                  <c:v>-25</c:v>
                </c:pt>
                <c:pt idx="18">
                  <c:v>-30</c:v>
                </c:pt>
                <c:pt idx="19">
                  <c:v>-35</c:v>
                </c:pt>
                <c:pt idx="20">
                  <c:v>-40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'Straddle - Corto'!$D$7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'Straddle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Corto'!$D$8:$D$28</c:f>
              <c:numCache>
                <c:formatCode>"$"#,##0_);[Red]\("$"#,##0\)</c:formatCode>
                <c:ptCount val="21"/>
                <c:pt idx="0">
                  <c:v>-43</c:v>
                </c:pt>
                <c:pt idx="1">
                  <c:v>-38</c:v>
                </c:pt>
                <c:pt idx="2">
                  <c:v>-33</c:v>
                </c:pt>
                <c:pt idx="3">
                  <c:v>-28</c:v>
                </c:pt>
                <c:pt idx="4">
                  <c:v>-23</c:v>
                </c:pt>
                <c:pt idx="5">
                  <c:v>-18</c:v>
                </c:pt>
                <c:pt idx="6">
                  <c:v>-13</c:v>
                </c:pt>
                <c:pt idx="7">
                  <c:v>-8</c:v>
                </c:pt>
                <c:pt idx="8">
                  <c:v>-3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'Straddle - Corto'!$E$7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'Straddle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Corto'!$E$8:$E$28</c:f>
              <c:numCache>
                <c:formatCode>"$"#,##0_);[Red]\("$"#,##0\)</c:formatCode>
                <c:ptCount val="21"/>
                <c:pt idx="0">
                  <c:v>-33</c:v>
                </c:pt>
                <c:pt idx="1">
                  <c:v>-28</c:v>
                </c:pt>
                <c:pt idx="2">
                  <c:v>-23</c:v>
                </c:pt>
                <c:pt idx="3">
                  <c:v>-18</c:v>
                </c:pt>
                <c:pt idx="4">
                  <c:v>-13</c:v>
                </c:pt>
                <c:pt idx="5">
                  <c:v>-8</c:v>
                </c:pt>
                <c:pt idx="6">
                  <c:v>-3</c:v>
                </c:pt>
                <c:pt idx="7">
                  <c:v>2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-3</c:v>
                </c:pt>
                <c:pt idx="15">
                  <c:v>-8</c:v>
                </c:pt>
                <c:pt idx="16">
                  <c:v>-13</c:v>
                </c:pt>
                <c:pt idx="17">
                  <c:v>-18</c:v>
                </c:pt>
                <c:pt idx="18">
                  <c:v>-23</c:v>
                </c:pt>
                <c:pt idx="19">
                  <c:v>-28</c:v>
                </c:pt>
                <c:pt idx="20">
                  <c:v>-33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3912"/>
        <c:axId val="480654696"/>
      </c:lineChart>
      <c:catAx>
        <c:axId val="4806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4696"/>
        <c:crosses val="autoZero"/>
        <c:auto val="1"/>
        <c:lblAlgn val="ctr"/>
        <c:lblOffset val="100"/>
        <c:noMultiLvlLbl val="0"/>
      </c:catAx>
      <c:valAx>
        <c:axId val="4806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'Straddle - Corto'!$C$7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'Straddle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Corto'!$C$8:$C$28</c:f>
              <c:numCache>
                <c:formatCode>"$"#,##0_);[Red]\("$"#,##0\)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-5</c:v>
                </c:pt>
                <c:pt idx="14">
                  <c:v>-10</c:v>
                </c:pt>
                <c:pt idx="15">
                  <c:v>-15</c:v>
                </c:pt>
                <c:pt idx="16">
                  <c:v>-20</c:v>
                </c:pt>
                <c:pt idx="17">
                  <c:v>-25</c:v>
                </c:pt>
                <c:pt idx="18">
                  <c:v>-30</c:v>
                </c:pt>
                <c:pt idx="19">
                  <c:v>-35</c:v>
                </c:pt>
                <c:pt idx="20">
                  <c:v>-40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'Straddle - Corto'!$D$7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'Straddle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Corto'!$D$8:$D$28</c:f>
              <c:numCache>
                <c:formatCode>"$"#,##0_);[Red]\("$"#,##0\)</c:formatCode>
                <c:ptCount val="21"/>
                <c:pt idx="0">
                  <c:v>-43</c:v>
                </c:pt>
                <c:pt idx="1">
                  <c:v>-38</c:v>
                </c:pt>
                <c:pt idx="2">
                  <c:v>-33</c:v>
                </c:pt>
                <c:pt idx="3">
                  <c:v>-28</c:v>
                </c:pt>
                <c:pt idx="4">
                  <c:v>-23</c:v>
                </c:pt>
                <c:pt idx="5">
                  <c:v>-18</c:v>
                </c:pt>
                <c:pt idx="6">
                  <c:v>-13</c:v>
                </c:pt>
                <c:pt idx="7">
                  <c:v>-8</c:v>
                </c:pt>
                <c:pt idx="8">
                  <c:v>-3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'Straddle - Corto'!$E$7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'Straddle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'Straddle - Corto'!$E$8:$E$28</c:f>
              <c:numCache>
                <c:formatCode>"$"#,##0_);[Red]\("$"#,##0\)</c:formatCode>
                <c:ptCount val="21"/>
                <c:pt idx="0">
                  <c:v>-33</c:v>
                </c:pt>
                <c:pt idx="1">
                  <c:v>-28</c:v>
                </c:pt>
                <c:pt idx="2">
                  <c:v>-23</c:v>
                </c:pt>
                <c:pt idx="3">
                  <c:v>-18</c:v>
                </c:pt>
                <c:pt idx="4">
                  <c:v>-13</c:v>
                </c:pt>
                <c:pt idx="5">
                  <c:v>-8</c:v>
                </c:pt>
                <c:pt idx="6">
                  <c:v>-3</c:v>
                </c:pt>
                <c:pt idx="7">
                  <c:v>2</c:v>
                </c:pt>
                <c:pt idx="8">
                  <c:v>7</c:v>
                </c:pt>
                <c:pt idx="9">
                  <c:v>12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-3</c:v>
                </c:pt>
                <c:pt idx="15">
                  <c:v>-8</c:v>
                </c:pt>
                <c:pt idx="16">
                  <c:v>-13</c:v>
                </c:pt>
                <c:pt idx="17">
                  <c:v>-18</c:v>
                </c:pt>
                <c:pt idx="18">
                  <c:v>-23</c:v>
                </c:pt>
                <c:pt idx="19">
                  <c:v>-28</c:v>
                </c:pt>
                <c:pt idx="20">
                  <c:v>-33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5480"/>
        <c:axId val="480654304"/>
      </c:lineChart>
      <c:catAx>
        <c:axId val="4806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4304"/>
        <c:crosses val="autoZero"/>
        <c:auto val="1"/>
        <c:lblAlgn val="ctr"/>
        <c:lblOffset val="100"/>
        <c:noMultiLvlLbl val="0"/>
      </c:catAx>
      <c:valAx>
        <c:axId val="4806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'Strangle - Largo'!$C$7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'Strangle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Largo'!$C$8:$C$28</c:f>
              <c:numCache>
                <c:formatCode>"$"#,##0_);[Red]\("$"#,##0\)</c:formatCode>
                <c:ptCount val="21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2</c:v>
                </c:pt>
                <c:pt idx="14">
                  <c:v>7</c:v>
                </c:pt>
                <c:pt idx="15">
                  <c:v>12</c:v>
                </c:pt>
                <c:pt idx="16">
                  <c:v>17</c:v>
                </c:pt>
                <c:pt idx="17">
                  <c:v>22</c:v>
                </c:pt>
                <c:pt idx="18">
                  <c:v>27</c:v>
                </c:pt>
                <c:pt idx="19">
                  <c:v>32</c:v>
                </c:pt>
                <c:pt idx="20">
                  <c:v>37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'Strangle - Largo'!$D$7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'Strangle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Largo'!$D$8:$D$28</c:f>
              <c:numCache>
                <c:formatCode>"$"#,##0_);[Red]\("$"#,##0\)</c:formatCode>
                <c:ptCount val="21"/>
                <c:pt idx="0">
                  <c:v>43</c:v>
                </c:pt>
                <c:pt idx="1">
                  <c:v>38</c:v>
                </c:pt>
                <c:pt idx="2">
                  <c:v>33</c:v>
                </c:pt>
                <c:pt idx="3">
                  <c:v>28</c:v>
                </c:pt>
                <c:pt idx="4">
                  <c:v>23</c:v>
                </c:pt>
                <c:pt idx="5">
                  <c:v>18</c:v>
                </c:pt>
                <c:pt idx="6">
                  <c:v>13</c:v>
                </c:pt>
                <c:pt idx="7">
                  <c:v>8</c:v>
                </c:pt>
                <c:pt idx="8">
                  <c:v>3</c:v>
                </c:pt>
                <c:pt idx="9">
                  <c:v>-2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'Strangle - Largo'!$E$7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'Strangle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Largo'!$E$8:$E$28</c:f>
              <c:numCache>
                <c:formatCode>"$"#,##0_);[Red]\("$"#,##0\)</c:formatCode>
                <c:ptCount val="21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-5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8616"/>
        <c:axId val="480660184"/>
      </c:lineChart>
      <c:catAx>
        <c:axId val="4806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60184"/>
        <c:crosses val="autoZero"/>
        <c:auto val="1"/>
        <c:lblAlgn val="ctr"/>
        <c:lblOffset val="100"/>
        <c:noMultiLvlLbl val="0"/>
      </c:catAx>
      <c:valAx>
        <c:axId val="4806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6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'Strangle - Largo'!$C$7</c:f>
              <c:strCache>
                <c:ptCount val="1"/>
                <c:pt idx="0">
                  <c:v>Largo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'Strangle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Largo'!$C$8:$C$28</c:f>
              <c:numCache>
                <c:formatCode>"$"#,##0_);[Red]\("$"#,##0\)</c:formatCode>
                <c:ptCount val="21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2</c:v>
                </c:pt>
                <c:pt idx="14">
                  <c:v>7</c:v>
                </c:pt>
                <c:pt idx="15">
                  <c:v>12</c:v>
                </c:pt>
                <c:pt idx="16">
                  <c:v>17</c:v>
                </c:pt>
                <c:pt idx="17">
                  <c:v>22</c:v>
                </c:pt>
                <c:pt idx="18">
                  <c:v>27</c:v>
                </c:pt>
                <c:pt idx="19">
                  <c:v>32</c:v>
                </c:pt>
                <c:pt idx="20">
                  <c:v>37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'Strangle - Largo'!$D$7</c:f>
              <c:strCache>
                <c:ptCount val="1"/>
                <c:pt idx="0">
                  <c:v>Largo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'Strangle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Largo'!$D$8:$D$28</c:f>
              <c:numCache>
                <c:formatCode>"$"#,##0_);[Red]\("$"#,##0\)</c:formatCode>
                <c:ptCount val="21"/>
                <c:pt idx="0">
                  <c:v>43</c:v>
                </c:pt>
                <c:pt idx="1">
                  <c:v>38</c:v>
                </c:pt>
                <c:pt idx="2">
                  <c:v>33</c:v>
                </c:pt>
                <c:pt idx="3">
                  <c:v>28</c:v>
                </c:pt>
                <c:pt idx="4">
                  <c:v>23</c:v>
                </c:pt>
                <c:pt idx="5">
                  <c:v>18</c:v>
                </c:pt>
                <c:pt idx="6">
                  <c:v>13</c:v>
                </c:pt>
                <c:pt idx="7">
                  <c:v>8</c:v>
                </c:pt>
                <c:pt idx="8">
                  <c:v>3</c:v>
                </c:pt>
                <c:pt idx="9">
                  <c:v>-2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'Strangle - Largo'!$E$7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'Strangle - Largo'!$B$8:$B$28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Largo'!$E$8:$E$28</c:f>
              <c:numCache>
                <c:formatCode>"$"#,##0_);[Red]\("$"#,##0\)</c:formatCode>
                <c:ptCount val="21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-5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-5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40656"/>
        <c:axId val="480241832"/>
      </c:lineChart>
      <c:catAx>
        <c:axId val="4802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1832"/>
        <c:crosses val="autoZero"/>
        <c:auto val="1"/>
        <c:lblAlgn val="ctr"/>
        <c:lblOffset val="100"/>
        <c:noMultiLvlLbl val="0"/>
      </c:catAx>
      <c:valAx>
        <c:axId val="4802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'Strangle - Corto'!$C$7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'Strangle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Corto'!$C$8:$C$28</c:f>
              <c:numCache>
                <c:formatCode>"$"#,##0_);[Red]\("$"#,##0\)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-2</c:v>
                </c:pt>
                <c:pt idx="14">
                  <c:v>-7</c:v>
                </c:pt>
                <c:pt idx="15">
                  <c:v>-12</c:v>
                </c:pt>
                <c:pt idx="16">
                  <c:v>-17</c:v>
                </c:pt>
                <c:pt idx="17">
                  <c:v>-22</c:v>
                </c:pt>
                <c:pt idx="18">
                  <c:v>-27</c:v>
                </c:pt>
                <c:pt idx="19">
                  <c:v>-32</c:v>
                </c:pt>
                <c:pt idx="20">
                  <c:v>-37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'Strangle - Corto'!$D$7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'Strangle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Corto'!$D$8:$D$28</c:f>
              <c:numCache>
                <c:formatCode>"$"#,##0_);[Red]\("$"#,##0\)</c:formatCode>
                <c:ptCount val="21"/>
                <c:pt idx="0">
                  <c:v>-43</c:v>
                </c:pt>
                <c:pt idx="1">
                  <c:v>-38</c:v>
                </c:pt>
                <c:pt idx="2">
                  <c:v>-33</c:v>
                </c:pt>
                <c:pt idx="3">
                  <c:v>-28</c:v>
                </c:pt>
                <c:pt idx="4">
                  <c:v>-23</c:v>
                </c:pt>
                <c:pt idx="5">
                  <c:v>-18</c:v>
                </c:pt>
                <c:pt idx="6">
                  <c:v>-13</c:v>
                </c:pt>
                <c:pt idx="7">
                  <c:v>-8</c:v>
                </c:pt>
                <c:pt idx="8">
                  <c:v>-3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'Strangle - Corto'!$E$7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'Strangle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Corto'!$E$8:$E$28</c:f>
              <c:numCache>
                <c:formatCode>"$"#,##0_);[Red]\("$"#,##0\)</c:formatCode>
                <c:ptCount val="21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  <c:pt idx="15">
                  <c:v>-5</c:v>
                </c:pt>
                <c:pt idx="16">
                  <c:v>-10</c:v>
                </c:pt>
                <c:pt idx="17">
                  <c:v>-15</c:v>
                </c:pt>
                <c:pt idx="18">
                  <c:v>-20</c:v>
                </c:pt>
                <c:pt idx="19">
                  <c:v>-25</c:v>
                </c:pt>
                <c:pt idx="20">
                  <c:v>-30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39088"/>
        <c:axId val="480239480"/>
      </c:lineChart>
      <c:catAx>
        <c:axId val="4802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39480"/>
        <c:crosses val="autoZero"/>
        <c:auto val="1"/>
        <c:lblAlgn val="ctr"/>
        <c:lblOffset val="100"/>
        <c:noMultiLvlLbl val="0"/>
      </c:catAx>
      <c:valAx>
        <c:axId val="4802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'Strangle - Corto'!$C$7</c:f>
              <c:strCache>
                <c:ptCount val="1"/>
                <c:pt idx="0">
                  <c:v>Corto en Call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'Strangle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Corto'!$C$8:$C$28</c:f>
              <c:numCache>
                <c:formatCode>"$"#,##0_);[Red]\("$"#,##0\)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-2</c:v>
                </c:pt>
                <c:pt idx="14">
                  <c:v>-7</c:v>
                </c:pt>
                <c:pt idx="15">
                  <c:v>-12</c:v>
                </c:pt>
                <c:pt idx="16">
                  <c:v>-17</c:v>
                </c:pt>
                <c:pt idx="17">
                  <c:v>-22</c:v>
                </c:pt>
                <c:pt idx="18">
                  <c:v>-27</c:v>
                </c:pt>
                <c:pt idx="19">
                  <c:v>-32</c:v>
                </c:pt>
                <c:pt idx="20">
                  <c:v>-37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'Strangle - Corto'!$D$7</c:f>
              <c:strCache>
                <c:ptCount val="1"/>
                <c:pt idx="0">
                  <c:v>Corto en Put</c:v>
                </c:pt>
              </c:strCache>
            </c:strRef>
          </c:tx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'Strangle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Corto'!$D$8:$D$28</c:f>
              <c:numCache>
                <c:formatCode>"$"#,##0_);[Red]\("$"#,##0\)</c:formatCode>
                <c:ptCount val="21"/>
                <c:pt idx="0">
                  <c:v>-43</c:v>
                </c:pt>
                <c:pt idx="1">
                  <c:v>-38</c:v>
                </c:pt>
                <c:pt idx="2">
                  <c:v>-33</c:v>
                </c:pt>
                <c:pt idx="3">
                  <c:v>-28</c:v>
                </c:pt>
                <c:pt idx="4">
                  <c:v>-23</c:v>
                </c:pt>
                <c:pt idx="5">
                  <c:v>-18</c:v>
                </c:pt>
                <c:pt idx="6">
                  <c:v>-13</c:v>
                </c:pt>
                <c:pt idx="7">
                  <c:v>-8</c:v>
                </c:pt>
                <c:pt idx="8">
                  <c:v>-3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'Strangle - Corto'!$E$7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'Strangle - Corto'!$B$8:$B$28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'Strangle - Corto'!$E$8:$E$28</c:f>
              <c:numCache>
                <c:formatCode>"$"#,##0_);[Red]\("$"#,##0\)</c:formatCode>
                <c:ptCount val="21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  <c:pt idx="15">
                  <c:v>-5</c:v>
                </c:pt>
                <c:pt idx="16">
                  <c:v>-10</c:v>
                </c:pt>
                <c:pt idx="17">
                  <c:v>-15</c:v>
                </c:pt>
                <c:pt idx="18">
                  <c:v>-20</c:v>
                </c:pt>
                <c:pt idx="19">
                  <c:v>-25</c:v>
                </c:pt>
                <c:pt idx="20">
                  <c:v>-30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42224"/>
        <c:axId val="480243400"/>
      </c:lineChart>
      <c:catAx>
        <c:axId val="4802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400"/>
        <c:crosses val="autoZero"/>
        <c:auto val="1"/>
        <c:lblAlgn val="ctr"/>
        <c:lblOffset val="100"/>
        <c:noMultiLvlLbl val="0"/>
      </c:catAx>
      <c:valAx>
        <c:axId val="4802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'Correo o Strap'!$C$6</c:f>
              <c:strCache>
                <c:ptCount val="1"/>
                <c:pt idx="0">
                  <c:v>2 Largo en Call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'Correo o Strap'!$B$13:$B$22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'Correo o Strap'!$C$13:$C$22</c:f>
              <c:numCache>
                <c:formatCode>"$"#,##0_);[Red]\("$"#,##0\)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'Correo o Strap'!$D$6</c:f>
              <c:strCache>
                <c:ptCount val="1"/>
                <c:pt idx="0">
                  <c:v>Largo en put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'Correo o Strap'!$B$13:$B$22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'Correo o Strap'!$D$13:$D$22</c:f>
              <c:numCache>
                <c:formatCode>"$"#,##0_);[Red]\("$"#,##0\)</c:formatCode>
                <c:ptCount val="10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2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'Correo o Strap'!$E$6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'Correo o Strap'!$B$13:$B$22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</c:numCache>
            </c:numRef>
          </c:cat>
          <c:val>
            <c:numRef>
              <c:f>'Correo o Strap'!$E$13:$E$22</c:f>
              <c:numCache>
                <c:formatCode>"$"#,##0_);[Red]\("$"#,##0\)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-3</c:v>
                </c:pt>
                <c:pt idx="3">
                  <c:v>-8</c:v>
                </c:pt>
                <c:pt idx="4">
                  <c:v>-13</c:v>
                </c:pt>
                <c:pt idx="5">
                  <c:v>-3</c:v>
                </c:pt>
                <c:pt idx="6">
                  <c:v>7</c:v>
                </c:pt>
                <c:pt idx="7">
                  <c:v>17</c:v>
                </c:pt>
                <c:pt idx="8">
                  <c:v>27</c:v>
                </c:pt>
                <c:pt idx="9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37912"/>
        <c:axId val="480238304"/>
      </c:lineChart>
      <c:catAx>
        <c:axId val="48023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38304"/>
        <c:crosses val="autoZero"/>
        <c:auto val="1"/>
        <c:lblAlgn val="ctr"/>
        <c:lblOffset val="100"/>
        <c:noMultiLvlLbl val="0"/>
      </c:catAx>
      <c:valAx>
        <c:axId val="4802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</xdr:row>
      <xdr:rowOff>88527</xdr:rowOff>
    </xdr:from>
    <xdr:to>
      <xdr:col>13</xdr:col>
      <xdr:colOff>35298</xdr:colOff>
      <xdr:row>26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696446</xdr:colOff>
      <xdr:row>49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</xdr:row>
      <xdr:rowOff>88527</xdr:rowOff>
    </xdr:from>
    <xdr:to>
      <xdr:col>13</xdr:col>
      <xdr:colOff>35298</xdr:colOff>
      <xdr:row>27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696446</xdr:colOff>
      <xdr:row>50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5</xdr:row>
      <xdr:rowOff>0</xdr:rowOff>
    </xdr:from>
    <xdr:to>
      <xdr:col>13</xdr:col>
      <xdr:colOff>35298</xdr:colOff>
      <xdr:row>27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696446</xdr:colOff>
      <xdr:row>50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5</xdr:row>
      <xdr:rowOff>0</xdr:rowOff>
    </xdr:from>
    <xdr:to>
      <xdr:col>13</xdr:col>
      <xdr:colOff>35298</xdr:colOff>
      <xdr:row>27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696446</xdr:colOff>
      <xdr:row>50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5</xdr:row>
      <xdr:rowOff>88527</xdr:rowOff>
    </xdr:from>
    <xdr:to>
      <xdr:col>13</xdr:col>
      <xdr:colOff>35298</xdr:colOff>
      <xdr:row>28</xdr:row>
      <xdr:rowOff>59952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12</xdr:col>
      <xdr:colOff>696446</xdr:colOff>
      <xdr:row>51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</xdr:row>
      <xdr:rowOff>88527</xdr:rowOff>
    </xdr:from>
    <xdr:to>
      <xdr:col>13</xdr:col>
      <xdr:colOff>35298</xdr:colOff>
      <xdr:row>26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696446</xdr:colOff>
      <xdr:row>48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</xdr:row>
      <xdr:rowOff>88527</xdr:rowOff>
    </xdr:from>
    <xdr:to>
      <xdr:col>13</xdr:col>
      <xdr:colOff>35298</xdr:colOff>
      <xdr:row>26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696446</xdr:colOff>
      <xdr:row>48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</xdr:row>
      <xdr:rowOff>88527</xdr:rowOff>
    </xdr:from>
    <xdr:to>
      <xdr:col>13</xdr:col>
      <xdr:colOff>35298</xdr:colOff>
      <xdr:row>26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696446</xdr:colOff>
      <xdr:row>48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</xdr:colOff>
      <xdr:row>0</xdr:row>
      <xdr:rowOff>43703</xdr:rowOff>
    </xdr:from>
    <xdr:to>
      <xdr:col>12</xdr:col>
      <xdr:colOff>718857</xdr:colOff>
      <xdr:row>22</xdr:row>
      <xdr:rowOff>15128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696446</xdr:colOff>
      <xdr:row>49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</xdr:colOff>
      <xdr:row>0</xdr:row>
      <xdr:rowOff>43703</xdr:rowOff>
    </xdr:from>
    <xdr:to>
      <xdr:col>12</xdr:col>
      <xdr:colOff>718857</xdr:colOff>
      <xdr:row>22</xdr:row>
      <xdr:rowOff>15128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696446</xdr:colOff>
      <xdr:row>49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5</xdr:row>
      <xdr:rowOff>0</xdr:rowOff>
    </xdr:from>
    <xdr:to>
      <xdr:col>13</xdr:col>
      <xdr:colOff>35298</xdr:colOff>
      <xdr:row>27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696446</xdr:colOff>
      <xdr:row>50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</xdr:row>
      <xdr:rowOff>88527</xdr:rowOff>
    </xdr:from>
    <xdr:to>
      <xdr:col>13</xdr:col>
      <xdr:colOff>35298</xdr:colOff>
      <xdr:row>27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696446</xdr:colOff>
      <xdr:row>50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</xdr:row>
      <xdr:rowOff>88527</xdr:rowOff>
    </xdr:from>
    <xdr:to>
      <xdr:col>13</xdr:col>
      <xdr:colOff>35298</xdr:colOff>
      <xdr:row>27</xdr:row>
      <xdr:rowOff>59952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696446</xdr:colOff>
      <xdr:row>50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zoomScale="85" zoomScaleNormal="85" workbookViewId="0">
      <selection activeCell="D9" sqref="D9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12</v>
      </c>
      <c r="D1" s="12"/>
      <c r="E1" s="12"/>
      <c r="F1" s="9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100</v>
      </c>
      <c r="E3" s="5">
        <v>10</v>
      </c>
    </row>
    <row r="4" spans="2:6" x14ac:dyDescent="0.25">
      <c r="C4" s="3" t="s">
        <v>11</v>
      </c>
      <c r="D4" s="5">
        <v>100</v>
      </c>
      <c r="E4" s="5">
        <v>7</v>
      </c>
    </row>
    <row r="6" spans="2:6" x14ac:dyDescent="0.25">
      <c r="B6" s="11" t="str">
        <f>+C1</f>
        <v>Largo Straddle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Call</v>
      </c>
      <c r="D7" s="6" t="str">
        <f>+C4</f>
        <v>Largo en Put</v>
      </c>
      <c r="E7" s="2" t="s">
        <v>5</v>
      </c>
    </row>
    <row r="8" spans="2:6" x14ac:dyDescent="0.25">
      <c r="B8">
        <v>50</v>
      </c>
      <c r="C8" s="1">
        <f>+MAX(B8-$D$3,0)-$E$3</f>
        <v>-10</v>
      </c>
      <c r="D8" s="1">
        <f>+MAX($D$4-B8,0)-$E$4</f>
        <v>43</v>
      </c>
      <c r="E8" s="1">
        <f>SUM(C8:D8)</f>
        <v>33</v>
      </c>
    </row>
    <row r="9" spans="2:6" x14ac:dyDescent="0.25">
      <c r="B9">
        <f>+B8+5</f>
        <v>55</v>
      </c>
      <c r="C9" s="1">
        <f t="shared" ref="C9:C23" si="0">+MAX(B9-$D$3,0)-$E$3</f>
        <v>-10</v>
      </c>
      <c r="D9" s="1">
        <f t="shared" ref="D9:D23" si="1">+MAX($D$4-B9,0)-$E$4</f>
        <v>38</v>
      </c>
      <c r="E9" s="1">
        <f t="shared" ref="E9:E23" si="2">SUM(C9:D9)</f>
        <v>28</v>
      </c>
    </row>
    <row r="10" spans="2:6" x14ac:dyDescent="0.25">
      <c r="B10">
        <f t="shared" ref="B10:B28" si="3">+B9+5</f>
        <v>60</v>
      </c>
      <c r="C10" s="1">
        <f t="shared" si="0"/>
        <v>-10</v>
      </c>
      <c r="D10" s="1">
        <f t="shared" si="1"/>
        <v>33</v>
      </c>
      <c r="E10" s="1">
        <f t="shared" si="2"/>
        <v>23</v>
      </c>
    </row>
    <row r="11" spans="2:6" x14ac:dyDescent="0.25">
      <c r="B11">
        <f t="shared" si="3"/>
        <v>65</v>
      </c>
      <c r="C11" s="1">
        <f t="shared" si="0"/>
        <v>-10</v>
      </c>
      <c r="D11" s="1">
        <f t="shared" si="1"/>
        <v>28</v>
      </c>
      <c r="E11" s="1">
        <f t="shared" si="2"/>
        <v>18</v>
      </c>
    </row>
    <row r="12" spans="2:6" x14ac:dyDescent="0.25">
      <c r="B12">
        <f t="shared" si="3"/>
        <v>70</v>
      </c>
      <c r="C12" s="1">
        <f t="shared" si="0"/>
        <v>-10</v>
      </c>
      <c r="D12" s="1">
        <f t="shared" si="1"/>
        <v>23</v>
      </c>
      <c r="E12" s="1">
        <f t="shared" si="2"/>
        <v>13</v>
      </c>
    </row>
    <row r="13" spans="2:6" x14ac:dyDescent="0.25">
      <c r="B13">
        <f t="shared" si="3"/>
        <v>75</v>
      </c>
      <c r="C13" s="1">
        <f t="shared" si="0"/>
        <v>-10</v>
      </c>
      <c r="D13" s="1">
        <f t="shared" si="1"/>
        <v>18</v>
      </c>
      <c r="E13" s="1">
        <f t="shared" si="2"/>
        <v>8</v>
      </c>
    </row>
    <row r="14" spans="2:6" x14ac:dyDescent="0.25">
      <c r="B14">
        <f t="shared" si="3"/>
        <v>80</v>
      </c>
      <c r="C14" s="1">
        <f t="shared" si="0"/>
        <v>-10</v>
      </c>
      <c r="D14" s="1">
        <f t="shared" si="1"/>
        <v>13</v>
      </c>
      <c r="E14" s="1">
        <f t="shared" si="2"/>
        <v>3</v>
      </c>
    </row>
    <row r="15" spans="2:6" x14ac:dyDescent="0.25">
      <c r="B15">
        <f t="shared" si="3"/>
        <v>85</v>
      </c>
      <c r="C15" s="1">
        <f t="shared" si="0"/>
        <v>-10</v>
      </c>
      <c r="D15" s="1">
        <f t="shared" si="1"/>
        <v>8</v>
      </c>
      <c r="E15" s="1">
        <f t="shared" si="2"/>
        <v>-2</v>
      </c>
    </row>
    <row r="16" spans="2:6" x14ac:dyDescent="0.25">
      <c r="B16">
        <f t="shared" si="3"/>
        <v>90</v>
      </c>
      <c r="C16" s="1">
        <f t="shared" si="0"/>
        <v>-10</v>
      </c>
      <c r="D16" s="1">
        <f t="shared" si="1"/>
        <v>3</v>
      </c>
      <c r="E16" s="1">
        <f t="shared" si="2"/>
        <v>-7</v>
      </c>
    </row>
    <row r="17" spans="2:10" x14ac:dyDescent="0.25">
      <c r="B17">
        <f t="shared" si="3"/>
        <v>95</v>
      </c>
      <c r="C17" s="1">
        <f t="shared" si="0"/>
        <v>-10</v>
      </c>
      <c r="D17" s="1">
        <f t="shared" si="1"/>
        <v>-2</v>
      </c>
      <c r="E17" s="1">
        <f t="shared" si="2"/>
        <v>-12</v>
      </c>
    </row>
    <row r="18" spans="2:10" x14ac:dyDescent="0.25">
      <c r="B18">
        <f t="shared" si="3"/>
        <v>100</v>
      </c>
      <c r="C18" s="1">
        <f t="shared" si="0"/>
        <v>-10</v>
      </c>
      <c r="D18" s="1">
        <f t="shared" si="1"/>
        <v>-7</v>
      </c>
      <c r="E18" s="1">
        <f t="shared" si="2"/>
        <v>-17</v>
      </c>
    </row>
    <row r="19" spans="2:10" x14ac:dyDescent="0.25">
      <c r="B19">
        <f t="shared" si="3"/>
        <v>105</v>
      </c>
      <c r="C19" s="1">
        <f t="shared" si="0"/>
        <v>-5</v>
      </c>
      <c r="D19" s="1">
        <f t="shared" si="1"/>
        <v>-7</v>
      </c>
      <c r="E19" s="1">
        <f t="shared" si="2"/>
        <v>-12</v>
      </c>
    </row>
    <row r="20" spans="2:10" x14ac:dyDescent="0.25">
      <c r="B20">
        <f t="shared" si="3"/>
        <v>110</v>
      </c>
      <c r="C20" s="1">
        <f t="shared" si="0"/>
        <v>0</v>
      </c>
      <c r="D20" s="1">
        <f t="shared" si="1"/>
        <v>-7</v>
      </c>
      <c r="E20" s="1">
        <f t="shared" si="2"/>
        <v>-7</v>
      </c>
    </row>
    <row r="21" spans="2:10" x14ac:dyDescent="0.25">
      <c r="B21">
        <f t="shared" si="3"/>
        <v>115</v>
      </c>
      <c r="C21" s="1">
        <f t="shared" si="0"/>
        <v>5</v>
      </c>
      <c r="D21" s="1">
        <f t="shared" si="1"/>
        <v>-7</v>
      </c>
      <c r="E21" s="1">
        <f t="shared" si="2"/>
        <v>-2</v>
      </c>
    </row>
    <row r="22" spans="2:10" x14ac:dyDescent="0.25">
      <c r="B22">
        <f t="shared" si="3"/>
        <v>120</v>
      </c>
      <c r="C22" s="1">
        <f t="shared" si="0"/>
        <v>10</v>
      </c>
      <c r="D22" s="1">
        <f t="shared" si="1"/>
        <v>-7</v>
      </c>
      <c r="E22" s="1">
        <f t="shared" si="2"/>
        <v>3</v>
      </c>
    </row>
    <row r="23" spans="2:10" x14ac:dyDescent="0.25">
      <c r="B23">
        <f t="shared" si="3"/>
        <v>125</v>
      </c>
      <c r="C23" s="1">
        <f t="shared" si="0"/>
        <v>15</v>
      </c>
      <c r="D23" s="1">
        <f t="shared" si="1"/>
        <v>-7</v>
      </c>
      <c r="E23" s="1">
        <f t="shared" si="2"/>
        <v>8</v>
      </c>
    </row>
    <row r="24" spans="2:10" x14ac:dyDescent="0.25">
      <c r="B24">
        <f t="shared" si="3"/>
        <v>130</v>
      </c>
      <c r="C24" s="1">
        <f t="shared" ref="C24:C28" si="4">+MAX(B24-$D$3,0)-$E$3</f>
        <v>20</v>
      </c>
      <c r="D24" s="1">
        <f t="shared" ref="D24:D28" si="5">+MAX($D$4-B24,0)-$E$4</f>
        <v>-7</v>
      </c>
      <c r="E24" s="1">
        <f t="shared" ref="E24:E28" si="6">SUM(C24:D24)</f>
        <v>13</v>
      </c>
      <c r="G24" s="1"/>
      <c r="H24" s="1"/>
      <c r="I24" s="1"/>
      <c r="J24" s="1"/>
    </row>
    <row r="25" spans="2:10" x14ac:dyDescent="0.25">
      <c r="B25">
        <f t="shared" si="3"/>
        <v>135</v>
      </c>
      <c r="C25" s="1">
        <f t="shared" si="4"/>
        <v>25</v>
      </c>
      <c r="D25" s="1">
        <f t="shared" si="5"/>
        <v>-7</v>
      </c>
      <c r="E25" s="1">
        <f t="shared" si="6"/>
        <v>18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4"/>
        <v>30</v>
      </c>
      <c r="D26" s="1">
        <f t="shared" si="5"/>
        <v>-7</v>
      </c>
      <c r="E26" s="1">
        <f t="shared" si="6"/>
        <v>23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4"/>
        <v>35</v>
      </c>
      <c r="D27" s="1">
        <f t="shared" si="5"/>
        <v>-7</v>
      </c>
      <c r="E27" s="1">
        <f t="shared" si="6"/>
        <v>28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4"/>
        <v>40</v>
      </c>
      <c r="D28" s="1">
        <f t="shared" si="5"/>
        <v>-7</v>
      </c>
      <c r="E28" s="1">
        <f t="shared" si="6"/>
        <v>33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zoomScale="85" zoomScaleNormal="85" workbookViewId="0">
      <selection activeCell="C1" sqref="C1:E4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9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105</v>
      </c>
      <c r="E3" s="5">
        <v>3</v>
      </c>
    </row>
    <row r="4" spans="2:6" x14ac:dyDescent="0.25">
      <c r="C4" s="3" t="s">
        <v>7</v>
      </c>
      <c r="D4" s="5">
        <v>95</v>
      </c>
      <c r="E4" s="5">
        <v>7</v>
      </c>
    </row>
    <row r="6" spans="2:6" x14ac:dyDescent="0.25">
      <c r="B6" s="11" t="str">
        <f>+C1</f>
        <v>Bear call spread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Call</v>
      </c>
      <c r="D7" s="6" t="str">
        <f>+C4</f>
        <v>Corto en Call</v>
      </c>
      <c r="E7" s="2" t="s">
        <v>5</v>
      </c>
    </row>
    <row r="8" spans="2:6" x14ac:dyDescent="0.25">
      <c r="B8">
        <v>50</v>
      </c>
      <c r="C8" s="1">
        <f>+MAX(B8-$D$3,0)-$E$3</f>
        <v>-3</v>
      </c>
      <c r="D8" s="1">
        <f t="shared" ref="D8:D23" si="0">+$E$4+MIN($D$4-B8,0)</f>
        <v>7</v>
      </c>
      <c r="E8" s="1">
        <f>SUM(C8:D8)</f>
        <v>4</v>
      </c>
    </row>
    <row r="9" spans="2:6" x14ac:dyDescent="0.25">
      <c r="B9">
        <f>+B8+5</f>
        <v>55</v>
      </c>
      <c r="C9" s="1">
        <f t="shared" ref="C9:C23" si="1">+MAX(B9-$D$3,0)-$E$3</f>
        <v>-3</v>
      </c>
      <c r="D9" s="1">
        <f t="shared" si="0"/>
        <v>7</v>
      </c>
      <c r="E9" s="1">
        <f t="shared" ref="E9:E23" si="2">SUM(C9:D9)</f>
        <v>4</v>
      </c>
    </row>
    <row r="10" spans="2:6" x14ac:dyDescent="0.25">
      <c r="B10">
        <f t="shared" ref="B10:B28" si="3">+B9+5</f>
        <v>60</v>
      </c>
      <c r="C10" s="1">
        <f t="shared" si="1"/>
        <v>-3</v>
      </c>
      <c r="D10" s="1">
        <f t="shared" si="0"/>
        <v>7</v>
      </c>
      <c r="E10" s="1">
        <f t="shared" si="2"/>
        <v>4</v>
      </c>
    </row>
    <row r="11" spans="2:6" x14ac:dyDescent="0.25">
      <c r="B11">
        <f t="shared" si="3"/>
        <v>65</v>
      </c>
      <c r="C11" s="1">
        <f t="shared" si="1"/>
        <v>-3</v>
      </c>
      <c r="D11" s="1">
        <f t="shared" si="0"/>
        <v>7</v>
      </c>
      <c r="E11" s="1">
        <f t="shared" si="2"/>
        <v>4</v>
      </c>
    </row>
    <row r="12" spans="2:6" x14ac:dyDescent="0.25">
      <c r="B12">
        <f t="shared" si="3"/>
        <v>70</v>
      </c>
      <c r="C12" s="1">
        <f t="shared" si="1"/>
        <v>-3</v>
      </c>
      <c r="D12" s="1">
        <f t="shared" si="0"/>
        <v>7</v>
      </c>
      <c r="E12" s="1">
        <f t="shared" si="2"/>
        <v>4</v>
      </c>
    </row>
    <row r="13" spans="2:6" x14ac:dyDescent="0.25">
      <c r="B13">
        <f t="shared" si="3"/>
        <v>75</v>
      </c>
      <c r="C13" s="1">
        <f t="shared" si="1"/>
        <v>-3</v>
      </c>
      <c r="D13" s="1">
        <f t="shared" si="0"/>
        <v>7</v>
      </c>
      <c r="E13" s="1">
        <f t="shared" si="2"/>
        <v>4</v>
      </c>
    </row>
    <row r="14" spans="2:6" x14ac:dyDescent="0.25">
      <c r="B14">
        <f t="shared" si="3"/>
        <v>80</v>
      </c>
      <c r="C14" s="1">
        <f t="shared" si="1"/>
        <v>-3</v>
      </c>
      <c r="D14" s="1">
        <f t="shared" si="0"/>
        <v>7</v>
      </c>
      <c r="E14" s="1">
        <f t="shared" si="2"/>
        <v>4</v>
      </c>
    </row>
    <row r="15" spans="2:6" x14ac:dyDescent="0.25">
      <c r="B15">
        <f t="shared" si="3"/>
        <v>85</v>
      </c>
      <c r="C15" s="1">
        <f t="shared" si="1"/>
        <v>-3</v>
      </c>
      <c r="D15" s="1">
        <f t="shared" si="0"/>
        <v>7</v>
      </c>
      <c r="E15" s="1">
        <f t="shared" si="2"/>
        <v>4</v>
      </c>
    </row>
    <row r="16" spans="2:6" x14ac:dyDescent="0.25">
      <c r="B16">
        <f t="shared" si="3"/>
        <v>90</v>
      </c>
      <c r="C16" s="1">
        <f t="shared" si="1"/>
        <v>-3</v>
      </c>
      <c r="D16" s="1">
        <f t="shared" si="0"/>
        <v>7</v>
      </c>
      <c r="E16" s="1">
        <f t="shared" si="2"/>
        <v>4</v>
      </c>
    </row>
    <row r="17" spans="2:10" x14ac:dyDescent="0.25">
      <c r="B17">
        <f t="shared" si="3"/>
        <v>95</v>
      </c>
      <c r="C17" s="1">
        <f t="shared" si="1"/>
        <v>-3</v>
      </c>
      <c r="D17" s="1">
        <f t="shared" si="0"/>
        <v>7</v>
      </c>
      <c r="E17" s="1">
        <f t="shared" si="2"/>
        <v>4</v>
      </c>
    </row>
    <row r="18" spans="2:10" x14ac:dyDescent="0.25">
      <c r="B18">
        <f t="shared" si="3"/>
        <v>100</v>
      </c>
      <c r="C18" s="1">
        <f t="shared" si="1"/>
        <v>-3</v>
      </c>
      <c r="D18" s="1">
        <f t="shared" si="0"/>
        <v>2</v>
      </c>
      <c r="E18" s="1">
        <f t="shared" si="2"/>
        <v>-1</v>
      </c>
    </row>
    <row r="19" spans="2:10" x14ac:dyDescent="0.25">
      <c r="B19">
        <f t="shared" si="3"/>
        <v>105</v>
      </c>
      <c r="C19" s="1">
        <f t="shared" si="1"/>
        <v>-3</v>
      </c>
      <c r="D19" s="1">
        <f t="shared" si="0"/>
        <v>-3</v>
      </c>
      <c r="E19" s="1">
        <f t="shared" si="2"/>
        <v>-6</v>
      </c>
    </row>
    <row r="20" spans="2:10" x14ac:dyDescent="0.25">
      <c r="B20">
        <f t="shared" si="3"/>
        <v>110</v>
      </c>
      <c r="C20" s="1">
        <f t="shared" si="1"/>
        <v>2</v>
      </c>
      <c r="D20" s="1">
        <f t="shared" si="0"/>
        <v>-8</v>
      </c>
      <c r="E20" s="1">
        <f t="shared" si="2"/>
        <v>-6</v>
      </c>
    </row>
    <row r="21" spans="2:10" x14ac:dyDescent="0.25">
      <c r="B21">
        <f t="shared" si="3"/>
        <v>115</v>
      </c>
      <c r="C21" s="1">
        <f t="shared" si="1"/>
        <v>7</v>
      </c>
      <c r="D21" s="1">
        <f t="shared" si="0"/>
        <v>-13</v>
      </c>
      <c r="E21" s="1">
        <f t="shared" si="2"/>
        <v>-6</v>
      </c>
    </row>
    <row r="22" spans="2:10" x14ac:dyDescent="0.25">
      <c r="B22">
        <f t="shared" si="3"/>
        <v>120</v>
      </c>
      <c r="C22" s="1">
        <f t="shared" si="1"/>
        <v>12</v>
      </c>
      <c r="D22" s="1">
        <f t="shared" si="0"/>
        <v>-18</v>
      </c>
      <c r="E22" s="1">
        <f t="shared" si="2"/>
        <v>-6</v>
      </c>
    </row>
    <row r="23" spans="2:10" x14ac:dyDescent="0.25">
      <c r="B23">
        <f t="shared" si="3"/>
        <v>125</v>
      </c>
      <c r="C23" s="1">
        <f t="shared" si="1"/>
        <v>17</v>
      </c>
      <c r="D23" s="1">
        <f t="shared" si="0"/>
        <v>-23</v>
      </c>
      <c r="E23" s="1">
        <f t="shared" si="2"/>
        <v>-6</v>
      </c>
    </row>
    <row r="24" spans="2:10" x14ac:dyDescent="0.25">
      <c r="B24">
        <f t="shared" si="3"/>
        <v>130</v>
      </c>
      <c r="C24" s="1">
        <f t="shared" ref="C24:C28" si="4">+MAX(B24-$D$3,0)-$E$3</f>
        <v>22</v>
      </c>
      <c r="D24" s="1">
        <f t="shared" ref="D24:D28" si="5">+$E$4+MIN($D$4-B24,0)</f>
        <v>-28</v>
      </c>
      <c r="E24" s="1">
        <f t="shared" ref="E24:E28" si="6">SUM(C24:D24)</f>
        <v>-6</v>
      </c>
    </row>
    <row r="25" spans="2:10" x14ac:dyDescent="0.25">
      <c r="B25">
        <f t="shared" si="3"/>
        <v>135</v>
      </c>
      <c r="C25" s="1">
        <f t="shared" si="4"/>
        <v>27</v>
      </c>
      <c r="D25" s="1">
        <f t="shared" si="5"/>
        <v>-33</v>
      </c>
      <c r="E25" s="1">
        <f t="shared" si="6"/>
        <v>-6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4"/>
        <v>32</v>
      </c>
      <c r="D26" s="1">
        <f t="shared" si="5"/>
        <v>-38</v>
      </c>
      <c r="E26" s="1">
        <f t="shared" si="6"/>
        <v>-6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4"/>
        <v>37</v>
      </c>
      <c r="D27" s="1">
        <f t="shared" si="5"/>
        <v>-43</v>
      </c>
      <c r="E27" s="1">
        <f t="shared" si="6"/>
        <v>-6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4"/>
        <v>42</v>
      </c>
      <c r="D28" s="1">
        <f t="shared" si="5"/>
        <v>-48</v>
      </c>
      <c r="E28" s="1">
        <f t="shared" si="6"/>
        <v>-6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  <row r="39" spans="7:10" x14ac:dyDescent="0.25">
      <c r="G39" s="1"/>
      <c r="H39" s="1"/>
      <c r="I39" s="1"/>
      <c r="J39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zoomScale="85" zoomScaleNormal="85" workbookViewId="0">
      <selection activeCell="C8" sqref="C8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16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11</v>
      </c>
      <c r="D3" s="5">
        <v>95</v>
      </c>
      <c r="E3" s="5">
        <v>3</v>
      </c>
    </row>
    <row r="4" spans="2:6" x14ac:dyDescent="0.25">
      <c r="C4" s="3" t="s">
        <v>10</v>
      </c>
      <c r="D4" s="5">
        <v>100</v>
      </c>
      <c r="E4" s="5">
        <v>4</v>
      </c>
    </row>
    <row r="5" spans="2:6" x14ac:dyDescent="0.25">
      <c r="C5" s="7"/>
      <c r="D5" s="8"/>
      <c r="E5" s="8"/>
    </row>
    <row r="6" spans="2:6" x14ac:dyDescent="0.25">
      <c r="B6" s="11" t="str">
        <f>+C1</f>
        <v>Bull put spread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Put</v>
      </c>
      <c r="D7" s="6" t="str">
        <f>+C4</f>
        <v>Corto en Put</v>
      </c>
      <c r="E7" s="2" t="s">
        <v>5</v>
      </c>
    </row>
    <row r="8" spans="2:6" x14ac:dyDescent="0.25">
      <c r="B8">
        <v>50</v>
      </c>
      <c r="C8" s="1">
        <f>+MAX($D$3-B8,0)-$E$3</f>
        <v>42</v>
      </c>
      <c r="D8" s="1">
        <f>+-MAX($D$4-B8,0)+$E$4</f>
        <v>-46</v>
      </c>
      <c r="E8" s="1">
        <f>SUM(C8:D8)</f>
        <v>-4</v>
      </c>
    </row>
    <row r="9" spans="2:6" x14ac:dyDescent="0.25">
      <c r="B9">
        <f>+B8+5</f>
        <v>55</v>
      </c>
      <c r="C9" s="1">
        <f t="shared" ref="C9:C28" si="0">+MAX($D$3-B9,0)-$E$3</f>
        <v>37</v>
      </c>
      <c r="D9" s="1">
        <f t="shared" ref="D9:D28" si="1">+-MAX($D$4-B9,0)+$E$4</f>
        <v>-41</v>
      </c>
      <c r="E9" s="1">
        <f t="shared" ref="E9:E28" si="2">SUM(C9:D9)</f>
        <v>-4</v>
      </c>
    </row>
    <row r="10" spans="2:6" x14ac:dyDescent="0.25">
      <c r="B10">
        <f t="shared" ref="B10:B28" si="3">+B9+5</f>
        <v>60</v>
      </c>
      <c r="C10" s="1">
        <f t="shared" si="0"/>
        <v>32</v>
      </c>
      <c r="D10" s="1">
        <f t="shared" si="1"/>
        <v>-36</v>
      </c>
      <c r="E10" s="1">
        <f t="shared" si="2"/>
        <v>-4</v>
      </c>
    </row>
    <row r="11" spans="2:6" x14ac:dyDescent="0.25">
      <c r="B11">
        <f t="shared" si="3"/>
        <v>65</v>
      </c>
      <c r="C11" s="1">
        <f t="shared" si="0"/>
        <v>27</v>
      </c>
      <c r="D11" s="1">
        <f t="shared" si="1"/>
        <v>-31</v>
      </c>
      <c r="E11" s="1">
        <f t="shared" si="2"/>
        <v>-4</v>
      </c>
    </row>
    <row r="12" spans="2:6" x14ac:dyDescent="0.25">
      <c r="B12">
        <f t="shared" si="3"/>
        <v>70</v>
      </c>
      <c r="C12" s="1">
        <f t="shared" si="0"/>
        <v>22</v>
      </c>
      <c r="D12" s="1">
        <f t="shared" si="1"/>
        <v>-26</v>
      </c>
      <c r="E12" s="1">
        <f t="shared" si="2"/>
        <v>-4</v>
      </c>
    </row>
    <row r="13" spans="2:6" x14ac:dyDescent="0.25">
      <c r="B13">
        <f t="shared" si="3"/>
        <v>75</v>
      </c>
      <c r="C13" s="1">
        <f t="shared" si="0"/>
        <v>17</v>
      </c>
      <c r="D13" s="1">
        <f t="shared" si="1"/>
        <v>-21</v>
      </c>
      <c r="E13" s="1">
        <f t="shared" si="2"/>
        <v>-4</v>
      </c>
    </row>
    <row r="14" spans="2:6" x14ac:dyDescent="0.25">
      <c r="B14">
        <f t="shared" si="3"/>
        <v>80</v>
      </c>
      <c r="C14" s="1">
        <f t="shared" si="0"/>
        <v>12</v>
      </c>
      <c r="D14" s="1">
        <f t="shared" si="1"/>
        <v>-16</v>
      </c>
      <c r="E14" s="1">
        <f t="shared" si="2"/>
        <v>-4</v>
      </c>
    </row>
    <row r="15" spans="2:6" x14ac:dyDescent="0.25">
      <c r="B15">
        <f t="shared" si="3"/>
        <v>85</v>
      </c>
      <c r="C15" s="1">
        <f t="shared" si="0"/>
        <v>7</v>
      </c>
      <c r="D15" s="1">
        <f t="shared" si="1"/>
        <v>-11</v>
      </c>
      <c r="E15" s="1">
        <f t="shared" si="2"/>
        <v>-4</v>
      </c>
    </row>
    <row r="16" spans="2:6" x14ac:dyDescent="0.25">
      <c r="B16">
        <f t="shared" si="3"/>
        <v>90</v>
      </c>
      <c r="C16" s="1">
        <f t="shared" si="0"/>
        <v>2</v>
      </c>
      <c r="D16" s="1">
        <f t="shared" si="1"/>
        <v>-6</v>
      </c>
      <c r="E16" s="1">
        <f t="shared" si="2"/>
        <v>-4</v>
      </c>
    </row>
    <row r="17" spans="2:10" x14ac:dyDescent="0.25">
      <c r="B17">
        <f t="shared" si="3"/>
        <v>95</v>
      </c>
      <c r="C17" s="1">
        <f t="shared" si="0"/>
        <v>-3</v>
      </c>
      <c r="D17" s="1">
        <f t="shared" si="1"/>
        <v>-1</v>
      </c>
      <c r="E17" s="1">
        <f t="shared" si="2"/>
        <v>-4</v>
      </c>
    </row>
    <row r="18" spans="2:10" x14ac:dyDescent="0.25">
      <c r="B18">
        <f t="shared" si="3"/>
        <v>100</v>
      </c>
      <c r="C18" s="1">
        <f t="shared" si="0"/>
        <v>-3</v>
      </c>
      <c r="D18" s="1">
        <f t="shared" si="1"/>
        <v>4</v>
      </c>
      <c r="E18" s="1">
        <f t="shared" si="2"/>
        <v>1</v>
      </c>
    </row>
    <row r="19" spans="2:10" x14ac:dyDescent="0.25">
      <c r="B19">
        <f t="shared" si="3"/>
        <v>105</v>
      </c>
      <c r="C19" s="1">
        <f t="shared" si="0"/>
        <v>-3</v>
      </c>
      <c r="D19" s="1">
        <f t="shared" si="1"/>
        <v>4</v>
      </c>
      <c r="E19" s="1">
        <f t="shared" si="2"/>
        <v>1</v>
      </c>
    </row>
    <row r="20" spans="2:10" x14ac:dyDescent="0.25">
      <c r="B20">
        <f t="shared" si="3"/>
        <v>110</v>
      </c>
      <c r="C20" s="1">
        <f t="shared" si="0"/>
        <v>-3</v>
      </c>
      <c r="D20" s="1">
        <f t="shared" si="1"/>
        <v>4</v>
      </c>
      <c r="E20" s="1">
        <f t="shared" si="2"/>
        <v>1</v>
      </c>
    </row>
    <row r="21" spans="2:10" x14ac:dyDescent="0.25">
      <c r="B21">
        <f t="shared" si="3"/>
        <v>115</v>
      </c>
      <c r="C21" s="1">
        <f t="shared" si="0"/>
        <v>-3</v>
      </c>
      <c r="D21" s="1">
        <f t="shared" si="1"/>
        <v>4</v>
      </c>
      <c r="E21" s="1">
        <f t="shared" si="2"/>
        <v>1</v>
      </c>
    </row>
    <row r="22" spans="2:10" x14ac:dyDescent="0.25">
      <c r="B22">
        <f t="shared" si="3"/>
        <v>120</v>
      </c>
      <c r="C22" s="1">
        <f t="shared" si="0"/>
        <v>-3</v>
      </c>
      <c r="D22" s="1">
        <f t="shared" si="1"/>
        <v>4</v>
      </c>
      <c r="E22" s="1">
        <f t="shared" si="2"/>
        <v>1</v>
      </c>
    </row>
    <row r="23" spans="2:10" x14ac:dyDescent="0.25">
      <c r="B23">
        <f t="shared" si="3"/>
        <v>125</v>
      </c>
      <c r="C23" s="1">
        <f t="shared" si="0"/>
        <v>-3</v>
      </c>
      <c r="D23" s="1">
        <f t="shared" si="1"/>
        <v>4</v>
      </c>
      <c r="E23" s="1">
        <f t="shared" si="2"/>
        <v>1</v>
      </c>
    </row>
    <row r="24" spans="2:10" x14ac:dyDescent="0.25">
      <c r="B24">
        <f t="shared" si="3"/>
        <v>130</v>
      </c>
      <c r="C24" s="1">
        <f t="shared" si="0"/>
        <v>-3</v>
      </c>
      <c r="D24" s="1">
        <f t="shared" si="1"/>
        <v>4</v>
      </c>
      <c r="E24" s="1">
        <f t="shared" si="2"/>
        <v>1</v>
      </c>
    </row>
    <row r="25" spans="2:10" x14ac:dyDescent="0.25">
      <c r="B25">
        <f t="shared" si="3"/>
        <v>135</v>
      </c>
      <c r="C25" s="1">
        <f t="shared" si="0"/>
        <v>-3</v>
      </c>
      <c r="D25" s="1">
        <f t="shared" si="1"/>
        <v>4</v>
      </c>
      <c r="E25" s="1">
        <f t="shared" si="2"/>
        <v>1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0"/>
        <v>-3</v>
      </c>
      <c r="D26" s="1">
        <f t="shared" si="1"/>
        <v>4</v>
      </c>
      <c r="E26" s="1">
        <f t="shared" si="2"/>
        <v>1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0"/>
        <v>-3</v>
      </c>
      <c r="D27" s="1">
        <f t="shared" si="1"/>
        <v>4</v>
      </c>
      <c r="E27" s="1">
        <f t="shared" si="2"/>
        <v>1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0"/>
        <v>-3</v>
      </c>
      <c r="D28" s="1">
        <f t="shared" si="1"/>
        <v>4</v>
      </c>
      <c r="E28" s="1">
        <f t="shared" si="2"/>
        <v>1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  <row r="39" spans="7:10" x14ac:dyDescent="0.25">
      <c r="G39" s="1"/>
      <c r="H39" s="1"/>
      <c r="I39" s="1"/>
      <c r="J39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zoomScale="85" zoomScaleNormal="85" workbookViewId="0">
      <selection activeCell="C8" sqref="C8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16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11</v>
      </c>
      <c r="D3" s="5">
        <v>100</v>
      </c>
      <c r="E3" s="5">
        <v>4</v>
      </c>
    </row>
    <row r="4" spans="2:6" x14ac:dyDescent="0.25">
      <c r="C4" s="3" t="s">
        <v>10</v>
      </c>
      <c r="D4" s="5">
        <v>95</v>
      </c>
      <c r="E4" s="5">
        <v>3</v>
      </c>
    </row>
    <row r="5" spans="2:6" x14ac:dyDescent="0.25">
      <c r="C5" s="7"/>
      <c r="D5" s="8"/>
      <c r="E5" s="8"/>
    </row>
    <row r="6" spans="2:6" x14ac:dyDescent="0.25">
      <c r="B6" s="11" t="str">
        <f>+C1</f>
        <v>Bull put spread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Put</v>
      </c>
      <c r="D7" s="6" t="str">
        <f>+C4</f>
        <v>Corto en Put</v>
      </c>
      <c r="E7" s="2" t="s">
        <v>5</v>
      </c>
    </row>
    <row r="8" spans="2:6" x14ac:dyDescent="0.25">
      <c r="B8">
        <v>50</v>
      </c>
      <c r="C8" s="1">
        <f>+MAX($D$3-B8,0)-$E$3</f>
        <v>46</v>
      </c>
      <c r="D8" s="1">
        <f>+-MAX($D$4-B8,0)+$E$4</f>
        <v>-42</v>
      </c>
      <c r="E8" s="1">
        <f>SUM(C8:D8)</f>
        <v>4</v>
      </c>
    </row>
    <row r="9" spans="2:6" x14ac:dyDescent="0.25">
      <c r="B9">
        <f>+B8+5</f>
        <v>55</v>
      </c>
      <c r="C9" s="1">
        <f t="shared" ref="C9:C28" si="0">+MAX($D$3-B9,0)-$E$3</f>
        <v>41</v>
      </c>
      <c r="D9" s="1">
        <f t="shared" ref="D9:D28" si="1">+-MAX($D$4-B9,0)+$E$4</f>
        <v>-37</v>
      </c>
      <c r="E9" s="1">
        <f t="shared" ref="E9:E28" si="2">SUM(C9:D9)</f>
        <v>4</v>
      </c>
    </row>
    <row r="10" spans="2:6" x14ac:dyDescent="0.25">
      <c r="B10">
        <f t="shared" ref="B10:B28" si="3">+B9+5</f>
        <v>60</v>
      </c>
      <c r="C10" s="1">
        <f t="shared" si="0"/>
        <v>36</v>
      </c>
      <c r="D10" s="1">
        <f t="shared" si="1"/>
        <v>-32</v>
      </c>
      <c r="E10" s="1">
        <f t="shared" si="2"/>
        <v>4</v>
      </c>
    </row>
    <row r="11" spans="2:6" x14ac:dyDescent="0.25">
      <c r="B11">
        <f t="shared" si="3"/>
        <v>65</v>
      </c>
      <c r="C11" s="1">
        <f t="shared" si="0"/>
        <v>31</v>
      </c>
      <c r="D11" s="1">
        <f t="shared" si="1"/>
        <v>-27</v>
      </c>
      <c r="E11" s="1">
        <f t="shared" si="2"/>
        <v>4</v>
      </c>
    </row>
    <row r="12" spans="2:6" x14ac:dyDescent="0.25">
      <c r="B12">
        <f t="shared" si="3"/>
        <v>70</v>
      </c>
      <c r="C12" s="1">
        <f t="shared" si="0"/>
        <v>26</v>
      </c>
      <c r="D12" s="1">
        <f t="shared" si="1"/>
        <v>-22</v>
      </c>
      <c r="E12" s="1">
        <f t="shared" si="2"/>
        <v>4</v>
      </c>
    </row>
    <row r="13" spans="2:6" x14ac:dyDescent="0.25">
      <c r="B13">
        <f t="shared" si="3"/>
        <v>75</v>
      </c>
      <c r="C13" s="1">
        <f t="shared" si="0"/>
        <v>21</v>
      </c>
      <c r="D13" s="1">
        <f t="shared" si="1"/>
        <v>-17</v>
      </c>
      <c r="E13" s="1">
        <f t="shared" si="2"/>
        <v>4</v>
      </c>
    </row>
    <row r="14" spans="2:6" x14ac:dyDescent="0.25">
      <c r="B14">
        <f t="shared" si="3"/>
        <v>80</v>
      </c>
      <c r="C14" s="1">
        <f t="shared" si="0"/>
        <v>16</v>
      </c>
      <c r="D14" s="1">
        <f t="shared" si="1"/>
        <v>-12</v>
      </c>
      <c r="E14" s="1">
        <f t="shared" si="2"/>
        <v>4</v>
      </c>
    </row>
    <row r="15" spans="2:6" x14ac:dyDescent="0.25">
      <c r="B15">
        <f t="shared" si="3"/>
        <v>85</v>
      </c>
      <c r="C15" s="1">
        <f t="shared" si="0"/>
        <v>11</v>
      </c>
      <c r="D15" s="1">
        <f t="shared" si="1"/>
        <v>-7</v>
      </c>
      <c r="E15" s="1">
        <f t="shared" si="2"/>
        <v>4</v>
      </c>
    </row>
    <row r="16" spans="2:6" x14ac:dyDescent="0.25">
      <c r="B16">
        <f t="shared" si="3"/>
        <v>90</v>
      </c>
      <c r="C16" s="1">
        <f t="shared" si="0"/>
        <v>6</v>
      </c>
      <c r="D16" s="1">
        <f t="shared" si="1"/>
        <v>-2</v>
      </c>
      <c r="E16" s="1">
        <f t="shared" si="2"/>
        <v>4</v>
      </c>
    </row>
    <row r="17" spans="2:10" x14ac:dyDescent="0.25">
      <c r="B17">
        <f t="shared" si="3"/>
        <v>95</v>
      </c>
      <c r="C17" s="1">
        <f t="shared" si="0"/>
        <v>1</v>
      </c>
      <c r="D17" s="1">
        <f t="shared" si="1"/>
        <v>3</v>
      </c>
      <c r="E17" s="1">
        <f t="shared" si="2"/>
        <v>4</v>
      </c>
    </row>
    <row r="18" spans="2:10" x14ac:dyDescent="0.25">
      <c r="B18">
        <f t="shared" si="3"/>
        <v>100</v>
      </c>
      <c r="C18" s="1">
        <f t="shared" si="0"/>
        <v>-4</v>
      </c>
      <c r="D18" s="1">
        <f t="shared" si="1"/>
        <v>3</v>
      </c>
      <c r="E18" s="1">
        <f t="shared" si="2"/>
        <v>-1</v>
      </c>
    </row>
    <row r="19" spans="2:10" x14ac:dyDescent="0.25">
      <c r="B19">
        <f t="shared" si="3"/>
        <v>105</v>
      </c>
      <c r="C19" s="1">
        <f t="shared" si="0"/>
        <v>-4</v>
      </c>
      <c r="D19" s="1">
        <f t="shared" si="1"/>
        <v>3</v>
      </c>
      <c r="E19" s="1">
        <f t="shared" si="2"/>
        <v>-1</v>
      </c>
    </row>
    <row r="20" spans="2:10" x14ac:dyDescent="0.25">
      <c r="B20">
        <f t="shared" si="3"/>
        <v>110</v>
      </c>
      <c r="C20" s="1">
        <f t="shared" si="0"/>
        <v>-4</v>
      </c>
      <c r="D20" s="1">
        <f t="shared" si="1"/>
        <v>3</v>
      </c>
      <c r="E20" s="1">
        <f t="shared" si="2"/>
        <v>-1</v>
      </c>
    </row>
    <row r="21" spans="2:10" x14ac:dyDescent="0.25">
      <c r="B21">
        <f t="shared" si="3"/>
        <v>115</v>
      </c>
      <c r="C21" s="1">
        <f t="shared" si="0"/>
        <v>-4</v>
      </c>
      <c r="D21" s="1">
        <f t="shared" si="1"/>
        <v>3</v>
      </c>
      <c r="E21" s="1">
        <f t="shared" si="2"/>
        <v>-1</v>
      </c>
    </row>
    <row r="22" spans="2:10" x14ac:dyDescent="0.25">
      <c r="B22">
        <f t="shared" si="3"/>
        <v>120</v>
      </c>
      <c r="C22" s="1">
        <f t="shared" si="0"/>
        <v>-4</v>
      </c>
      <c r="D22" s="1">
        <f t="shared" si="1"/>
        <v>3</v>
      </c>
      <c r="E22" s="1">
        <f t="shared" si="2"/>
        <v>-1</v>
      </c>
    </row>
    <row r="23" spans="2:10" x14ac:dyDescent="0.25">
      <c r="B23">
        <f t="shared" si="3"/>
        <v>125</v>
      </c>
      <c r="C23" s="1">
        <f t="shared" si="0"/>
        <v>-4</v>
      </c>
      <c r="D23" s="1">
        <f t="shared" si="1"/>
        <v>3</v>
      </c>
      <c r="E23" s="1">
        <f t="shared" si="2"/>
        <v>-1</v>
      </c>
    </row>
    <row r="24" spans="2:10" x14ac:dyDescent="0.25">
      <c r="B24">
        <f t="shared" si="3"/>
        <v>130</v>
      </c>
      <c r="C24" s="1">
        <f t="shared" si="0"/>
        <v>-4</v>
      </c>
      <c r="D24" s="1">
        <f t="shared" si="1"/>
        <v>3</v>
      </c>
      <c r="E24" s="1">
        <f t="shared" si="2"/>
        <v>-1</v>
      </c>
    </row>
    <row r="25" spans="2:10" x14ac:dyDescent="0.25">
      <c r="B25">
        <f t="shared" si="3"/>
        <v>135</v>
      </c>
      <c r="C25" s="1">
        <f t="shared" si="0"/>
        <v>-4</v>
      </c>
      <c r="D25" s="1">
        <f t="shared" si="1"/>
        <v>3</v>
      </c>
      <c r="E25" s="1">
        <f t="shared" si="2"/>
        <v>-1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0"/>
        <v>-4</v>
      </c>
      <c r="D26" s="1">
        <f t="shared" si="1"/>
        <v>3</v>
      </c>
      <c r="E26" s="1">
        <f t="shared" si="2"/>
        <v>-1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0"/>
        <v>-4</v>
      </c>
      <c r="D27" s="1">
        <f t="shared" si="1"/>
        <v>3</v>
      </c>
      <c r="E27" s="1">
        <f t="shared" si="2"/>
        <v>-1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0"/>
        <v>-4</v>
      </c>
      <c r="D28" s="1">
        <f t="shared" si="1"/>
        <v>3</v>
      </c>
      <c r="E28" s="1">
        <f t="shared" si="2"/>
        <v>-1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  <row r="39" spans="7:10" x14ac:dyDescent="0.25">
      <c r="G39" s="1"/>
      <c r="H39" s="1"/>
      <c r="I39" s="1"/>
      <c r="J39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zoomScale="85" zoomScaleNormal="85" workbookViewId="0">
      <selection activeCell="E8" sqref="E8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8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105</v>
      </c>
      <c r="E3" s="5">
        <v>3</v>
      </c>
    </row>
    <row r="4" spans="2:6" x14ac:dyDescent="0.25">
      <c r="C4" s="3" t="s">
        <v>0</v>
      </c>
      <c r="D4" s="5">
        <v>95</v>
      </c>
      <c r="E4" s="5">
        <v>7</v>
      </c>
    </row>
    <row r="5" spans="2:6" x14ac:dyDescent="0.25">
      <c r="C5" s="3" t="s">
        <v>2</v>
      </c>
      <c r="D5" s="5">
        <v>100</v>
      </c>
      <c r="E5" s="5">
        <v>4</v>
      </c>
    </row>
    <row r="7" spans="2:6" x14ac:dyDescent="0.25">
      <c r="B7" s="11" t="str">
        <f>+C1</f>
        <v>Butterfly spread</v>
      </c>
      <c r="C7" s="11"/>
      <c r="D7" s="11"/>
      <c r="E7" s="11"/>
      <c r="F7" s="11"/>
    </row>
    <row r="8" spans="2:6" x14ac:dyDescent="0.25">
      <c r="B8" s="6" t="s">
        <v>4</v>
      </c>
      <c r="C8" s="6" t="str">
        <f>+C3</f>
        <v>Largo en Call</v>
      </c>
      <c r="D8" s="6" t="str">
        <f>+C4</f>
        <v>Largo en Call</v>
      </c>
      <c r="E8" s="6" t="str">
        <f>+C5</f>
        <v>2 corto en Call</v>
      </c>
      <c r="F8" s="2" t="s">
        <v>5</v>
      </c>
    </row>
    <row r="9" spans="2:6" x14ac:dyDescent="0.25">
      <c r="B9">
        <v>50</v>
      </c>
      <c r="C9" s="1">
        <f>+MAX(B9-$D$3,0)-$E$3</f>
        <v>-3</v>
      </c>
      <c r="D9" s="1">
        <f>+MAX(B9-$D$4,0)-$E$4</f>
        <v>-7</v>
      </c>
      <c r="E9" s="1">
        <f>+$E$5+MIN($D$5-B9,0)</f>
        <v>4</v>
      </c>
      <c r="F9" s="1">
        <f>+C9+D9+E9*2</f>
        <v>-2</v>
      </c>
    </row>
    <row r="10" spans="2:6" x14ac:dyDescent="0.25">
      <c r="B10">
        <f>+B9+5</f>
        <v>55</v>
      </c>
      <c r="C10" s="1">
        <f t="shared" ref="C10:C24" si="0">+MAX(B10-$D$3,0)-$E$3</f>
        <v>-3</v>
      </c>
      <c r="D10" s="1">
        <f t="shared" ref="D10:D24" si="1">+MAX(B10-$D$4,0)-$E$4</f>
        <v>-7</v>
      </c>
      <c r="E10" s="1">
        <f t="shared" ref="E10:E24" si="2">+$E$5+MIN($D$5-B10,0)</f>
        <v>4</v>
      </c>
      <c r="F10" s="1">
        <f t="shared" ref="F10:F24" si="3">+C10+D10+E10*2</f>
        <v>-2</v>
      </c>
    </row>
    <row r="11" spans="2:6" x14ac:dyDescent="0.25">
      <c r="B11">
        <f t="shared" ref="B11:B29" si="4">+B10+5</f>
        <v>60</v>
      </c>
      <c r="C11" s="1">
        <f t="shared" si="0"/>
        <v>-3</v>
      </c>
      <c r="D11" s="1">
        <f t="shared" si="1"/>
        <v>-7</v>
      </c>
      <c r="E11" s="1">
        <f t="shared" si="2"/>
        <v>4</v>
      </c>
      <c r="F11" s="1">
        <f t="shared" si="3"/>
        <v>-2</v>
      </c>
    </row>
    <row r="12" spans="2:6" x14ac:dyDescent="0.25">
      <c r="B12">
        <f t="shared" si="4"/>
        <v>65</v>
      </c>
      <c r="C12" s="1">
        <f t="shared" si="0"/>
        <v>-3</v>
      </c>
      <c r="D12" s="1">
        <f t="shared" si="1"/>
        <v>-7</v>
      </c>
      <c r="E12" s="1">
        <f t="shared" si="2"/>
        <v>4</v>
      </c>
      <c r="F12" s="1">
        <f t="shared" si="3"/>
        <v>-2</v>
      </c>
    </row>
    <row r="13" spans="2:6" x14ac:dyDescent="0.25">
      <c r="B13">
        <f t="shared" si="4"/>
        <v>70</v>
      </c>
      <c r="C13" s="1">
        <f t="shared" si="0"/>
        <v>-3</v>
      </c>
      <c r="D13" s="1">
        <f t="shared" si="1"/>
        <v>-7</v>
      </c>
      <c r="E13" s="1">
        <f t="shared" si="2"/>
        <v>4</v>
      </c>
      <c r="F13" s="1">
        <f t="shared" si="3"/>
        <v>-2</v>
      </c>
    </row>
    <row r="14" spans="2:6" x14ac:dyDescent="0.25">
      <c r="B14">
        <f t="shared" si="4"/>
        <v>75</v>
      </c>
      <c r="C14" s="1">
        <f t="shared" si="0"/>
        <v>-3</v>
      </c>
      <c r="D14" s="1">
        <f t="shared" si="1"/>
        <v>-7</v>
      </c>
      <c r="E14" s="1">
        <f t="shared" si="2"/>
        <v>4</v>
      </c>
      <c r="F14" s="1">
        <f t="shared" si="3"/>
        <v>-2</v>
      </c>
    </row>
    <row r="15" spans="2:6" x14ac:dyDescent="0.25">
      <c r="B15">
        <f t="shared" si="4"/>
        <v>80</v>
      </c>
      <c r="C15" s="1">
        <f t="shared" si="0"/>
        <v>-3</v>
      </c>
      <c r="D15" s="1">
        <f t="shared" si="1"/>
        <v>-7</v>
      </c>
      <c r="E15" s="1">
        <f t="shared" si="2"/>
        <v>4</v>
      </c>
      <c r="F15" s="1">
        <f t="shared" si="3"/>
        <v>-2</v>
      </c>
    </row>
    <row r="16" spans="2:6" x14ac:dyDescent="0.25">
      <c r="B16">
        <f t="shared" si="4"/>
        <v>85</v>
      </c>
      <c r="C16" s="1">
        <f t="shared" si="0"/>
        <v>-3</v>
      </c>
      <c r="D16" s="1">
        <f t="shared" si="1"/>
        <v>-7</v>
      </c>
      <c r="E16" s="1">
        <f t="shared" si="2"/>
        <v>4</v>
      </c>
      <c r="F16" s="1">
        <f t="shared" si="3"/>
        <v>-2</v>
      </c>
    </row>
    <row r="17" spans="2:10" x14ac:dyDescent="0.25">
      <c r="B17">
        <f t="shared" si="4"/>
        <v>90</v>
      </c>
      <c r="C17" s="1">
        <f t="shared" si="0"/>
        <v>-3</v>
      </c>
      <c r="D17" s="1">
        <f t="shared" si="1"/>
        <v>-7</v>
      </c>
      <c r="E17" s="1">
        <f t="shared" si="2"/>
        <v>4</v>
      </c>
      <c r="F17" s="1">
        <f t="shared" si="3"/>
        <v>-2</v>
      </c>
    </row>
    <row r="18" spans="2:10" x14ac:dyDescent="0.25">
      <c r="B18">
        <f t="shared" si="4"/>
        <v>95</v>
      </c>
      <c r="C18" s="1">
        <f t="shared" si="0"/>
        <v>-3</v>
      </c>
      <c r="D18" s="1">
        <f t="shared" si="1"/>
        <v>-7</v>
      </c>
      <c r="E18" s="1">
        <f t="shared" si="2"/>
        <v>4</v>
      </c>
      <c r="F18" s="1">
        <f t="shared" si="3"/>
        <v>-2</v>
      </c>
    </row>
    <row r="19" spans="2:10" x14ac:dyDescent="0.25">
      <c r="B19">
        <f t="shared" si="4"/>
        <v>100</v>
      </c>
      <c r="C19" s="1">
        <f t="shared" si="0"/>
        <v>-3</v>
      </c>
      <c r="D19" s="1">
        <f t="shared" si="1"/>
        <v>-2</v>
      </c>
      <c r="E19" s="1">
        <f t="shared" si="2"/>
        <v>4</v>
      </c>
      <c r="F19" s="1">
        <f t="shared" si="3"/>
        <v>3</v>
      </c>
    </row>
    <row r="20" spans="2:10" x14ac:dyDescent="0.25">
      <c r="B20">
        <f t="shared" si="4"/>
        <v>105</v>
      </c>
      <c r="C20" s="1">
        <f t="shared" si="0"/>
        <v>-3</v>
      </c>
      <c r="D20" s="1">
        <f t="shared" si="1"/>
        <v>3</v>
      </c>
      <c r="E20" s="1">
        <f t="shared" si="2"/>
        <v>-1</v>
      </c>
      <c r="F20" s="1">
        <f t="shared" si="3"/>
        <v>-2</v>
      </c>
    </row>
    <row r="21" spans="2:10" x14ac:dyDescent="0.25">
      <c r="B21">
        <f t="shared" si="4"/>
        <v>110</v>
      </c>
      <c r="C21" s="1">
        <f t="shared" si="0"/>
        <v>2</v>
      </c>
      <c r="D21" s="1">
        <f t="shared" si="1"/>
        <v>8</v>
      </c>
      <c r="E21" s="1">
        <f t="shared" si="2"/>
        <v>-6</v>
      </c>
      <c r="F21" s="1">
        <f t="shared" si="3"/>
        <v>-2</v>
      </c>
    </row>
    <row r="22" spans="2:10" x14ac:dyDescent="0.25">
      <c r="B22">
        <f t="shared" si="4"/>
        <v>115</v>
      </c>
      <c r="C22" s="1">
        <f t="shared" si="0"/>
        <v>7</v>
      </c>
      <c r="D22" s="1">
        <f t="shared" si="1"/>
        <v>13</v>
      </c>
      <c r="E22" s="1">
        <f t="shared" si="2"/>
        <v>-11</v>
      </c>
      <c r="F22" s="1">
        <f t="shared" si="3"/>
        <v>-2</v>
      </c>
    </row>
    <row r="23" spans="2:10" x14ac:dyDescent="0.25">
      <c r="B23">
        <f t="shared" si="4"/>
        <v>120</v>
      </c>
      <c r="C23" s="1">
        <f t="shared" si="0"/>
        <v>12</v>
      </c>
      <c r="D23" s="1">
        <f t="shared" si="1"/>
        <v>18</v>
      </c>
      <c r="E23" s="1">
        <f t="shared" si="2"/>
        <v>-16</v>
      </c>
      <c r="F23" s="1">
        <f t="shared" si="3"/>
        <v>-2</v>
      </c>
    </row>
    <row r="24" spans="2:10" x14ac:dyDescent="0.25">
      <c r="B24">
        <f t="shared" si="4"/>
        <v>125</v>
      </c>
      <c r="C24" s="1">
        <f t="shared" si="0"/>
        <v>17</v>
      </c>
      <c r="D24" s="1">
        <f t="shared" si="1"/>
        <v>23</v>
      </c>
      <c r="E24" s="1">
        <f t="shared" si="2"/>
        <v>-21</v>
      </c>
      <c r="F24" s="1">
        <f t="shared" si="3"/>
        <v>-2</v>
      </c>
    </row>
    <row r="25" spans="2:10" x14ac:dyDescent="0.25">
      <c r="B25">
        <f t="shared" si="4"/>
        <v>130</v>
      </c>
      <c r="C25" s="1">
        <f t="shared" ref="C25:C29" si="5">+MAX(B25-$D$3,0)-$E$3</f>
        <v>22</v>
      </c>
      <c r="D25" s="1">
        <f t="shared" ref="D25:D29" si="6">+MAX(B25-$D$4,0)-$E$4</f>
        <v>28</v>
      </c>
      <c r="E25" s="1">
        <f t="shared" ref="E25:E29" si="7">+$E$5+MIN($D$5-B25,0)</f>
        <v>-26</v>
      </c>
      <c r="F25" s="1">
        <f t="shared" ref="F25:F29" si="8">+C25+D25+E25*2</f>
        <v>-2</v>
      </c>
    </row>
    <row r="26" spans="2:10" x14ac:dyDescent="0.25">
      <c r="B26">
        <f t="shared" si="4"/>
        <v>135</v>
      </c>
      <c r="C26" s="1">
        <f t="shared" si="5"/>
        <v>27</v>
      </c>
      <c r="D26" s="1">
        <f t="shared" si="6"/>
        <v>33</v>
      </c>
      <c r="E26" s="1">
        <f t="shared" si="7"/>
        <v>-31</v>
      </c>
      <c r="F26" s="1">
        <f t="shared" si="8"/>
        <v>-2</v>
      </c>
      <c r="G26" s="1"/>
      <c r="H26" s="1"/>
      <c r="I26" s="1"/>
      <c r="J26" s="1"/>
    </row>
    <row r="27" spans="2:10" x14ac:dyDescent="0.25">
      <c r="B27">
        <f t="shared" si="4"/>
        <v>140</v>
      </c>
      <c r="C27" s="1">
        <f t="shared" si="5"/>
        <v>32</v>
      </c>
      <c r="D27" s="1">
        <f t="shared" si="6"/>
        <v>38</v>
      </c>
      <c r="E27" s="1">
        <f t="shared" si="7"/>
        <v>-36</v>
      </c>
      <c r="F27" s="1">
        <f t="shared" si="8"/>
        <v>-2</v>
      </c>
      <c r="G27" s="1"/>
      <c r="H27" s="1"/>
      <c r="I27" s="1"/>
      <c r="J27" s="1"/>
    </row>
    <row r="28" spans="2:10" x14ac:dyDescent="0.25">
      <c r="B28">
        <f t="shared" si="4"/>
        <v>145</v>
      </c>
      <c r="C28" s="1">
        <f t="shared" si="5"/>
        <v>37</v>
      </c>
      <c r="D28" s="1">
        <f t="shared" si="6"/>
        <v>43</v>
      </c>
      <c r="E28" s="1">
        <f t="shared" si="7"/>
        <v>-41</v>
      </c>
      <c r="F28" s="1">
        <f t="shared" si="8"/>
        <v>-2</v>
      </c>
      <c r="G28" s="1"/>
      <c r="H28" s="1"/>
      <c r="I28" s="1"/>
      <c r="J28" s="1"/>
    </row>
    <row r="29" spans="2:10" x14ac:dyDescent="0.25">
      <c r="B29">
        <f t="shared" si="4"/>
        <v>150</v>
      </c>
      <c r="C29" s="1">
        <f t="shared" si="5"/>
        <v>42</v>
      </c>
      <c r="D29" s="1">
        <f t="shared" si="6"/>
        <v>48</v>
      </c>
      <c r="E29" s="1">
        <f t="shared" si="7"/>
        <v>-46</v>
      </c>
      <c r="F29" s="1">
        <f t="shared" si="8"/>
        <v>-2</v>
      </c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  <row r="39" spans="7:10" x14ac:dyDescent="0.25">
      <c r="G39" s="1"/>
      <c r="H39" s="1"/>
      <c r="I39" s="1"/>
      <c r="J39" s="1"/>
    </row>
    <row r="40" spans="7:10" x14ac:dyDescent="0.25">
      <c r="G40" s="1"/>
      <c r="H40" s="1"/>
      <c r="I40" s="1"/>
      <c r="J40" s="1"/>
    </row>
  </sheetData>
  <mergeCells count="2">
    <mergeCell ref="B7:F7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zoomScale="85" zoomScaleNormal="85" workbookViewId="0">
      <selection activeCell="C1" sqref="C1:E4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13</v>
      </c>
      <c r="D1" s="12"/>
      <c r="E1" s="12"/>
      <c r="F1" s="9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7</v>
      </c>
      <c r="D3" s="5">
        <v>100</v>
      </c>
      <c r="E3" s="5">
        <v>10</v>
      </c>
    </row>
    <row r="4" spans="2:6" x14ac:dyDescent="0.25">
      <c r="C4" s="3" t="s">
        <v>10</v>
      </c>
      <c r="D4" s="5">
        <v>100</v>
      </c>
      <c r="E4" s="5">
        <v>7</v>
      </c>
    </row>
    <row r="6" spans="2:6" x14ac:dyDescent="0.25">
      <c r="B6" s="11" t="str">
        <f>+C1</f>
        <v>Corto Straddle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Corto en Call</v>
      </c>
      <c r="D7" s="6" t="str">
        <f>+C4</f>
        <v>Corto en Put</v>
      </c>
      <c r="E7" s="2" t="s">
        <v>5</v>
      </c>
    </row>
    <row r="8" spans="2:6" x14ac:dyDescent="0.25">
      <c r="B8">
        <v>50</v>
      </c>
      <c r="C8" s="1">
        <f>+-MAX(B8-$D$3,0)+$E$3</f>
        <v>10</v>
      </c>
      <c r="D8" s="1">
        <f>+-MAX($D$4-B8,0)+$E$4</f>
        <v>-43</v>
      </c>
      <c r="E8" s="1">
        <f>SUM(C8:D8)</f>
        <v>-33</v>
      </c>
    </row>
    <row r="9" spans="2:6" x14ac:dyDescent="0.25">
      <c r="B9">
        <f>+B8+5</f>
        <v>55</v>
      </c>
      <c r="C9" s="1">
        <f t="shared" ref="C9:C28" si="0">+-MAX(B9-$D$3,0)+$E$3</f>
        <v>10</v>
      </c>
      <c r="D9" s="1">
        <f t="shared" ref="D9:D28" si="1">+-MAX($D$4-B9,0)+$E$4</f>
        <v>-38</v>
      </c>
      <c r="E9" s="1">
        <f t="shared" ref="E9:E28" si="2">SUM(C9:D9)</f>
        <v>-28</v>
      </c>
    </row>
    <row r="10" spans="2:6" x14ac:dyDescent="0.25">
      <c r="B10">
        <f t="shared" ref="B10:B28" si="3">+B9+5</f>
        <v>60</v>
      </c>
      <c r="C10" s="1">
        <f t="shared" si="0"/>
        <v>10</v>
      </c>
      <c r="D10" s="1">
        <f t="shared" si="1"/>
        <v>-33</v>
      </c>
      <c r="E10" s="1">
        <f t="shared" si="2"/>
        <v>-23</v>
      </c>
    </row>
    <row r="11" spans="2:6" x14ac:dyDescent="0.25">
      <c r="B11">
        <f t="shared" si="3"/>
        <v>65</v>
      </c>
      <c r="C11" s="1">
        <f t="shared" si="0"/>
        <v>10</v>
      </c>
      <c r="D11" s="1">
        <f t="shared" si="1"/>
        <v>-28</v>
      </c>
      <c r="E11" s="1">
        <f t="shared" si="2"/>
        <v>-18</v>
      </c>
    </row>
    <row r="12" spans="2:6" x14ac:dyDescent="0.25">
      <c r="B12">
        <f t="shared" si="3"/>
        <v>70</v>
      </c>
      <c r="C12" s="1">
        <f t="shared" si="0"/>
        <v>10</v>
      </c>
      <c r="D12" s="1">
        <f t="shared" si="1"/>
        <v>-23</v>
      </c>
      <c r="E12" s="1">
        <f t="shared" si="2"/>
        <v>-13</v>
      </c>
    </row>
    <row r="13" spans="2:6" x14ac:dyDescent="0.25">
      <c r="B13">
        <f t="shared" si="3"/>
        <v>75</v>
      </c>
      <c r="C13" s="1">
        <f t="shared" si="0"/>
        <v>10</v>
      </c>
      <c r="D13" s="1">
        <f t="shared" si="1"/>
        <v>-18</v>
      </c>
      <c r="E13" s="1">
        <f t="shared" si="2"/>
        <v>-8</v>
      </c>
    </row>
    <row r="14" spans="2:6" x14ac:dyDescent="0.25">
      <c r="B14">
        <f t="shared" si="3"/>
        <v>80</v>
      </c>
      <c r="C14" s="1">
        <f t="shared" si="0"/>
        <v>10</v>
      </c>
      <c r="D14" s="1">
        <f t="shared" si="1"/>
        <v>-13</v>
      </c>
      <c r="E14" s="1">
        <f t="shared" si="2"/>
        <v>-3</v>
      </c>
    </row>
    <row r="15" spans="2:6" x14ac:dyDescent="0.25">
      <c r="B15">
        <f t="shared" si="3"/>
        <v>85</v>
      </c>
      <c r="C15" s="1">
        <f t="shared" si="0"/>
        <v>10</v>
      </c>
      <c r="D15" s="1">
        <f t="shared" si="1"/>
        <v>-8</v>
      </c>
      <c r="E15" s="1">
        <f t="shared" si="2"/>
        <v>2</v>
      </c>
    </row>
    <row r="16" spans="2:6" x14ac:dyDescent="0.25">
      <c r="B16">
        <f t="shared" si="3"/>
        <v>90</v>
      </c>
      <c r="C16" s="1">
        <f t="shared" si="0"/>
        <v>10</v>
      </c>
      <c r="D16" s="1">
        <f t="shared" si="1"/>
        <v>-3</v>
      </c>
      <c r="E16" s="1">
        <f t="shared" si="2"/>
        <v>7</v>
      </c>
    </row>
    <row r="17" spans="2:10" x14ac:dyDescent="0.25">
      <c r="B17">
        <f t="shared" si="3"/>
        <v>95</v>
      </c>
      <c r="C17" s="1">
        <f t="shared" si="0"/>
        <v>10</v>
      </c>
      <c r="D17" s="1">
        <f t="shared" si="1"/>
        <v>2</v>
      </c>
      <c r="E17" s="1">
        <f t="shared" si="2"/>
        <v>12</v>
      </c>
    </row>
    <row r="18" spans="2:10" x14ac:dyDescent="0.25">
      <c r="B18">
        <f t="shared" si="3"/>
        <v>100</v>
      </c>
      <c r="C18" s="1">
        <f t="shared" si="0"/>
        <v>10</v>
      </c>
      <c r="D18" s="1">
        <f t="shared" si="1"/>
        <v>7</v>
      </c>
      <c r="E18" s="1">
        <f t="shared" si="2"/>
        <v>17</v>
      </c>
    </row>
    <row r="19" spans="2:10" x14ac:dyDescent="0.25">
      <c r="B19">
        <f t="shared" si="3"/>
        <v>105</v>
      </c>
      <c r="C19" s="1">
        <f t="shared" si="0"/>
        <v>5</v>
      </c>
      <c r="D19" s="1">
        <f t="shared" si="1"/>
        <v>7</v>
      </c>
      <c r="E19" s="1">
        <f t="shared" si="2"/>
        <v>12</v>
      </c>
    </row>
    <row r="20" spans="2:10" x14ac:dyDescent="0.25">
      <c r="B20">
        <f t="shared" si="3"/>
        <v>110</v>
      </c>
      <c r="C20" s="1">
        <f t="shared" si="0"/>
        <v>0</v>
      </c>
      <c r="D20" s="1">
        <f t="shared" si="1"/>
        <v>7</v>
      </c>
      <c r="E20" s="1">
        <f t="shared" si="2"/>
        <v>7</v>
      </c>
    </row>
    <row r="21" spans="2:10" x14ac:dyDescent="0.25">
      <c r="B21">
        <f t="shared" si="3"/>
        <v>115</v>
      </c>
      <c r="C21" s="1">
        <f t="shared" si="0"/>
        <v>-5</v>
      </c>
      <c r="D21" s="1">
        <f t="shared" si="1"/>
        <v>7</v>
      </c>
      <c r="E21" s="1">
        <f t="shared" si="2"/>
        <v>2</v>
      </c>
    </row>
    <row r="22" spans="2:10" x14ac:dyDescent="0.25">
      <c r="B22">
        <f t="shared" si="3"/>
        <v>120</v>
      </c>
      <c r="C22" s="1">
        <f t="shared" si="0"/>
        <v>-10</v>
      </c>
      <c r="D22" s="1">
        <f t="shared" si="1"/>
        <v>7</v>
      </c>
      <c r="E22" s="1">
        <f t="shared" si="2"/>
        <v>-3</v>
      </c>
    </row>
    <row r="23" spans="2:10" x14ac:dyDescent="0.25">
      <c r="B23">
        <f t="shared" si="3"/>
        <v>125</v>
      </c>
      <c r="C23" s="1">
        <f t="shared" si="0"/>
        <v>-15</v>
      </c>
      <c r="D23" s="1">
        <f t="shared" si="1"/>
        <v>7</v>
      </c>
      <c r="E23" s="1">
        <f t="shared" si="2"/>
        <v>-8</v>
      </c>
    </row>
    <row r="24" spans="2:10" x14ac:dyDescent="0.25">
      <c r="B24">
        <f t="shared" si="3"/>
        <v>130</v>
      </c>
      <c r="C24" s="1">
        <f t="shared" si="0"/>
        <v>-20</v>
      </c>
      <c r="D24" s="1">
        <f t="shared" si="1"/>
        <v>7</v>
      </c>
      <c r="E24" s="1">
        <f t="shared" si="2"/>
        <v>-13</v>
      </c>
      <c r="G24" s="1"/>
      <c r="H24" s="1"/>
      <c r="I24" s="1"/>
      <c r="J24" s="1"/>
    </row>
    <row r="25" spans="2:10" x14ac:dyDescent="0.25">
      <c r="B25">
        <f t="shared" si="3"/>
        <v>135</v>
      </c>
      <c r="C25" s="1">
        <f t="shared" si="0"/>
        <v>-25</v>
      </c>
      <c r="D25" s="1">
        <f t="shared" si="1"/>
        <v>7</v>
      </c>
      <c r="E25" s="1">
        <f t="shared" si="2"/>
        <v>-18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0"/>
        <v>-30</v>
      </c>
      <c r="D26" s="1">
        <f t="shared" si="1"/>
        <v>7</v>
      </c>
      <c r="E26" s="1">
        <f t="shared" si="2"/>
        <v>-23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0"/>
        <v>-35</v>
      </c>
      <c r="D27" s="1">
        <f t="shared" si="1"/>
        <v>7</v>
      </c>
      <c r="E27" s="1">
        <f t="shared" si="2"/>
        <v>-28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0"/>
        <v>-40</v>
      </c>
      <c r="D28" s="1">
        <f t="shared" si="1"/>
        <v>7</v>
      </c>
      <c r="E28" s="1">
        <f t="shared" si="2"/>
        <v>-33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zoomScale="85" zoomScaleNormal="85" workbookViewId="0">
      <selection activeCell="C1" sqref="C1:E1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14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110</v>
      </c>
      <c r="E3" s="5">
        <v>3</v>
      </c>
    </row>
    <row r="4" spans="2:6" x14ac:dyDescent="0.25">
      <c r="C4" s="3" t="s">
        <v>11</v>
      </c>
      <c r="D4" s="5">
        <v>100</v>
      </c>
      <c r="E4" s="5">
        <v>7</v>
      </c>
    </row>
    <row r="6" spans="2:6" x14ac:dyDescent="0.25">
      <c r="B6" s="11" t="str">
        <f>+C1</f>
        <v>Largo Strangle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Call</v>
      </c>
      <c r="D7" s="6" t="str">
        <f>+C4</f>
        <v>Largo en Put</v>
      </c>
      <c r="E7" s="2" t="s">
        <v>5</v>
      </c>
    </row>
    <row r="8" spans="2:6" x14ac:dyDescent="0.25">
      <c r="B8">
        <v>50</v>
      </c>
      <c r="C8" s="1">
        <f>+MAX(B8-$D$3,0)-$E$3</f>
        <v>-3</v>
      </c>
      <c r="D8" s="1">
        <f>+MAX($D$4-B8,0)-$E$4</f>
        <v>43</v>
      </c>
      <c r="E8" s="1">
        <f>SUM(C8:D8)</f>
        <v>40</v>
      </c>
    </row>
    <row r="9" spans="2:6" x14ac:dyDescent="0.25">
      <c r="B9">
        <f>+B8+5</f>
        <v>55</v>
      </c>
      <c r="C9" s="1">
        <f t="shared" ref="C9:C28" si="0">+MAX(B9-$D$3,0)-$E$3</f>
        <v>-3</v>
      </c>
      <c r="D9" s="1">
        <f t="shared" ref="D9:D28" si="1">+MAX($D$4-B9,0)-$E$4</f>
        <v>38</v>
      </c>
      <c r="E9" s="1">
        <f t="shared" ref="E9:E28" si="2">SUM(C9:D9)</f>
        <v>35</v>
      </c>
    </row>
    <row r="10" spans="2:6" x14ac:dyDescent="0.25">
      <c r="B10">
        <f t="shared" ref="B10:B28" si="3">+B9+5</f>
        <v>60</v>
      </c>
      <c r="C10" s="1">
        <f t="shared" si="0"/>
        <v>-3</v>
      </c>
      <c r="D10" s="1">
        <f t="shared" si="1"/>
        <v>33</v>
      </c>
      <c r="E10" s="1">
        <f t="shared" si="2"/>
        <v>30</v>
      </c>
    </row>
    <row r="11" spans="2:6" x14ac:dyDescent="0.25">
      <c r="B11">
        <f t="shared" si="3"/>
        <v>65</v>
      </c>
      <c r="C11" s="1">
        <f t="shared" si="0"/>
        <v>-3</v>
      </c>
      <c r="D11" s="1">
        <f t="shared" si="1"/>
        <v>28</v>
      </c>
      <c r="E11" s="1">
        <f t="shared" si="2"/>
        <v>25</v>
      </c>
    </row>
    <row r="12" spans="2:6" x14ac:dyDescent="0.25">
      <c r="B12">
        <f t="shared" si="3"/>
        <v>70</v>
      </c>
      <c r="C12" s="1">
        <f t="shared" si="0"/>
        <v>-3</v>
      </c>
      <c r="D12" s="1">
        <f t="shared" si="1"/>
        <v>23</v>
      </c>
      <c r="E12" s="1">
        <f t="shared" si="2"/>
        <v>20</v>
      </c>
    </row>
    <row r="13" spans="2:6" x14ac:dyDescent="0.25">
      <c r="B13">
        <f t="shared" si="3"/>
        <v>75</v>
      </c>
      <c r="C13" s="1">
        <f t="shared" si="0"/>
        <v>-3</v>
      </c>
      <c r="D13" s="1">
        <f t="shared" si="1"/>
        <v>18</v>
      </c>
      <c r="E13" s="1">
        <f t="shared" si="2"/>
        <v>15</v>
      </c>
    </row>
    <row r="14" spans="2:6" x14ac:dyDescent="0.25">
      <c r="B14">
        <f t="shared" si="3"/>
        <v>80</v>
      </c>
      <c r="C14" s="1">
        <f t="shared" si="0"/>
        <v>-3</v>
      </c>
      <c r="D14" s="1">
        <f t="shared" si="1"/>
        <v>13</v>
      </c>
      <c r="E14" s="1">
        <f t="shared" si="2"/>
        <v>10</v>
      </c>
    </row>
    <row r="15" spans="2:6" x14ac:dyDescent="0.25">
      <c r="B15">
        <f t="shared" si="3"/>
        <v>85</v>
      </c>
      <c r="C15" s="1">
        <f t="shared" si="0"/>
        <v>-3</v>
      </c>
      <c r="D15" s="1">
        <f t="shared" si="1"/>
        <v>8</v>
      </c>
      <c r="E15" s="1">
        <f t="shared" si="2"/>
        <v>5</v>
      </c>
    </row>
    <row r="16" spans="2:6" x14ac:dyDescent="0.25">
      <c r="B16">
        <f t="shared" si="3"/>
        <v>90</v>
      </c>
      <c r="C16" s="1">
        <f t="shared" si="0"/>
        <v>-3</v>
      </c>
      <c r="D16" s="1">
        <f t="shared" si="1"/>
        <v>3</v>
      </c>
      <c r="E16" s="1">
        <f t="shared" si="2"/>
        <v>0</v>
      </c>
    </row>
    <row r="17" spans="2:10" x14ac:dyDescent="0.25">
      <c r="B17">
        <f t="shared" si="3"/>
        <v>95</v>
      </c>
      <c r="C17" s="1">
        <f t="shared" si="0"/>
        <v>-3</v>
      </c>
      <c r="D17" s="1">
        <f t="shared" si="1"/>
        <v>-2</v>
      </c>
      <c r="E17" s="1">
        <f t="shared" si="2"/>
        <v>-5</v>
      </c>
    </row>
    <row r="18" spans="2:10" x14ac:dyDescent="0.25">
      <c r="B18">
        <f t="shared" si="3"/>
        <v>100</v>
      </c>
      <c r="C18" s="1">
        <f t="shared" si="0"/>
        <v>-3</v>
      </c>
      <c r="D18" s="1">
        <f t="shared" si="1"/>
        <v>-7</v>
      </c>
      <c r="E18" s="1">
        <f t="shared" si="2"/>
        <v>-10</v>
      </c>
    </row>
    <row r="19" spans="2:10" x14ac:dyDescent="0.25">
      <c r="B19">
        <f t="shared" si="3"/>
        <v>105</v>
      </c>
      <c r="C19" s="1">
        <f t="shared" si="0"/>
        <v>-3</v>
      </c>
      <c r="D19" s="1">
        <f t="shared" si="1"/>
        <v>-7</v>
      </c>
      <c r="E19" s="1">
        <f t="shared" si="2"/>
        <v>-10</v>
      </c>
    </row>
    <row r="20" spans="2:10" x14ac:dyDescent="0.25">
      <c r="B20">
        <f t="shared" si="3"/>
        <v>110</v>
      </c>
      <c r="C20" s="1">
        <f t="shared" si="0"/>
        <v>-3</v>
      </c>
      <c r="D20" s="1">
        <f t="shared" si="1"/>
        <v>-7</v>
      </c>
      <c r="E20" s="1">
        <f t="shared" si="2"/>
        <v>-10</v>
      </c>
    </row>
    <row r="21" spans="2:10" x14ac:dyDescent="0.25">
      <c r="B21">
        <f t="shared" si="3"/>
        <v>115</v>
      </c>
      <c r="C21" s="1">
        <f t="shared" si="0"/>
        <v>2</v>
      </c>
      <c r="D21" s="1">
        <f t="shared" si="1"/>
        <v>-7</v>
      </c>
      <c r="E21" s="1">
        <f t="shared" si="2"/>
        <v>-5</v>
      </c>
    </row>
    <row r="22" spans="2:10" x14ac:dyDescent="0.25">
      <c r="B22">
        <f t="shared" si="3"/>
        <v>120</v>
      </c>
      <c r="C22" s="1">
        <f t="shared" si="0"/>
        <v>7</v>
      </c>
      <c r="D22" s="1">
        <f t="shared" si="1"/>
        <v>-7</v>
      </c>
      <c r="E22" s="1">
        <f t="shared" si="2"/>
        <v>0</v>
      </c>
    </row>
    <row r="23" spans="2:10" x14ac:dyDescent="0.25">
      <c r="B23">
        <f t="shared" si="3"/>
        <v>125</v>
      </c>
      <c r="C23" s="1">
        <f t="shared" si="0"/>
        <v>12</v>
      </c>
      <c r="D23" s="1">
        <f t="shared" si="1"/>
        <v>-7</v>
      </c>
      <c r="E23" s="1">
        <f t="shared" si="2"/>
        <v>5</v>
      </c>
    </row>
    <row r="24" spans="2:10" x14ac:dyDescent="0.25">
      <c r="B24">
        <f t="shared" si="3"/>
        <v>130</v>
      </c>
      <c r="C24" s="1">
        <f t="shared" si="0"/>
        <v>17</v>
      </c>
      <c r="D24" s="1">
        <f t="shared" si="1"/>
        <v>-7</v>
      </c>
      <c r="E24" s="1">
        <f t="shared" si="2"/>
        <v>10</v>
      </c>
      <c r="G24" s="1"/>
      <c r="H24" s="1"/>
      <c r="I24" s="1"/>
      <c r="J24" s="1"/>
    </row>
    <row r="25" spans="2:10" x14ac:dyDescent="0.25">
      <c r="B25">
        <f t="shared" si="3"/>
        <v>135</v>
      </c>
      <c r="C25" s="1">
        <f t="shared" si="0"/>
        <v>22</v>
      </c>
      <c r="D25" s="1">
        <f t="shared" si="1"/>
        <v>-7</v>
      </c>
      <c r="E25" s="1">
        <f t="shared" si="2"/>
        <v>15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0"/>
        <v>27</v>
      </c>
      <c r="D26" s="1">
        <f t="shared" si="1"/>
        <v>-7</v>
      </c>
      <c r="E26" s="1">
        <f t="shared" si="2"/>
        <v>20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0"/>
        <v>32</v>
      </c>
      <c r="D27" s="1">
        <f t="shared" si="1"/>
        <v>-7</v>
      </c>
      <c r="E27" s="1">
        <f t="shared" si="2"/>
        <v>25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0"/>
        <v>37</v>
      </c>
      <c r="D28" s="1">
        <f t="shared" si="1"/>
        <v>-7</v>
      </c>
      <c r="E28" s="1">
        <f t="shared" si="2"/>
        <v>30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zoomScale="85" zoomScaleNormal="85" workbookViewId="0">
      <selection activeCell="C1" sqref="C1:E4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15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7</v>
      </c>
      <c r="D3" s="5">
        <v>110</v>
      </c>
      <c r="E3" s="5">
        <v>3</v>
      </c>
    </row>
    <row r="4" spans="2:6" x14ac:dyDescent="0.25">
      <c r="C4" s="3" t="s">
        <v>10</v>
      </c>
      <c r="D4" s="5">
        <v>100</v>
      </c>
      <c r="E4" s="5">
        <v>7</v>
      </c>
    </row>
    <row r="6" spans="2:6" x14ac:dyDescent="0.25">
      <c r="B6" s="11" t="str">
        <f>+C1</f>
        <v>Corto Strangle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Corto en Call</v>
      </c>
      <c r="D7" s="6" t="str">
        <f>+C4</f>
        <v>Corto en Put</v>
      </c>
      <c r="E7" s="2" t="s">
        <v>5</v>
      </c>
    </row>
    <row r="8" spans="2:6" x14ac:dyDescent="0.25">
      <c r="B8">
        <v>50</v>
      </c>
      <c r="C8" s="1">
        <f>+-MAX(B8-$D$3,0)+$E$3</f>
        <v>3</v>
      </c>
      <c r="D8" s="1">
        <f>+-MAX($D$4-B8,0)+$E$4</f>
        <v>-43</v>
      </c>
      <c r="E8" s="1">
        <f>SUM(C8:D8)</f>
        <v>-40</v>
      </c>
    </row>
    <row r="9" spans="2:6" x14ac:dyDescent="0.25">
      <c r="B9">
        <f>+B8+5</f>
        <v>55</v>
      </c>
      <c r="C9" s="1">
        <f t="shared" ref="C9:C28" si="0">+-MAX(B9-$D$3,0)+$E$3</f>
        <v>3</v>
      </c>
      <c r="D9" s="1">
        <f t="shared" ref="D9:D28" si="1">+-MAX($D$4-B9,0)+$E$4</f>
        <v>-38</v>
      </c>
      <c r="E9" s="1">
        <f t="shared" ref="E9:E28" si="2">SUM(C9:D9)</f>
        <v>-35</v>
      </c>
    </row>
    <row r="10" spans="2:6" x14ac:dyDescent="0.25">
      <c r="B10">
        <f t="shared" ref="B10:B28" si="3">+B9+5</f>
        <v>60</v>
      </c>
      <c r="C10" s="1">
        <f t="shared" si="0"/>
        <v>3</v>
      </c>
      <c r="D10" s="1">
        <f t="shared" si="1"/>
        <v>-33</v>
      </c>
      <c r="E10" s="1">
        <f t="shared" si="2"/>
        <v>-30</v>
      </c>
    </row>
    <row r="11" spans="2:6" x14ac:dyDescent="0.25">
      <c r="B11">
        <f t="shared" si="3"/>
        <v>65</v>
      </c>
      <c r="C11" s="1">
        <f t="shared" si="0"/>
        <v>3</v>
      </c>
      <c r="D11" s="1">
        <f t="shared" si="1"/>
        <v>-28</v>
      </c>
      <c r="E11" s="1">
        <f t="shared" si="2"/>
        <v>-25</v>
      </c>
    </row>
    <row r="12" spans="2:6" x14ac:dyDescent="0.25">
      <c r="B12">
        <f t="shared" si="3"/>
        <v>70</v>
      </c>
      <c r="C12" s="1">
        <f t="shared" si="0"/>
        <v>3</v>
      </c>
      <c r="D12" s="1">
        <f t="shared" si="1"/>
        <v>-23</v>
      </c>
      <c r="E12" s="1">
        <f t="shared" si="2"/>
        <v>-20</v>
      </c>
    </row>
    <row r="13" spans="2:6" x14ac:dyDescent="0.25">
      <c r="B13">
        <f t="shared" si="3"/>
        <v>75</v>
      </c>
      <c r="C13" s="1">
        <f t="shared" si="0"/>
        <v>3</v>
      </c>
      <c r="D13" s="1">
        <f t="shared" si="1"/>
        <v>-18</v>
      </c>
      <c r="E13" s="1">
        <f t="shared" si="2"/>
        <v>-15</v>
      </c>
    </row>
    <row r="14" spans="2:6" x14ac:dyDescent="0.25">
      <c r="B14">
        <f t="shared" si="3"/>
        <v>80</v>
      </c>
      <c r="C14" s="1">
        <f t="shared" si="0"/>
        <v>3</v>
      </c>
      <c r="D14" s="1">
        <f t="shared" si="1"/>
        <v>-13</v>
      </c>
      <c r="E14" s="1">
        <f t="shared" si="2"/>
        <v>-10</v>
      </c>
    </row>
    <row r="15" spans="2:6" x14ac:dyDescent="0.25">
      <c r="B15">
        <f t="shared" si="3"/>
        <v>85</v>
      </c>
      <c r="C15" s="1">
        <f t="shared" si="0"/>
        <v>3</v>
      </c>
      <c r="D15" s="1">
        <f t="shared" si="1"/>
        <v>-8</v>
      </c>
      <c r="E15" s="1">
        <f t="shared" si="2"/>
        <v>-5</v>
      </c>
    </row>
    <row r="16" spans="2:6" x14ac:dyDescent="0.25">
      <c r="B16">
        <f t="shared" si="3"/>
        <v>90</v>
      </c>
      <c r="C16" s="1">
        <f t="shared" si="0"/>
        <v>3</v>
      </c>
      <c r="D16" s="1">
        <f t="shared" si="1"/>
        <v>-3</v>
      </c>
      <c r="E16" s="1">
        <f t="shared" si="2"/>
        <v>0</v>
      </c>
    </row>
    <row r="17" spans="2:10" x14ac:dyDescent="0.25">
      <c r="B17">
        <f t="shared" si="3"/>
        <v>95</v>
      </c>
      <c r="C17" s="1">
        <f t="shared" si="0"/>
        <v>3</v>
      </c>
      <c r="D17" s="1">
        <f t="shared" si="1"/>
        <v>2</v>
      </c>
      <c r="E17" s="1">
        <f t="shared" si="2"/>
        <v>5</v>
      </c>
    </row>
    <row r="18" spans="2:10" x14ac:dyDescent="0.25">
      <c r="B18">
        <f t="shared" si="3"/>
        <v>100</v>
      </c>
      <c r="C18" s="1">
        <f t="shared" si="0"/>
        <v>3</v>
      </c>
      <c r="D18" s="1">
        <f t="shared" si="1"/>
        <v>7</v>
      </c>
      <c r="E18" s="1">
        <f t="shared" si="2"/>
        <v>10</v>
      </c>
    </row>
    <row r="19" spans="2:10" x14ac:dyDescent="0.25">
      <c r="B19">
        <f t="shared" si="3"/>
        <v>105</v>
      </c>
      <c r="C19" s="1">
        <f t="shared" si="0"/>
        <v>3</v>
      </c>
      <c r="D19" s="1">
        <f t="shared" si="1"/>
        <v>7</v>
      </c>
      <c r="E19" s="1">
        <f t="shared" si="2"/>
        <v>10</v>
      </c>
    </row>
    <row r="20" spans="2:10" x14ac:dyDescent="0.25">
      <c r="B20">
        <f t="shared" si="3"/>
        <v>110</v>
      </c>
      <c r="C20" s="1">
        <f t="shared" si="0"/>
        <v>3</v>
      </c>
      <c r="D20" s="1">
        <f t="shared" si="1"/>
        <v>7</v>
      </c>
      <c r="E20" s="1">
        <f t="shared" si="2"/>
        <v>10</v>
      </c>
    </row>
    <row r="21" spans="2:10" x14ac:dyDescent="0.25">
      <c r="B21">
        <f t="shared" si="3"/>
        <v>115</v>
      </c>
      <c r="C21" s="1">
        <f t="shared" si="0"/>
        <v>-2</v>
      </c>
      <c r="D21" s="1">
        <f t="shared" si="1"/>
        <v>7</v>
      </c>
      <c r="E21" s="1">
        <f t="shared" si="2"/>
        <v>5</v>
      </c>
    </row>
    <row r="22" spans="2:10" x14ac:dyDescent="0.25">
      <c r="B22">
        <f t="shared" si="3"/>
        <v>120</v>
      </c>
      <c r="C22" s="1">
        <f t="shared" si="0"/>
        <v>-7</v>
      </c>
      <c r="D22" s="1">
        <f t="shared" si="1"/>
        <v>7</v>
      </c>
      <c r="E22" s="1">
        <f t="shared" si="2"/>
        <v>0</v>
      </c>
    </row>
    <row r="23" spans="2:10" x14ac:dyDescent="0.25">
      <c r="B23">
        <f t="shared" si="3"/>
        <v>125</v>
      </c>
      <c r="C23" s="1">
        <f t="shared" si="0"/>
        <v>-12</v>
      </c>
      <c r="D23" s="1">
        <f t="shared" si="1"/>
        <v>7</v>
      </c>
      <c r="E23" s="1">
        <f t="shared" si="2"/>
        <v>-5</v>
      </c>
    </row>
    <row r="24" spans="2:10" x14ac:dyDescent="0.25">
      <c r="B24">
        <f t="shared" si="3"/>
        <v>130</v>
      </c>
      <c r="C24" s="1">
        <f t="shared" si="0"/>
        <v>-17</v>
      </c>
      <c r="D24" s="1">
        <f t="shared" si="1"/>
        <v>7</v>
      </c>
      <c r="E24" s="1">
        <f t="shared" si="2"/>
        <v>-10</v>
      </c>
      <c r="G24" s="1"/>
      <c r="H24" s="1"/>
      <c r="I24" s="1"/>
      <c r="J24" s="1"/>
    </row>
    <row r="25" spans="2:10" x14ac:dyDescent="0.25">
      <c r="B25">
        <f t="shared" si="3"/>
        <v>135</v>
      </c>
      <c r="C25" s="1">
        <f t="shared" si="0"/>
        <v>-22</v>
      </c>
      <c r="D25" s="1">
        <f t="shared" si="1"/>
        <v>7</v>
      </c>
      <c r="E25" s="1">
        <f t="shared" si="2"/>
        <v>-15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0"/>
        <v>-27</v>
      </c>
      <c r="D26" s="1">
        <f t="shared" si="1"/>
        <v>7</v>
      </c>
      <c r="E26" s="1">
        <f t="shared" si="2"/>
        <v>-20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0"/>
        <v>-32</v>
      </c>
      <c r="D27" s="1">
        <f t="shared" si="1"/>
        <v>7</v>
      </c>
      <c r="E27" s="1">
        <f t="shared" si="2"/>
        <v>-25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0"/>
        <v>-37</v>
      </c>
      <c r="D28" s="1">
        <f t="shared" si="1"/>
        <v>7</v>
      </c>
      <c r="E28" s="1">
        <f t="shared" si="2"/>
        <v>-30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J38"/>
  <sheetViews>
    <sheetView zoomScale="85" zoomScaleNormal="85" workbookViewId="0">
      <selection activeCell="C1" sqref="C1:E4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18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19</v>
      </c>
      <c r="D3" s="5">
        <v>100</v>
      </c>
      <c r="E3" s="5">
        <v>5</v>
      </c>
    </row>
    <row r="4" spans="2:6" x14ac:dyDescent="0.25">
      <c r="C4" s="3" t="s">
        <v>17</v>
      </c>
      <c r="D4" s="5">
        <v>100</v>
      </c>
      <c r="E4" s="5">
        <v>3</v>
      </c>
    </row>
    <row r="5" spans="2:6" x14ac:dyDescent="0.25">
      <c r="B5" s="11" t="str">
        <f>+C1</f>
        <v>Correa o Strap</v>
      </c>
      <c r="C5" s="11"/>
      <c r="D5" s="11"/>
      <c r="E5" s="11"/>
      <c r="F5" s="11"/>
    </row>
    <row r="6" spans="2:6" x14ac:dyDescent="0.25">
      <c r="B6" s="6" t="s">
        <v>4</v>
      </c>
      <c r="C6" s="6" t="str">
        <f>+C3</f>
        <v>2 Largo en Call</v>
      </c>
      <c r="D6" s="6" t="str">
        <f>+C4</f>
        <v>Largo en put</v>
      </c>
      <c r="E6" s="2" t="s">
        <v>5</v>
      </c>
    </row>
    <row r="7" spans="2:6" x14ac:dyDescent="0.25">
      <c r="B7">
        <v>50</v>
      </c>
      <c r="C7" s="1">
        <f>+MAX(B7-$D$3,0)-$E$3</f>
        <v>-5</v>
      </c>
      <c r="D7" s="1">
        <f>+MAX($D$4-B7,0)-$E$4</f>
        <v>47</v>
      </c>
      <c r="E7" s="1">
        <f t="shared" ref="E7:E27" si="0">+C7*2+D7</f>
        <v>37</v>
      </c>
    </row>
    <row r="8" spans="2:6" x14ac:dyDescent="0.25">
      <c r="B8">
        <f>+B7+5</f>
        <v>55</v>
      </c>
      <c r="C8" s="1">
        <f t="shared" ref="C8:C27" si="1">+MAX(B8-$D$3,0)-$E$3</f>
        <v>-5</v>
      </c>
      <c r="D8" s="1">
        <f t="shared" ref="D8:D27" si="2">+MAX($D$4-B8,0)-$E$4</f>
        <v>42</v>
      </c>
      <c r="E8" s="1">
        <f t="shared" si="0"/>
        <v>32</v>
      </c>
    </row>
    <row r="9" spans="2:6" x14ac:dyDescent="0.25">
      <c r="B9">
        <f t="shared" ref="B9:B27" si="3">+B8+5</f>
        <v>60</v>
      </c>
      <c r="C9" s="1">
        <f t="shared" si="1"/>
        <v>-5</v>
      </c>
      <c r="D9" s="1">
        <f t="shared" si="2"/>
        <v>37</v>
      </c>
      <c r="E9" s="1">
        <f t="shared" si="0"/>
        <v>27</v>
      </c>
    </row>
    <row r="10" spans="2:6" x14ac:dyDescent="0.25">
      <c r="B10">
        <f t="shared" si="3"/>
        <v>65</v>
      </c>
      <c r="C10" s="1">
        <f t="shared" si="1"/>
        <v>-5</v>
      </c>
      <c r="D10" s="1">
        <f t="shared" si="2"/>
        <v>32</v>
      </c>
      <c r="E10" s="1">
        <f t="shared" si="0"/>
        <v>22</v>
      </c>
    </row>
    <row r="11" spans="2:6" x14ac:dyDescent="0.25">
      <c r="B11">
        <f t="shared" si="3"/>
        <v>70</v>
      </c>
      <c r="C11" s="1">
        <f t="shared" si="1"/>
        <v>-5</v>
      </c>
      <c r="D11" s="1">
        <f t="shared" si="2"/>
        <v>27</v>
      </c>
      <c r="E11" s="1">
        <f t="shared" si="0"/>
        <v>17</v>
      </c>
    </row>
    <row r="12" spans="2:6" x14ac:dyDescent="0.25">
      <c r="B12">
        <f t="shared" si="3"/>
        <v>75</v>
      </c>
      <c r="C12" s="1">
        <f t="shared" si="1"/>
        <v>-5</v>
      </c>
      <c r="D12" s="1">
        <f t="shared" si="2"/>
        <v>22</v>
      </c>
      <c r="E12" s="1">
        <f t="shared" si="0"/>
        <v>12</v>
      </c>
    </row>
    <row r="13" spans="2:6" x14ac:dyDescent="0.25">
      <c r="B13">
        <f t="shared" si="3"/>
        <v>80</v>
      </c>
      <c r="C13" s="1">
        <f t="shared" si="1"/>
        <v>-5</v>
      </c>
      <c r="D13" s="1">
        <f t="shared" si="2"/>
        <v>17</v>
      </c>
      <c r="E13" s="1">
        <f t="shared" si="0"/>
        <v>7</v>
      </c>
    </row>
    <row r="14" spans="2:6" x14ac:dyDescent="0.25">
      <c r="B14">
        <f t="shared" si="3"/>
        <v>85</v>
      </c>
      <c r="C14" s="1">
        <f t="shared" si="1"/>
        <v>-5</v>
      </c>
      <c r="D14" s="1">
        <f t="shared" si="2"/>
        <v>12</v>
      </c>
      <c r="E14" s="1">
        <f t="shared" si="0"/>
        <v>2</v>
      </c>
    </row>
    <row r="15" spans="2:6" x14ac:dyDescent="0.25">
      <c r="B15">
        <f t="shared" si="3"/>
        <v>90</v>
      </c>
      <c r="C15" s="1">
        <f t="shared" si="1"/>
        <v>-5</v>
      </c>
      <c r="D15" s="1">
        <f t="shared" si="2"/>
        <v>7</v>
      </c>
      <c r="E15" s="1">
        <f t="shared" si="0"/>
        <v>-3</v>
      </c>
    </row>
    <row r="16" spans="2:6" x14ac:dyDescent="0.25">
      <c r="B16">
        <f t="shared" si="3"/>
        <v>95</v>
      </c>
      <c r="C16" s="1">
        <f t="shared" si="1"/>
        <v>-5</v>
      </c>
      <c r="D16" s="1">
        <f t="shared" si="2"/>
        <v>2</v>
      </c>
      <c r="E16" s="1">
        <f t="shared" si="0"/>
        <v>-8</v>
      </c>
    </row>
    <row r="17" spans="2:10" x14ac:dyDescent="0.25">
      <c r="B17">
        <f t="shared" si="3"/>
        <v>100</v>
      </c>
      <c r="C17" s="1">
        <f t="shared" si="1"/>
        <v>-5</v>
      </c>
      <c r="D17" s="1">
        <f t="shared" si="2"/>
        <v>-3</v>
      </c>
      <c r="E17" s="1">
        <f t="shared" si="0"/>
        <v>-13</v>
      </c>
    </row>
    <row r="18" spans="2:10" x14ac:dyDescent="0.25">
      <c r="B18">
        <f t="shared" si="3"/>
        <v>105</v>
      </c>
      <c r="C18" s="1">
        <f t="shared" si="1"/>
        <v>0</v>
      </c>
      <c r="D18" s="1">
        <f t="shared" si="2"/>
        <v>-3</v>
      </c>
      <c r="E18" s="1">
        <f t="shared" si="0"/>
        <v>-3</v>
      </c>
    </row>
    <row r="19" spans="2:10" x14ac:dyDescent="0.25">
      <c r="B19">
        <f t="shared" si="3"/>
        <v>110</v>
      </c>
      <c r="C19" s="1">
        <f t="shared" si="1"/>
        <v>5</v>
      </c>
      <c r="D19" s="1">
        <f t="shared" si="2"/>
        <v>-3</v>
      </c>
      <c r="E19" s="1">
        <f t="shared" si="0"/>
        <v>7</v>
      </c>
    </row>
    <row r="20" spans="2:10" x14ac:dyDescent="0.25">
      <c r="B20">
        <f t="shared" si="3"/>
        <v>115</v>
      </c>
      <c r="C20" s="1">
        <f t="shared" si="1"/>
        <v>10</v>
      </c>
      <c r="D20" s="1">
        <f t="shared" si="2"/>
        <v>-3</v>
      </c>
      <c r="E20" s="1">
        <f t="shared" si="0"/>
        <v>17</v>
      </c>
    </row>
    <row r="21" spans="2:10" x14ac:dyDescent="0.25">
      <c r="B21">
        <f t="shared" si="3"/>
        <v>120</v>
      </c>
      <c r="C21" s="1">
        <f t="shared" si="1"/>
        <v>15</v>
      </c>
      <c r="D21" s="1">
        <f t="shared" si="2"/>
        <v>-3</v>
      </c>
      <c r="E21" s="1">
        <f t="shared" si="0"/>
        <v>27</v>
      </c>
    </row>
    <row r="22" spans="2:10" x14ac:dyDescent="0.25">
      <c r="B22">
        <f t="shared" si="3"/>
        <v>125</v>
      </c>
      <c r="C22" s="1">
        <f t="shared" si="1"/>
        <v>20</v>
      </c>
      <c r="D22" s="1">
        <f t="shared" si="2"/>
        <v>-3</v>
      </c>
      <c r="E22" s="1">
        <f t="shared" si="0"/>
        <v>37</v>
      </c>
    </row>
    <row r="23" spans="2:10" x14ac:dyDescent="0.25">
      <c r="B23">
        <f t="shared" si="3"/>
        <v>130</v>
      </c>
      <c r="C23" s="1">
        <f t="shared" si="1"/>
        <v>25</v>
      </c>
      <c r="D23" s="1">
        <f t="shared" si="2"/>
        <v>-3</v>
      </c>
      <c r="E23" s="1">
        <f t="shared" si="0"/>
        <v>47</v>
      </c>
    </row>
    <row r="24" spans="2:10" x14ac:dyDescent="0.25">
      <c r="B24">
        <f t="shared" si="3"/>
        <v>135</v>
      </c>
      <c r="C24" s="1">
        <f t="shared" si="1"/>
        <v>30</v>
      </c>
      <c r="D24" s="1">
        <f t="shared" si="2"/>
        <v>-3</v>
      </c>
      <c r="E24" s="1">
        <f t="shared" si="0"/>
        <v>57</v>
      </c>
      <c r="G24" s="1"/>
      <c r="H24" s="1"/>
      <c r="I24" s="1"/>
      <c r="J24" s="1"/>
    </row>
    <row r="25" spans="2:10" x14ac:dyDescent="0.25">
      <c r="B25">
        <f t="shared" si="3"/>
        <v>140</v>
      </c>
      <c r="C25" s="1">
        <f t="shared" si="1"/>
        <v>35</v>
      </c>
      <c r="D25" s="1">
        <f t="shared" si="2"/>
        <v>-3</v>
      </c>
      <c r="E25" s="1">
        <f t="shared" si="0"/>
        <v>67</v>
      </c>
      <c r="G25" s="1"/>
      <c r="H25" s="1"/>
      <c r="I25" s="1"/>
      <c r="J25" s="1"/>
    </row>
    <row r="26" spans="2:10" x14ac:dyDescent="0.25">
      <c r="B26">
        <f t="shared" si="3"/>
        <v>145</v>
      </c>
      <c r="C26" s="1">
        <f t="shared" si="1"/>
        <v>40</v>
      </c>
      <c r="D26" s="1">
        <f t="shared" si="2"/>
        <v>-3</v>
      </c>
      <c r="E26" s="1">
        <f t="shared" si="0"/>
        <v>77</v>
      </c>
      <c r="G26" s="1"/>
      <c r="H26" s="1"/>
      <c r="I26" s="1"/>
      <c r="J26" s="1"/>
    </row>
    <row r="27" spans="2:10" x14ac:dyDescent="0.25">
      <c r="B27">
        <f t="shared" si="3"/>
        <v>150</v>
      </c>
      <c r="C27" s="1">
        <f t="shared" si="1"/>
        <v>45</v>
      </c>
      <c r="D27" s="1">
        <f t="shared" si="2"/>
        <v>-3</v>
      </c>
      <c r="E27" s="1">
        <f t="shared" si="0"/>
        <v>87</v>
      </c>
      <c r="G27" s="1"/>
      <c r="H27" s="1"/>
      <c r="I27" s="1"/>
      <c r="J27" s="1"/>
    </row>
    <row r="28" spans="2:10" x14ac:dyDescent="0.25"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</sheetData>
  <mergeCells count="2">
    <mergeCell ref="C1:E1"/>
    <mergeCell ref="B5:F5"/>
  </mergeCells>
  <pageMargins left="0.7" right="0.7" top="0.75" bottom="0.75" header="0.3" footer="0.3"/>
  <pageSetup paperSize="19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J38"/>
  <sheetViews>
    <sheetView zoomScale="85" zoomScaleNormal="85" workbookViewId="0">
      <selection activeCell="F13" sqref="F13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21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100</v>
      </c>
      <c r="E3" s="5">
        <v>5</v>
      </c>
    </row>
    <row r="4" spans="2:6" x14ac:dyDescent="0.25">
      <c r="C4" s="3" t="s">
        <v>20</v>
      </c>
      <c r="D4" s="5">
        <v>100</v>
      </c>
      <c r="E4" s="5">
        <v>3</v>
      </c>
    </row>
    <row r="5" spans="2:6" x14ac:dyDescent="0.25">
      <c r="B5" s="11" t="str">
        <f>+C1</f>
        <v>Banda o Strip</v>
      </c>
      <c r="C5" s="11"/>
      <c r="D5" s="11"/>
      <c r="E5" s="11"/>
      <c r="F5" s="11"/>
    </row>
    <row r="6" spans="2:6" x14ac:dyDescent="0.25">
      <c r="B6" s="6" t="s">
        <v>4</v>
      </c>
      <c r="C6" s="6" t="str">
        <f>+C3</f>
        <v>Largo en Call</v>
      </c>
      <c r="D6" s="6" t="str">
        <f>+C4</f>
        <v>2 Largo en put</v>
      </c>
      <c r="E6" s="2" t="s">
        <v>5</v>
      </c>
    </row>
    <row r="7" spans="2:6" x14ac:dyDescent="0.25">
      <c r="B7">
        <v>50</v>
      </c>
      <c r="C7" s="1">
        <f>+MAX(B7-$D$3,0)-$E$3</f>
        <v>-5</v>
      </c>
      <c r="D7" s="1">
        <f>+MAX($D$4-B7,0)-$E$4</f>
        <v>47</v>
      </c>
      <c r="E7" s="1">
        <f>+C7+D7*2</f>
        <v>89</v>
      </c>
    </row>
    <row r="8" spans="2:6" x14ac:dyDescent="0.25">
      <c r="B8">
        <f>+B7+5</f>
        <v>55</v>
      </c>
      <c r="C8" s="1">
        <f t="shared" ref="C8:C27" si="0">+MAX(B8-$D$3,0)-$E$3</f>
        <v>-5</v>
      </c>
      <c r="D8" s="1">
        <f t="shared" ref="D8:D27" si="1">+MAX($D$4-B8,0)-$E$4</f>
        <v>42</v>
      </c>
      <c r="E8" s="1">
        <f t="shared" ref="E8:E27" si="2">+C8+D8*2</f>
        <v>79</v>
      </c>
    </row>
    <row r="9" spans="2:6" x14ac:dyDescent="0.25">
      <c r="B9">
        <f t="shared" ref="B9:B27" si="3">+B8+5</f>
        <v>60</v>
      </c>
      <c r="C9" s="1">
        <f t="shared" si="0"/>
        <v>-5</v>
      </c>
      <c r="D9" s="1">
        <f t="shared" si="1"/>
        <v>37</v>
      </c>
      <c r="E9" s="1">
        <f t="shared" si="2"/>
        <v>69</v>
      </c>
    </row>
    <row r="10" spans="2:6" x14ac:dyDescent="0.25">
      <c r="B10">
        <f t="shared" si="3"/>
        <v>65</v>
      </c>
      <c r="C10" s="1">
        <f t="shared" si="0"/>
        <v>-5</v>
      </c>
      <c r="D10" s="1">
        <f t="shared" si="1"/>
        <v>32</v>
      </c>
      <c r="E10" s="1">
        <f t="shared" si="2"/>
        <v>59</v>
      </c>
    </row>
    <row r="11" spans="2:6" x14ac:dyDescent="0.25">
      <c r="B11">
        <f t="shared" si="3"/>
        <v>70</v>
      </c>
      <c r="C11" s="1">
        <f t="shared" si="0"/>
        <v>-5</v>
      </c>
      <c r="D11" s="1">
        <f t="shared" si="1"/>
        <v>27</v>
      </c>
      <c r="E11" s="1">
        <f t="shared" si="2"/>
        <v>49</v>
      </c>
    </row>
    <row r="12" spans="2:6" x14ac:dyDescent="0.25">
      <c r="B12">
        <f t="shared" si="3"/>
        <v>75</v>
      </c>
      <c r="C12" s="1">
        <f t="shared" si="0"/>
        <v>-5</v>
      </c>
      <c r="D12" s="1">
        <f t="shared" si="1"/>
        <v>22</v>
      </c>
      <c r="E12" s="1">
        <f t="shared" si="2"/>
        <v>39</v>
      </c>
    </row>
    <row r="13" spans="2:6" x14ac:dyDescent="0.25">
      <c r="B13">
        <f t="shared" si="3"/>
        <v>80</v>
      </c>
      <c r="C13" s="1">
        <f t="shared" si="0"/>
        <v>-5</v>
      </c>
      <c r="D13" s="1">
        <f t="shared" si="1"/>
        <v>17</v>
      </c>
      <c r="E13" s="1">
        <f t="shared" si="2"/>
        <v>29</v>
      </c>
    </row>
    <row r="14" spans="2:6" x14ac:dyDescent="0.25">
      <c r="B14">
        <f t="shared" si="3"/>
        <v>85</v>
      </c>
      <c r="C14" s="1">
        <f t="shared" si="0"/>
        <v>-5</v>
      </c>
      <c r="D14" s="1">
        <f t="shared" si="1"/>
        <v>12</v>
      </c>
      <c r="E14" s="1">
        <f t="shared" si="2"/>
        <v>19</v>
      </c>
    </row>
    <row r="15" spans="2:6" x14ac:dyDescent="0.25">
      <c r="B15">
        <f t="shared" si="3"/>
        <v>90</v>
      </c>
      <c r="C15" s="1">
        <f t="shared" si="0"/>
        <v>-5</v>
      </c>
      <c r="D15" s="1">
        <f t="shared" si="1"/>
        <v>7</v>
      </c>
      <c r="E15" s="1">
        <f t="shared" si="2"/>
        <v>9</v>
      </c>
    </row>
    <row r="16" spans="2:6" x14ac:dyDescent="0.25">
      <c r="B16">
        <f t="shared" si="3"/>
        <v>95</v>
      </c>
      <c r="C16" s="1">
        <f t="shared" si="0"/>
        <v>-5</v>
      </c>
      <c r="D16" s="1">
        <f t="shared" si="1"/>
        <v>2</v>
      </c>
      <c r="E16" s="1">
        <f t="shared" si="2"/>
        <v>-1</v>
      </c>
    </row>
    <row r="17" spans="2:10" x14ac:dyDescent="0.25">
      <c r="B17">
        <f t="shared" si="3"/>
        <v>100</v>
      </c>
      <c r="C17" s="1">
        <f t="shared" si="0"/>
        <v>-5</v>
      </c>
      <c r="D17" s="1">
        <f t="shared" si="1"/>
        <v>-3</v>
      </c>
      <c r="E17" s="1">
        <f t="shared" si="2"/>
        <v>-11</v>
      </c>
    </row>
    <row r="18" spans="2:10" x14ac:dyDescent="0.25">
      <c r="B18">
        <f t="shared" si="3"/>
        <v>105</v>
      </c>
      <c r="C18" s="1">
        <f t="shared" si="0"/>
        <v>0</v>
      </c>
      <c r="D18" s="1">
        <f t="shared" si="1"/>
        <v>-3</v>
      </c>
      <c r="E18" s="1">
        <f t="shared" si="2"/>
        <v>-6</v>
      </c>
    </row>
    <row r="19" spans="2:10" x14ac:dyDescent="0.25">
      <c r="B19">
        <f t="shared" si="3"/>
        <v>110</v>
      </c>
      <c r="C19" s="1">
        <f t="shared" si="0"/>
        <v>5</v>
      </c>
      <c r="D19" s="1">
        <f t="shared" si="1"/>
        <v>-3</v>
      </c>
      <c r="E19" s="1">
        <f t="shared" si="2"/>
        <v>-1</v>
      </c>
    </row>
    <row r="20" spans="2:10" x14ac:dyDescent="0.25">
      <c r="B20">
        <f t="shared" si="3"/>
        <v>115</v>
      </c>
      <c r="C20" s="1">
        <f t="shared" si="0"/>
        <v>10</v>
      </c>
      <c r="D20" s="1">
        <f t="shared" si="1"/>
        <v>-3</v>
      </c>
      <c r="E20" s="1">
        <f t="shared" si="2"/>
        <v>4</v>
      </c>
    </row>
    <row r="21" spans="2:10" x14ac:dyDescent="0.25">
      <c r="B21">
        <f t="shared" si="3"/>
        <v>120</v>
      </c>
      <c r="C21" s="1">
        <f t="shared" si="0"/>
        <v>15</v>
      </c>
      <c r="D21" s="1">
        <f t="shared" si="1"/>
        <v>-3</v>
      </c>
      <c r="E21" s="1">
        <f t="shared" si="2"/>
        <v>9</v>
      </c>
    </row>
    <row r="22" spans="2:10" x14ac:dyDescent="0.25">
      <c r="B22">
        <f t="shared" si="3"/>
        <v>125</v>
      </c>
      <c r="C22" s="1">
        <f t="shared" si="0"/>
        <v>20</v>
      </c>
      <c r="D22" s="1">
        <f t="shared" si="1"/>
        <v>-3</v>
      </c>
      <c r="E22" s="1">
        <f t="shared" si="2"/>
        <v>14</v>
      </c>
    </row>
    <row r="23" spans="2:10" x14ac:dyDescent="0.25">
      <c r="B23">
        <f t="shared" si="3"/>
        <v>130</v>
      </c>
      <c r="C23" s="1">
        <f t="shared" si="0"/>
        <v>25</v>
      </c>
      <c r="D23" s="1">
        <f t="shared" si="1"/>
        <v>-3</v>
      </c>
      <c r="E23" s="1">
        <f t="shared" si="2"/>
        <v>19</v>
      </c>
    </row>
    <row r="24" spans="2:10" x14ac:dyDescent="0.25">
      <c r="B24">
        <f t="shared" si="3"/>
        <v>135</v>
      </c>
      <c r="C24" s="1">
        <f t="shared" si="0"/>
        <v>30</v>
      </c>
      <c r="D24" s="1">
        <f t="shared" si="1"/>
        <v>-3</v>
      </c>
      <c r="E24" s="1">
        <f t="shared" si="2"/>
        <v>24</v>
      </c>
      <c r="G24" s="1"/>
      <c r="H24" s="1"/>
      <c r="I24" s="1"/>
      <c r="J24" s="1"/>
    </row>
    <row r="25" spans="2:10" x14ac:dyDescent="0.25">
      <c r="B25">
        <f t="shared" si="3"/>
        <v>140</v>
      </c>
      <c r="C25" s="1">
        <f t="shared" si="0"/>
        <v>35</v>
      </c>
      <c r="D25" s="1">
        <f t="shared" si="1"/>
        <v>-3</v>
      </c>
      <c r="E25" s="1">
        <f t="shared" si="2"/>
        <v>29</v>
      </c>
      <c r="G25" s="1"/>
      <c r="H25" s="1"/>
      <c r="I25" s="1"/>
      <c r="J25" s="1"/>
    </row>
    <row r="26" spans="2:10" x14ac:dyDescent="0.25">
      <c r="B26">
        <f t="shared" si="3"/>
        <v>145</v>
      </c>
      <c r="C26" s="1">
        <f t="shared" si="0"/>
        <v>40</v>
      </c>
      <c r="D26" s="1">
        <f t="shared" si="1"/>
        <v>-3</v>
      </c>
      <c r="E26" s="1">
        <f t="shared" si="2"/>
        <v>34</v>
      </c>
      <c r="G26" s="1"/>
      <c r="H26" s="1"/>
      <c r="I26" s="1"/>
      <c r="J26" s="1"/>
    </row>
    <row r="27" spans="2:10" x14ac:dyDescent="0.25">
      <c r="B27">
        <f t="shared" si="3"/>
        <v>150</v>
      </c>
      <c r="C27" s="1">
        <f t="shared" si="0"/>
        <v>45</v>
      </c>
      <c r="D27" s="1">
        <f t="shared" si="1"/>
        <v>-3</v>
      </c>
      <c r="E27" s="1">
        <f t="shared" si="2"/>
        <v>39</v>
      </c>
      <c r="G27" s="1"/>
      <c r="H27" s="1"/>
      <c r="I27" s="1"/>
      <c r="J27" s="1"/>
    </row>
    <row r="28" spans="2:10" x14ac:dyDescent="0.25"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</sheetData>
  <mergeCells count="2">
    <mergeCell ref="C1:E1"/>
    <mergeCell ref="B5:F5"/>
  </mergeCells>
  <pageMargins left="0.7" right="0.7" top="0.75" bottom="0.75" header="0.3" footer="0.3"/>
  <pageSetup paperSize="19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zoomScale="85" zoomScaleNormal="85" workbookViewId="0">
      <selection activeCell="C1" sqref="C1:E4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6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95</v>
      </c>
      <c r="E3" s="5">
        <v>7</v>
      </c>
    </row>
    <row r="4" spans="2:6" x14ac:dyDescent="0.25">
      <c r="C4" s="3" t="s">
        <v>7</v>
      </c>
      <c r="D4" s="5">
        <v>105</v>
      </c>
      <c r="E4" s="5">
        <v>3</v>
      </c>
    </row>
    <row r="5" spans="2:6" x14ac:dyDescent="0.25">
      <c r="C5" s="7"/>
      <c r="D5" s="8"/>
      <c r="E5" s="8"/>
    </row>
    <row r="6" spans="2:6" x14ac:dyDescent="0.25">
      <c r="B6" s="11" t="str">
        <f>+C1</f>
        <v>Bull call spread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Call</v>
      </c>
      <c r="D7" s="6" t="str">
        <f>+C4</f>
        <v>Corto en Call</v>
      </c>
      <c r="E7" s="2" t="s">
        <v>5</v>
      </c>
    </row>
    <row r="8" spans="2:6" x14ac:dyDescent="0.25">
      <c r="B8">
        <v>50</v>
      </c>
      <c r="C8" s="1">
        <f>+MAX(B8-$D$3,0)-$E$3</f>
        <v>-7</v>
      </c>
      <c r="D8" s="1">
        <f>+$E$4+MIN($D$4-B8,0)</f>
        <v>3</v>
      </c>
      <c r="E8" s="1">
        <f>SUM(C8:D8)</f>
        <v>-4</v>
      </c>
    </row>
    <row r="9" spans="2:6" x14ac:dyDescent="0.25">
      <c r="B9">
        <f>+B8+5</f>
        <v>55</v>
      </c>
      <c r="C9" s="1">
        <f t="shared" ref="C9:C23" si="0">+MAX(B9-$D$3,0)-$E$3</f>
        <v>-7</v>
      </c>
      <c r="D9" s="1">
        <f t="shared" ref="D9:D23" si="1">+$E$4+MIN($D$4-B9,0)</f>
        <v>3</v>
      </c>
      <c r="E9" s="1">
        <f t="shared" ref="E9:E28" si="2">SUM(C9:D9)</f>
        <v>-4</v>
      </c>
    </row>
    <row r="10" spans="2:6" x14ac:dyDescent="0.25">
      <c r="B10">
        <f t="shared" ref="B10:B28" si="3">+B9+5</f>
        <v>60</v>
      </c>
      <c r="C10" s="1">
        <f t="shared" si="0"/>
        <v>-7</v>
      </c>
      <c r="D10" s="1">
        <f t="shared" si="1"/>
        <v>3</v>
      </c>
      <c r="E10" s="1">
        <f t="shared" si="2"/>
        <v>-4</v>
      </c>
    </row>
    <row r="11" spans="2:6" x14ac:dyDescent="0.25">
      <c r="B11">
        <f t="shared" si="3"/>
        <v>65</v>
      </c>
      <c r="C11" s="1">
        <f t="shared" si="0"/>
        <v>-7</v>
      </c>
      <c r="D11" s="1">
        <f t="shared" si="1"/>
        <v>3</v>
      </c>
      <c r="E11" s="1">
        <f t="shared" si="2"/>
        <v>-4</v>
      </c>
    </row>
    <row r="12" spans="2:6" x14ac:dyDescent="0.25">
      <c r="B12">
        <f t="shared" si="3"/>
        <v>70</v>
      </c>
      <c r="C12" s="1">
        <f t="shared" si="0"/>
        <v>-7</v>
      </c>
      <c r="D12" s="1">
        <f t="shared" si="1"/>
        <v>3</v>
      </c>
      <c r="E12" s="1">
        <f t="shared" si="2"/>
        <v>-4</v>
      </c>
    </row>
    <row r="13" spans="2:6" x14ac:dyDescent="0.25">
      <c r="B13">
        <f t="shared" si="3"/>
        <v>75</v>
      </c>
      <c r="C13" s="1">
        <f t="shared" si="0"/>
        <v>-7</v>
      </c>
      <c r="D13" s="1">
        <f t="shared" si="1"/>
        <v>3</v>
      </c>
      <c r="E13" s="1">
        <f t="shared" si="2"/>
        <v>-4</v>
      </c>
    </row>
    <row r="14" spans="2:6" x14ac:dyDescent="0.25">
      <c r="B14">
        <f t="shared" si="3"/>
        <v>80</v>
      </c>
      <c r="C14" s="1">
        <f t="shared" si="0"/>
        <v>-7</v>
      </c>
      <c r="D14" s="1">
        <f t="shared" si="1"/>
        <v>3</v>
      </c>
      <c r="E14" s="1">
        <f t="shared" si="2"/>
        <v>-4</v>
      </c>
    </row>
    <row r="15" spans="2:6" x14ac:dyDescent="0.25">
      <c r="B15">
        <f t="shared" si="3"/>
        <v>85</v>
      </c>
      <c r="C15" s="1">
        <f t="shared" si="0"/>
        <v>-7</v>
      </c>
      <c r="D15" s="1">
        <f t="shared" si="1"/>
        <v>3</v>
      </c>
      <c r="E15" s="1">
        <f t="shared" si="2"/>
        <v>-4</v>
      </c>
    </row>
    <row r="16" spans="2:6" x14ac:dyDescent="0.25">
      <c r="B16">
        <f t="shared" si="3"/>
        <v>90</v>
      </c>
      <c r="C16" s="1">
        <f t="shared" si="0"/>
        <v>-7</v>
      </c>
      <c r="D16" s="1">
        <f t="shared" si="1"/>
        <v>3</v>
      </c>
      <c r="E16" s="1">
        <f t="shared" si="2"/>
        <v>-4</v>
      </c>
    </row>
    <row r="17" spans="2:10" x14ac:dyDescent="0.25">
      <c r="B17">
        <f t="shared" si="3"/>
        <v>95</v>
      </c>
      <c r="C17" s="1">
        <f t="shared" si="0"/>
        <v>-7</v>
      </c>
      <c r="D17" s="1">
        <f t="shared" si="1"/>
        <v>3</v>
      </c>
      <c r="E17" s="1">
        <f t="shared" si="2"/>
        <v>-4</v>
      </c>
    </row>
    <row r="18" spans="2:10" x14ac:dyDescent="0.25">
      <c r="B18">
        <f t="shared" si="3"/>
        <v>100</v>
      </c>
      <c r="C18" s="1">
        <f t="shared" si="0"/>
        <v>-2</v>
      </c>
      <c r="D18" s="1">
        <f t="shared" si="1"/>
        <v>3</v>
      </c>
      <c r="E18" s="1">
        <f t="shared" si="2"/>
        <v>1</v>
      </c>
    </row>
    <row r="19" spans="2:10" x14ac:dyDescent="0.25">
      <c r="B19">
        <f t="shared" si="3"/>
        <v>105</v>
      </c>
      <c r="C19" s="1">
        <f t="shared" si="0"/>
        <v>3</v>
      </c>
      <c r="D19" s="1">
        <f t="shared" si="1"/>
        <v>3</v>
      </c>
      <c r="E19" s="1">
        <f t="shared" si="2"/>
        <v>6</v>
      </c>
    </row>
    <row r="20" spans="2:10" x14ac:dyDescent="0.25">
      <c r="B20">
        <f t="shared" si="3"/>
        <v>110</v>
      </c>
      <c r="C20" s="1">
        <f t="shared" si="0"/>
        <v>8</v>
      </c>
      <c r="D20" s="1">
        <f t="shared" si="1"/>
        <v>-2</v>
      </c>
      <c r="E20" s="1">
        <f t="shared" si="2"/>
        <v>6</v>
      </c>
    </row>
    <row r="21" spans="2:10" x14ac:dyDescent="0.25">
      <c r="B21">
        <f t="shared" si="3"/>
        <v>115</v>
      </c>
      <c r="C21" s="1">
        <f t="shared" si="0"/>
        <v>13</v>
      </c>
      <c r="D21" s="1">
        <f t="shared" si="1"/>
        <v>-7</v>
      </c>
      <c r="E21" s="1">
        <f t="shared" si="2"/>
        <v>6</v>
      </c>
    </row>
    <row r="22" spans="2:10" x14ac:dyDescent="0.25">
      <c r="B22">
        <f t="shared" si="3"/>
        <v>120</v>
      </c>
      <c r="C22" s="1">
        <f t="shared" si="0"/>
        <v>18</v>
      </c>
      <c r="D22" s="1">
        <f t="shared" si="1"/>
        <v>-12</v>
      </c>
      <c r="E22" s="1">
        <f t="shared" si="2"/>
        <v>6</v>
      </c>
    </row>
    <row r="23" spans="2:10" x14ac:dyDescent="0.25">
      <c r="B23">
        <f t="shared" si="3"/>
        <v>125</v>
      </c>
      <c r="C23" s="1">
        <f t="shared" si="0"/>
        <v>23</v>
      </c>
      <c r="D23" s="1">
        <f t="shared" si="1"/>
        <v>-17</v>
      </c>
      <c r="E23" s="1">
        <f t="shared" si="2"/>
        <v>6</v>
      </c>
    </row>
    <row r="24" spans="2:10" x14ac:dyDescent="0.25">
      <c r="B24">
        <f t="shared" si="3"/>
        <v>130</v>
      </c>
      <c r="C24" s="1">
        <f t="shared" ref="C24:C28" si="4">+MAX(B24-$D$3,0)-$E$3</f>
        <v>28</v>
      </c>
      <c r="D24" s="1">
        <f t="shared" ref="D24:D28" si="5">+$E$4+MIN($D$4-B24,0)</f>
        <v>-22</v>
      </c>
      <c r="E24" s="1">
        <f t="shared" si="2"/>
        <v>6</v>
      </c>
    </row>
    <row r="25" spans="2:10" x14ac:dyDescent="0.25">
      <c r="B25">
        <f t="shared" si="3"/>
        <v>135</v>
      </c>
      <c r="C25" s="1">
        <f t="shared" si="4"/>
        <v>33</v>
      </c>
      <c r="D25" s="1">
        <f t="shared" si="5"/>
        <v>-27</v>
      </c>
      <c r="E25" s="1">
        <f t="shared" si="2"/>
        <v>6</v>
      </c>
      <c r="G25" s="1"/>
      <c r="H25" s="1"/>
      <c r="I25" s="1"/>
      <c r="J25" s="1"/>
    </row>
    <row r="26" spans="2:10" x14ac:dyDescent="0.25">
      <c r="B26">
        <f t="shared" si="3"/>
        <v>140</v>
      </c>
      <c r="C26" s="1">
        <f t="shared" si="4"/>
        <v>38</v>
      </c>
      <c r="D26" s="1">
        <f t="shared" si="5"/>
        <v>-32</v>
      </c>
      <c r="E26" s="1">
        <f t="shared" si="2"/>
        <v>6</v>
      </c>
      <c r="G26" s="1"/>
      <c r="H26" s="1"/>
      <c r="I26" s="1"/>
      <c r="J26" s="1"/>
    </row>
    <row r="27" spans="2:10" x14ac:dyDescent="0.25">
      <c r="B27">
        <f t="shared" si="3"/>
        <v>145</v>
      </c>
      <c r="C27" s="1">
        <f t="shared" si="4"/>
        <v>43</v>
      </c>
      <c r="D27" s="1">
        <f t="shared" si="5"/>
        <v>-37</v>
      </c>
      <c r="E27" s="1">
        <f t="shared" si="2"/>
        <v>6</v>
      </c>
      <c r="G27" s="1"/>
      <c r="H27" s="1"/>
      <c r="I27" s="1"/>
      <c r="J27" s="1"/>
    </row>
    <row r="28" spans="2:10" x14ac:dyDescent="0.25">
      <c r="B28">
        <f t="shared" si="3"/>
        <v>150</v>
      </c>
      <c r="C28" s="1">
        <f t="shared" si="4"/>
        <v>48</v>
      </c>
      <c r="D28" s="1">
        <f t="shared" si="5"/>
        <v>-42</v>
      </c>
      <c r="E28" s="1">
        <f t="shared" si="2"/>
        <v>6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  <row r="39" spans="7:10" x14ac:dyDescent="0.25">
      <c r="G39" s="1"/>
      <c r="H39" s="1"/>
      <c r="I39" s="1"/>
      <c r="J39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zoomScale="85" zoomScaleNormal="85" workbookViewId="0">
      <selection activeCell="C1" sqref="C1:F1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6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95</v>
      </c>
      <c r="E3" s="5">
        <v>7</v>
      </c>
    </row>
    <row r="4" spans="2:6" x14ac:dyDescent="0.25">
      <c r="C4" s="3" t="s">
        <v>7</v>
      </c>
      <c r="D4" s="5">
        <v>105</v>
      </c>
      <c r="E4" s="5">
        <v>3</v>
      </c>
    </row>
    <row r="5" spans="2:6" x14ac:dyDescent="0.25">
      <c r="C5" s="3" t="s">
        <v>0</v>
      </c>
      <c r="D5" s="5">
        <v>100</v>
      </c>
      <c r="E5" s="5">
        <v>5</v>
      </c>
    </row>
    <row r="6" spans="2:6" x14ac:dyDescent="0.25">
      <c r="B6" s="11" t="str">
        <f>+C1</f>
        <v>Bull call spread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Call</v>
      </c>
      <c r="D7" s="6" t="str">
        <f>+C4</f>
        <v>Corto en Call</v>
      </c>
      <c r="E7" s="6" t="str">
        <f>+C5</f>
        <v>Largo en Call</v>
      </c>
      <c r="F7" s="2" t="s">
        <v>5</v>
      </c>
    </row>
    <row r="8" spans="2:6" x14ac:dyDescent="0.25">
      <c r="B8">
        <v>50</v>
      </c>
      <c r="C8" s="1">
        <f>+MAX(B8-$D$3,0)-$E$3</f>
        <v>-7</v>
      </c>
      <c r="D8" s="1">
        <f>+$E$4+MIN($D$4-B8,0)</f>
        <v>3</v>
      </c>
      <c r="E8" s="1">
        <f>+MAX(B8-$D$5,0)-$E$5</f>
        <v>-5</v>
      </c>
      <c r="F8" s="1">
        <f>SUM(C8:E8)</f>
        <v>-9</v>
      </c>
    </row>
    <row r="9" spans="2:6" x14ac:dyDescent="0.25">
      <c r="B9">
        <f>+B8+5</f>
        <v>55</v>
      </c>
      <c r="C9" s="1">
        <f t="shared" ref="C9:C28" si="0">+MAX(B9-$D$3,0)-$E$3</f>
        <v>-7</v>
      </c>
      <c r="D9" s="1">
        <f t="shared" ref="D9:D28" si="1">+$E$4+MIN($D$4-B9,0)</f>
        <v>3</v>
      </c>
      <c r="E9" s="1">
        <f t="shared" ref="E9:E28" si="2">+MAX(B9-$D$5,0)-$E$5</f>
        <v>-5</v>
      </c>
      <c r="F9" s="1">
        <f t="shared" ref="F9:F28" si="3">SUM(C9:E9)</f>
        <v>-9</v>
      </c>
    </row>
    <row r="10" spans="2:6" x14ac:dyDescent="0.25">
      <c r="B10">
        <f t="shared" ref="B10:B28" si="4">+B9+5</f>
        <v>60</v>
      </c>
      <c r="C10" s="1">
        <f t="shared" si="0"/>
        <v>-7</v>
      </c>
      <c r="D10" s="1">
        <f t="shared" si="1"/>
        <v>3</v>
      </c>
      <c r="E10" s="1">
        <f t="shared" si="2"/>
        <v>-5</v>
      </c>
      <c r="F10" s="1">
        <f t="shared" si="3"/>
        <v>-9</v>
      </c>
    </row>
    <row r="11" spans="2:6" x14ac:dyDescent="0.25">
      <c r="B11">
        <f t="shared" si="4"/>
        <v>65</v>
      </c>
      <c r="C11" s="1">
        <f t="shared" si="0"/>
        <v>-7</v>
      </c>
      <c r="D11" s="1">
        <f t="shared" si="1"/>
        <v>3</v>
      </c>
      <c r="E11" s="1">
        <f t="shared" si="2"/>
        <v>-5</v>
      </c>
      <c r="F11" s="1">
        <f t="shared" si="3"/>
        <v>-9</v>
      </c>
    </row>
    <row r="12" spans="2:6" x14ac:dyDescent="0.25">
      <c r="B12">
        <f t="shared" si="4"/>
        <v>70</v>
      </c>
      <c r="C12" s="1">
        <f t="shared" si="0"/>
        <v>-7</v>
      </c>
      <c r="D12" s="1">
        <f t="shared" si="1"/>
        <v>3</v>
      </c>
      <c r="E12" s="1">
        <f t="shared" si="2"/>
        <v>-5</v>
      </c>
      <c r="F12" s="1">
        <f t="shared" si="3"/>
        <v>-9</v>
      </c>
    </row>
    <row r="13" spans="2:6" x14ac:dyDescent="0.25">
      <c r="B13">
        <f t="shared" si="4"/>
        <v>75</v>
      </c>
      <c r="C13" s="1">
        <f t="shared" si="0"/>
        <v>-7</v>
      </c>
      <c r="D13" s="1">
        <f t="shared" si="1"/>
        <v>3</v>
      </c>
      <c r="E13" s="1">
        <f t="shared" si="2"/>
        <v>-5</v>
      </c>
      <c r="F13" s="1">
        <f t="shared" si="3"/>
        <v>-9</v>
      </c>
    </row>
    <row r="14" spans="2:6" x14ac:dyDescent="0.25">
      <c r="B14">
        <f t="shared" si="4"/>
        <v>80</v>
      </c>
      <c r="C14" s="1">
        <f t="shared" si="0"/>
        <v>-7</v>
      </c>
      <c r="D14" s="1">
        <f t="shared" si="1"/>
        <v>3</v>
      </c>
      <c r="E14" s="1">
        <f t="shared" si="2"/>
        <v>-5</v>
      </c>
      <c r="F14" s="1">
        <f t="shared" si="3"/>
        <v>-9</v>
      </c>
    </row>
    <row r="15" spans="2:6" x14ac:dyDescent="0.25">
      <c r="B15">
        <f t="shared" si="4"/>
        <v>85</v>
      </c>
      <c r="C15" s="1">
        <f t="shared" si="0"/>
        <v>-7</v>
      </c>
      <c r="D15" s="1">
        <f t="shared" si="1"/>
        <v>3</v>
      </c>
      <c r="E15" s="1">
        <f t="shared" si="2"/>
        <v>-5</v>
      </c>
      <c r="F15" s="1">
        <f t="shared" si="3"/>
        <v>-9</v>
      </c>
    </row>
    <row r="16" spans="2:6" x14ac:dyDescent="0.25">
      <c r="B16">
        <f t="shared" si="4"/>
        <v>90</v>
      </c>
      <c r="C16" s="1">
        <f t="shared" si="0"/>
        <v>-7</v>
      </c>
      <c r="D16" s="1">
        <f t="shared" si="1"/>
        <v>3</v>
      </c>
      <c r="E16" s="1">
        <f t="shared" si="2"/>
        <v>-5</v>
      </c>
      <c r="F16" s="1">
        <f t="shared" si="3"/>
        <v>-9</v>
      </c>
    </row>
    <row r="17" spans="2:10" x14ac:dyDescent="0.25">
      <c r="B17">
        <f t="shared" si="4"/>
        <v>95</v>
      </c>
      <c r="C17" s="1">
        <f t="shared" si="0"/>
        <v>-7</v>
      </c>
      <c r="D17" s="1">
        <f t="shared" si="1"/>
        <v>3</v>
      </c>
      <c r="E17" s="1">
        <f t="shared" si="2"/>
        <v>-5</v>
      </c>
      <c r="F17" s="1">
        <f t="shared" si="3"/>
        <v>-9</v>
      </c>
    </row>
    <row r="18" spans="2:10" x14ac:dyDescent="0.25">
      <c r="B18">
        <f t="shared" si="4"/>
        <v>100</v>
      </c>
      <c r="C18" s="1">
        <f t="shared" si="0"/>
        <v>-2</v>
      </c>
      <c r="D18" s="1">
        <f t="shared" si="1"/>
        <v>3</v>
      </c>
      <c r="E18" s="1">
        <f t="shared" si="2"/>
        <v>-5</v>
      </c>
      <c r="F18" s="1">
        <f t="shared" si="3"/>
        <v>-4</v>
      </c>
    </row>
    <row r="19" spans="2:10" x14ac:dyDescent="0.25">
      <c r="B19">
        <f t="shared" si="4"/>
        <v>105</v>
      </c>
      <c r="C19" s="1">
        <f t="shared" si="0"/>
        <v>3</v>
      </c>
      <c r="D19" s="1">
        <f t="shared" si="1"/>
        <v>3</v>
      </c>
      <c r="E19" s="1">
        <f t="shared" si="2"/>
        <v>0</v>
      </c>
      <c r="F19" s="1">
        <f t="shared" si="3"/>
        <v>6</v>
      </c>
    </row>
    <row r="20" spans="2:10" x14ac:dyDescent="0.25">
      <c r="B20">
        <f t="shared" si="4"/>
        <v>110</v>
      </c>
      <c r="C20" s="1">
        <f t="shared" si="0"/>
        <v>8</v>
      </c>
      <c r="D20" s="1">
        <f t="shared" si="1"/>
        <v>-2</v>
      </c>
      <c r="E20" s="1">
        <f t="shared" si="2"/>
        <v>5</v>
      </c>
      <c r="F20" s="1">
        <f t="shared" si="3"/>
        <v>11</v>
      </c>
    </row>
    <row r="21" spans="2:10" x14ac:dyDescent="0.25">
      <c r="B21">
        <f t="shared" si="4"/>
        <v>115</v>
      </c>
      <c r="C21" s="1">
        <f t="shared" si="0"/>
        <v>13</v>
      </c>
      <c r="D21" s="1">
        <f t="shared" si="1"/>
        <v>-7</v>
      </c>
      <c r="E21" s="1">
        <f t="shared" si="2"/>
        <v>10</v>
      </c>
      <c r="F21" s="1">
        <f t="shared" si="3"/>
        <v>16</v>
      </c>
    </row>
    <row r="22" spans="2:10" x14ac:dyDescent="0.25">
      <c r="B22">
        <f t="shared" si="4"/>
        <v>120</v>
      </c>
      <c r="C22" s="1">
        <f t="shared" si="0"/>
        <v>18</v>
      </c>
      <c r="D22" s="1">
        <f t="shared" si="1"/>
        <v>-12</v>
      </c>
      <c r="E22" s="1">
        <f t="shared" si="2"/>
        <v>15</v>
      </c>
      <c r="F22" s="1">
        <f t="shared" si="3"/>
        <v>21</v>
      </c>
    </row>
    <row r="23" spans="2:10" x14ac:dyDescent="0.25">
      <c r="B23">
        <f t="shared" si="4"/>
        <v>125</v>
      </c>
      <c r="C23" s="1">
        <f t="shared" si="0"/>
        <v>23</v>
      </c>
      <c r="D23" s="1">
        <f t="shared" si="1"/>
        <v>-17</v>
      </c>
      <c r="E23" s="1">
        <f t="shared" si="2"/>
        <v>20</v>
      </c>
      <c r="F23" s="1">
        <f t="shared" si="3"/>
        <v>26</v>
      </c>
    </row>
    <row r="24" spans="2:10" x14ac:dyDescent="0.25">
      <c r="B24">
        <f t="shared" si="4"/>
        <v>130</v>
      </c>
      <c r="C24" s="1">
        <f t="shared" si="0"/>
        <v>28</v>
      </c>
      <c r="D24" s="1">
        <f t="shared" si="1"/>
        <v>-22</v>
      </c>
      <c r="E24" s="1">
        <f t="shared" si="2"/>
        <v>25</v>
      </c>
      <c r="F24" s="1">
        <f t="shared" si="3"/>
        <v>31</v>
      </c>
    </row>
    <row r="25" spans="2:10" x14ac:dyDescent="0.25">
      <c r="B25">
        <f t="shared" si="4"/>
        <v>135</v>
      </c>
      <c r="C25" s="1">
        <f t="shared" si="0"/>
        <v>33</v>
      </c>
      <c r="D25" s="1">
        <f t="shared" si="1"/>
        <v>-27</v>
      </c>
      <c r="E25" s="1">
        <f t="shared" si="2"/>
        <v>30</v>
      </c>
      <c r="F25" s="1">
        <f t="shared" si="3"/>
        <v>36</v>
      </c>
      <c r="G25" s="1"/>
      <c r="H25" s="1"/>
      <c r="I25" s="1"/>
      <c r="J25" s="1"/>
    </row>
    <row r="26" spans="2:10" x14ac:dyDescent="0.25">
      <c r="B26">
        <f t="shared" si="4"/>
        <v>140</v>
      </c>
      <c r="C26" s="1">
        <f t="shared" si="0"/>
        <v>38</v>
      </c>
      <c r="D26" s="1">
        <f t="shared" si="1"/>
        <v>-32</v>
      </c>
      <c r="E26" s="1">
        <f t="shared" si="2"/>
        <v>35</v>
      </c>
      <c r="F26" s="1">
        <f t="shared" si="3"/>
        <v>41</v>
      </c>
      <c r="G26" s="1"/>
      <c r="H26" s="1"/>
      <c r="I26" s="1"/>
      <c r="J26" s="1"/>
    </row>
    <row r="27" spans="2:10" x14ac:dyDescent="0.25">
      <c r="B27">
        <f t="shared" si="4"/>
        <v>145</v>
      </c>
      <c r="C27" s="1">
        <f t="shared" si="0"/>
        <v>43</v>
      </c>
      <c r="D27" s="1">
        <f t="shared" si="1"/>
        <v>-37</v>
      </c>
      <c r="E27" s="1">
        <f t="shared" si="2"/>
        <v>40</v>
      </c>
      <c r="F27" s="1">
        <f t="shared" si="3"/>
        <v>46</v>
      </c>
      <c r="G27" s="1"/>
      <c r="H27" s="1"/>
      <c r="I27" s="1"/>
      <c r="J27" s="1"/>
    </row>
    <row r="28" spans="2:10" x14ac:dyDescent="0.25">
      <c r="B28">
        <f t="shared" si="4"/>
        <v>150</v>
      </c>
      <c r="C28" s="1">
        <f t="shared" si="0"/>
        <v>48</v>
      </c>
      <c r="D28" s="1">
        <f t="shared" si="1"/>
        <v>-42</v>
      </c>
      <c r="E28" s="1">
        <f t="shared" si="2"/>
        <v>45</v>
      </c>
      <c r="F28" s="1">
        <f t="shared" si="3"/>
        <v>51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  <row r="39" spans="7:10" x14ac:dyDescent="0.25">
      <c r="G39" s="1"/>
      <c r="H39" s="1"/>
      <c r="I39" s="1"/>
      <c r="J39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zoomScale="85" zoomScaleNormal="85" workbookViewId="0">
      <selection activeCell="F20" sqref="F20"/>
    </sheetView>
  </sheetViews>
  <sheetFormatPr baseColWidth="10" defaultRowHeight="15" x14ac:dyDescent="0.25"/>
  <cols>
    <col min="3" max="3" width="13.140625" bestFit="1" customWidth="1"/>
    <col min="6" max="6" width="23.140625" bestFit="1" customWidth="1"/>
    <col min="7" max="8" width="12.85546875" bestFit="1" customWidth="1"/>
    <col min="9" max="9" width="14.140625" bestFit="1" customWidth="1"/>
    <col min="10" max="10" width="6.5703125" bestFit="1" customWidth="1"/>
  </cols>
  <sheetData>
    <row r="1" spans="2:6" ht="15" customHeight="1" x14ac:dyDescent="0.25">
      <c r="C1" s="12" t="s">
        <v>6</v>
      </c>
      <c r="D1" s="12"/>
      <c r="E1" s="12"/>
      <c r="F1" s="10"/>
    </row>
    <row r="2" spans="2:6" x14ac:dyDescent="0.25">
      <c r="C2" s="3"/>
      <c r="D2" s="4" t="s">
        <v>1</v>
      </c>
      <c r="E2" s="4" t="s">
        <v>3</v>
      </c>
    </row>
    <row r="3" spans="2:6" x14ac:dyDescent="0.25">
      <c r="C3" s="3" t="s">
        <v>0</v>
      </c>
      <c r="D3" s="5">
        <v>95</v>
      </c>
      <c r="E3" s="5">
        <v>7</v>
      </c>
    </row>
    <row r="4" spans="2:6" x14ac:dyDescent="0.25">
      <c r="C4" s="3" t="s">
        <v>7</v>
      </c>
      <c r="D4" s="5">
        <v>105</v>
      </c>
      <c r="E4" s="5">
        <v>3</v>
      </c>
    </row>
    <row r="5" spans="2:6" x14ac:dyDescent="0.25">
      <c r="C5" s="3" t="s">
        <v>7</v>
      </c>
      <c r="D5" s="5">
        <v>100</v>
      </c>
      <c r="E5" s="5">
        <v>2</v>
      </c>
    </row>
    <row r="6" spans="2:6" x14ac:dyDescent="0.25">
      <c r="B6" s="11" t="str">
        <f>+C1</f>
        <v>Bull call spread</v>
      </c>
      <c r="C6" s="11"/>
      <c r="D6" s="11"/>
      <c r="E6" s="11"/>
      <c r="F6" s="11"/>
    </row>
    <row r="7" spans="2:6" x14ac:dyDescent="0.25">
      <c r="B7" s="6" t="s">
        <v>4</v>
      </c>
      <c r="C7" s="6" t="str">
        <f>+C3</f>
        <v>Largo en Call</v>
      </c>
      <c r="D7" s="6" t="str">
        <f>+C4</f>
        <v>Corto en Call</v>
      </c>
      <c r="E7" s="6" t="str">
        <f>+C5</f>
        <v>Corto en Call</v>
      </c>
      <c r="F7" s="2" t="s">
        <v>5</v>
      </c>
    </row>
    <row r="8" spans="2:6" x14ac:dyDescent="0.25">
      <c r="B8">
        <v>50</v>
      </c>
      <c r="C8" s="1">
        <f>+MAX(B8-$D$3,0)-$E$3</f>
        <v>-7</v>
      </c>
      <c r="D8" s="1">
        <f>+$E$4+MIN($D$4-B8,0)</f>
        <v>3</v>
      </c>
      <c r="E8" s="1">
        <f>+$E$5+MIN($D$5-B8,0)</f>
        <v>2</v>
      </c>
      <c r="F8" s="1">
        <f>SUM(C8:E8)</f>
        <v>-2</v>
      </c>
    </row>
    <row r="9" spans="2:6" x14ac:dyDescent="0.25">
      <c r="B9">
        <f>+B8+5</f>
        <v>55</v>
      </c>
      <c r="C9" s="1">
        <f t="shared" ref="C9:C28" si="0">+MAX(B9-$D$3,0)-$E$3</f>
        <v>-7</v>
      </c>
      <c r="D9" s="1">
        <f t="shared" ref="D9:D28" si="1">+$E$4+MIN($D$4-B9,0)</f>
        <v>3</v>
      </c>
      <c r="E9" s="1">
        <f t="shared" ref="E9:E28" si="2">+$E$5+MIN($D$5-B9,0)</f>
        <v>2</v>
      </c>
      <c r="F9" s="1">
        <f t="shared" ref="F9:F28" si="3">SUM(C9:E9)</f>
        <v>-2</v>
      </c>
    </row>
    <row r="10" spans="2:6" x14ac:dyDescent="0.25">
      <c r="B10">
        <f t="shared" ref="B10:B28" si="4">+B9+5</f>
        <v>60</v>
      </c>
      <c r="C10" s="1">
        <f t="shared" si="0"/>
        <v>-7</v>
      </c>
      <c r="D10" s="1">
        <f t="shared" si="1"/>
        <v>3</v>
      </c>
      <c r="E10" s="1">
        <f t="shared" si="2"/>
        <v>2</v>
      </c>
      <c r="F10" s="1">
        <f t="shared" si="3"/>
        <v>-2</v>
      </c>
    </row>
    <row r="11" spans="2:6" x14ac:dyDescent="0.25">
      <c r="B11">
        <f t="shared" si="4"/>
        <v>65</v>
      </c>
      <c r="C11" s="1">
        <f t="shared" si="0"/>
        <v>-7</v>
      </c>
      <c r="D11" s="1">
        <f t="shared" si="1"/>
        <v>3</v>
      </c>
      <c r="E11" s="1">
        <f t="shared" si="2"/>
        <v>2</v>
      </c>
      <c r="F11" s="1">
        <f t="shared" si="3"/>
        <v>-2</v>
      </c>
    </row>
    <row r="12" spans="2:6" x14ac:dyDescent="0.25">
      <c r="B12">
        <f t="shared" si="4"/>
        <v>70</v>
      </c>
      <c r="C12" s="1">
        <f t="shared" si="0"/>
        <v>-7</v>
      </c>
      <c r="D12" s="1">
        <f t="shared" si="1"/>
        <v>3</v>
      </c>
      <c r="E12" s="1">
        <f t="shared" si="2"/>
        <v>2</v>
      </c>
      <c r="F12" s="1">
        <f t="shared" si="3"/>
        <v>-2</v>
      </c>
    </row>
    <row r="13" spans="2:6" x14ac:dyDescent="0.25">
      <c r="B13">
        <f t="shared" si="4"/>
        <v>75</v>
      </c>
      <c r="C13" s="1">
        <f t="shared" si="0"/>
        <v>-7</v>
      </c>
      <c r="D13" s="1">
        <f t="shared" si="1"/>
        <v>3</v>
      </c>
      <c r="E13" s="1">
        <f t="shared" si="2"/>
        <v>2</v>
      </c>
      <c r="F13" s="1">
        <f t="shared" si="3"/>
        <v>-2</v>
      </c>
    </row>
    <row r="14" spans="2:6" x14ac:dyDescent="0.25">
      <c r="B14">
        <f t="shared" si="4"/>
        <v>80</v>
      </c>
      <c r="C14" s="1">
        <f t="shared" si="0"/>
        <v>-7</v>
      </c>
      <c r="D14" s="1">
        <f t="shared" si="1"/>
        <v>3</v>
      </c>
      <c r="E14" s="1">
        <f t="shared" si="2"/>
        <v>2</v>
      </c>
      <c r="F14" s="1">
        <f t="shared" si="3"/>
        <v>-2</v>
      </c>
    </row>
    <row r="15" spans="2:6" x14ac:dyDescent="0.25">
      <c r="B15">
        <f t="shared" si="4"/>
        <v>85</v>
      </c>
      <c r="C15" s="1">
        <f t="shared" si="0"/>
        <v>-7</v>
      </c>
      <c r="D15" s="1">
        <f t="shared" si="1"/>
        <v>3</v>
      </c>
      <c r="E15" s="1">
        <f t="shared" si="2"/>
        <v>2</v>
      </c>
      <c r="F15" s="1">
        <f t="shared" si="3"/>
        <v>-2</v>
      </c>
    </row>
    <row r="16" spans="2:6" x14ac:dyDescent="0.25">
      <c r="B16">
        <f t="shared" si="4"/>
        <v>90</v>
      </c>
      <c r="C16" s="1">
        <f t="shared" si="0"/>
        <v>-7</v>
      </c>
      <c r="D16" s="1">
        <f t="shared" si="1"/>
        <v>3</v>
      </c>
      <c r="E16" s="1">
        <f t="shared" si="2"/>
        <v>2</v>
      </c>
      <c r="F16" s="1">
        <f t="shared" si="3"/>
        <v>-2</v>
      </c>
    </row>
    <row r="17" spans="2:10" x14ac:dyDescent="0.25">
      <c r="B17">
        <f t="shared" si="4"/>
        <v>95</v>
      </c>
      <c r="C17" s="1">
        <f t="shared" si="0"/>
        <v>-7</v>
      </c>
      <c r="D17" s="1">
        <f t="shared" si="1"/>
        <v>3</v>
      </c>
      <c r="E17" s="1">
        <f t="shared" si="2"/>
        <v>2</v>
      </c>
      <c r="F17" s="1">
        <f t="shared" si="3"/>
        <v>-2</v>
      </c>
    </row>
    <row r="18" spans="2:10" x14ac:dyDescent="0.25">
      <c r="B18">
        <f t="shared" si="4"/>
        <v>100</v>
      </c>
      <c r="C18" s="1">
        <f t="shared" si="0"/>
        <v>-2</v>
      </c>
      <c r="D18" s="1">
        <f t="shared" si="1"/>
        <v>3</v>
      </c>
      <c r="E18" s="1">
        <f t="shared" si="2"/>
        <v>2</v>
      </c>
      <c r="F18" s="1">
        <f t="shared" si="3"/>
        <v>3</v>
      </c>
    </row>
    <row r="19" spans="2:10" x14ac:dyDescent="0.25">
      <c r="B19">
        <f t="shared" si="4"/>
        <v>105</v>
      </c>
      <c r="C19" s="1">
        <f t="shared" si="0"/>
        <v>3</v>
      </c>
      <c r="D19" s="1">
        <f t="shared" si="1"/>
        <v>3</v>
      </c>
      <c r="E19" s="1">
        <f t="shared" si="2"/>
        <v>-3</v>
      </c>
      <c r="F19" s="1">
        <f t="shared" si="3"/>
        <v>3</v>
      </c>
    </row>
    <row r="20" spans="2:10" x14ac:dyDescent="0.25">
      <c r="B20">
        <f t="shared" si="4"/>
        <v>110</v>
      </c>
      <c r="C20" s="1">
        <f t="shared" si="0"/>
        <v>8</v>
      </c>
      <c r="D20" s="1">
        <f t="shared" si="1"/>
        <v>-2</v>
      </c>
      <c r="E20" s="1">
        <f t="shared" si="2"/>
        <v>-8</v>
      </c>
      <c r="F20" s="1">
        <f t="shared" si="3"/>
        <v>-2</v>
      </c>
    </row>
    <row r="21" spans="2:10" x14ac:dyDescent="0.25">
      <c r="B21">
        <f t="shared" si="4"/>
        <v>115</v>
      </c>
      <c r="C21" s="1">
        <f t="shared" si="0"/>
        <v>13</v>
      </c>
      <c r="D21" s="1">
        <f t="shared" si="1"/>
        <v>-7</v>
      </c>
      <c r="E21" s="1">
        <f t="shared" si="2"/>
        <v>-13</v>
      </c>
      <c r="F21" s="1">
        <f t="shared" si="3"/>
        <v>-7</v>
      </c>
    </row>
    <row r="22" spans="2:10" x14ac:dyDescent="0.25">
      <c r="B22">
        <f t="shared" si="4"/>
        <v>120</v>
      </c>
      <c r="C22" s="1">
        <f t="shared" si="0"/>
        <v>18</v>
      </c>
      <c r="D22" s="1">
        <f t="shared" si="1"/>
        <v>-12</v>
      </c>
      <c r="E22" s="1">
        <f t="shared" si="2"/>
        <v>-18</v>
      </c>
      <c r="F22" s="1">
        <f t="shared" si="3"/>
        <v>-12</v>
      </c>
    </row>
    <row r="23" spans="2:10" x14ac:dyDescent="0.25">
      <c r="B23">
        <f t="shared" si="4"/>
        <v>125</v>
      </c>
      <c r="C23" s="1">
        <f t="shared" si="0"/>
        <v>23</v>
      </c>
      <c r="D23" s="1">
        <f t="shared" si="1"/>
        <v>-17</v>
      </c>
      <c r="E23" s="1">
        <f t="shared" si="2"/>
        <v>-23</v>
      </c>
      <c r="F23" s="1">
        <f t="shared" si="3"/>
        <v>-17</v>
      </c>
    </row>
    <row r="24" spans="2:10" x14ac:dyDescent="0.25">
      <c r="B24">
        <f t="shared" si="4"/>
        <v>130</v>
      </c>
      <c r="C24" s="1">
        <f t="shared" si="0"/>
        <v>28</v>
      </c>
      <c r="D24" s="1">
        <f t="shared" si="1"/>
        <v>-22</v>
      </c>
      <c r="E24" s="1">
        <f t="shared" si="2"/>
        <v>-28</v>
      </c>
      <c r="F24" s="1">
        <f t="shared" si="3"/>
        <v>-22</v>
      </c>
    </row>
    <row r="25" spans="2:10" x14ac:dyDescent="0.25">
      <c r="B25">
        <f t="shared" si="4"/>
        <v>135</v>
      </c>
      <c r="C25" s="1">
        <f t="shared" si="0"/>
        <v>33</v>
      </c>
      <c r="D25" s="1">
        <f t="shared" si="1"/>
        <v>-27</v>
      </c>
      <c r="E25" s="1">
        <f t="shared" si="2"/>
        <v>-33</v>
      </c>
      <c r="F25" s="1">
        <f t="shared" si="3"/>
        <v>-27</v>
      </c>
      <c r="G25" s="1"/>
      <c r="H25" s="1"/>
      <c r="I25" s="1"/>
      <c r="J25" s="1"/>
    </row>
    <row r="26" spans="2:10" x14ac:dyDescent="0.25">
      <c r="B26">
        <f t="shared" si="4"/>
        <v>140</v>
      </c>
      <c r="C26" s="1">
        <f t="shared" si="0"/>
        <v>38</v>
      </c>
      <c r="D26" s="1">
        <f t="shared" si="1"/>
        <v>-32</v>
      </c>
      <c r="E26" s="1">
        <f t="shared" si="2"/>
        <v>-38</v>
      </c>
      <c r="F26" s="1">
        <f t="shared" si="3"/>
        <v>-32</v>
      </c>
      <c r="G26" s="1"/>
      <c r="H26" s="1"/>
      <c r="I26" s="1"/>
      <c r="J26" s="1"/>
    </row>
    <row r="27" spans="2:10" x14ac:dyDescent="0.25">
      <c r="B27">
        <f t="shared" si="4"/>
        <v>145</v>
      </c>
      <c r="C27" s="1">
        <f t="shared" si="0"/>
        <v>43</v>
      </c>
      <c r="D27" s="1">
        <f t="shared" si="1"/>
        <v>-37</v>
      </c>
      <c r="E27" s="1">
        <f t="shared" si="2"/>
        <v>-43</v>
      </c>
      <c r="F27" s="1">
        <f t="shared" si="3"/>
        <v>-37</v>
      </c>
      <c r="G27" s="1"/>
      <c r="H27" s="1"/>
      <c r="I27" s="1"/>
      <c r="J27" s="1"/>
    </row>
    <row r="28" spans="2:10" x14ac:dyDescent="0.25">
      <c r="B28">
        <f t="shared" si="4"/>
        <v>150</v>
      </c>
      <c r="C28" s="1">
        <f t="shared" si="0"/>
        <v>48</v>
      </c>
      <c r="D28" s="1">
        <f t="shared" si="1"/>
        <v>-42</v>
      </c>
      <c r="E28" s="1">
        <f t="shared" si="2"/>
        <v>-48</v>
      </c>
      <c r="F28" s="1">
        <f t="shared" si="3"/>
        <v>-42</v>
      </c>
      <c r="G28" s="1"/>
      <c r="H28" s="1"/>
      <c r="I28" s="1"/>
      <c r="J28" s="1"/>
    </row>
    <row r="29" spans="2:10" x14ac:dyDescent="0.25">
      <c r="G29" s="1"/>
      <c r="H29" s="1"/>
      <c r="I29" s="1"/>
      <c r="J29" s="1"/>
    </row>
    <row r="30" spans="2:10" x14ac:dyDescent="0.25">
      <c r="G30" s="1"/>
      <c r="H30" s="1"/>
      <c r="I30" s="1"/>
      <c r="J30" s="1"/>
    </row>
    <row r="31" spans="2:10" x14ac:dyDescent="0.25">
      <c r="G31" s="1"/>
      <c r="H31" s="1"/>
      <c r="I31" s="1"/>
      <c r="J31" s="1"/>
    </row>
    <row r="32" spans="2:10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  <row r="35" spans="7:10" x14ac:dyDescent="0.25">
      <c r="G35" s="1"/>
      <c r="H35" s="1"/>
      <c r="I35" s="1"/>
      <c r="J35" s="1"/>
    </row>
    <row r="36" spans="7:10" x14ac:dyDescent="0.25">
      <c r="G36" s="1"/>
      <c r="H36" s="1"/>
      <c r="I36" s="1"/>
      <c r="J36" s="1"/>
    </row>
    <row r="37" spans="7:10" x14ac:dyDescent="0.25">
      <c r="G37" s="1"/>
      <c r="H37" s="1"/>
      <c r="I37" s="1"/>
      <c r="J37" s="1"/>
    </row>
    <row r="38" spans="7:10" x14ac:dyDescent="0.25">
      <c r="G38" s="1"/>
      <c r="H38" s="1"/>
      <c r="I38" s="1"/>
      <c r="J38" s="1"/>
    </row>
    <row r="39" spans="7:10" x14ac:dyDescent="0.25">
      <c r="G39" s="1"/>
      <c r="H39" s="1"/>
      <c r="I39" s="1"/>
      <c r="J39" s="1"/>
    </row>
  </sheetData>
  <mergeCells count="2">
    <mergeCell ref="B6:F6"/>
    <mergeCell ref="C1:E1"/>
  </mergeCells>
  <pageMargins left="0.7" right="0.7" top="0.75" bottom="0.75" header="0.3" footer="0.3"/>
  <pageSetup paperSize="1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Straddle - Largo</vt:lpstr>
      <vt:lpstr>Straddle - Corto</vt:lpstr>
      <vt:lpstr>Strangle - Largo</vt:lpstr>
      <vt:lpstr>Strangle - Corto</vt:lpstr>
      <vt:lpstr>Correo o Strap</vt:lpstr>
      <vt:lpstr>Banda o Strip</vt:lpstr>
      <vt:lpstr>Bull spread - Call</vt:lpstr>
      <vt:lpstr>Bull spread - 3 Calls</vt:lpstr>
      <vt:lpstr>Bull spread - 3 Calls (2)</vt:lpstr>
      <vt:lpstr>Bear spread - Call</vt:lpstr>
      <vt:lpstr>Bull spread - Put</vt:lpstr>
      <vt:lpstr> Bear spread - Put</vt:lpstr>
      <vt:lpstr>Butterfly spread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Jiménez Gómez</dc:creator>
  <cp:lastModifiedBy>Luis Miguel Jiménez Gómez</cp:lastModifiedBy>
  <dcterms:created xsi:type="dcterms:W3CDTF">2016-09-06T20:29:48Z</dcterms:created>
  <dcterms:modified xsi:type="dcterms:W3CDTF">2017-05-08T19:15:38Z</dcterms:modified>
</cp:coreProperties>
</file>