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"/>
    </mc:Choice>
  </mc:AlternateContent>
  <xr:revisionPtr revIDLastSave="0" documentId="13_ncr:1_{481602E7-4A13-48DA-A63E-F257C40984C1}" xr6:coauthVersionLast="47" xr6:coauthVersionMax="47" xr10:uidLastSave="{00000000-0000-0000-0000-000000000000}"/>
  <bookViews>
    <workbookView xWindow="-120" yWindow="-120" windowWidth="29040" windowHeight="15840" xr2:uid="{BC312EC1-6B8E-4A1E-B281-F59A0973103D}"/>
  </bookViews>
  <sheets>
    <sheet name="VPN y TI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14" i="1"/>
  <c r="D15" i="1" s="1"/>
  <c r="D26" i="1"/>
  <c r="C24" i="1"/>
  <c r="D24" i="1" s="1"/>
  <c r="C23" i="1"/>
  <c r="D23" i="1" s="1"/>
  <c r="C22" i="1"/>
  <c r="D22" i="1" s="1"/>
  <c r="C21" i="1"/>
  <c r="D21" i="1" s="1"/>
  <c r="C20" i="1"/>
  <c r="D20" i="1" s="1"/>
  <c r="D19" i="1"/>
  <c r="D11" i="1"/>
  <c r="D10" i="1"/>
  <c r="D9" i="1"/>
  <c r="D8" i="1"/>
  <c r="B2" i="1"/>
  <c r="E8" i="1" s="1"/>
  <c r="D7" i="1"/>
  <c r="E6" i="1"/>
  <c r="D6" i="1"/>
  <c r="E11" i="1" l="1"/>
  <c r="E7" i="1"/>
  <c r="E9" i="1"/>
  <c r="E10" i="1"/>
  <c r="D12" i="1"/>
  <c r="D13" i="1"/>
  <c r="D25" i="1"/>
  <c r="E12" i="1" l="1"/>
</calcChain>
</file>

<file path=xl/sharedStrings.xml><?xml version="1.0" encoding="utf-8"?>
<sst xmlns="http://schemas.openxmlformats.org/spreadsheetml/2006/main" count="29" uniqueCount="17">
  <si>
    <t>i</t>
  </si>
  <si>
    <t>Período</t>
  </si>
  <si>
    <t>E.A.</t>
  </si>
  <si>
    <t>E.M.</t>
  </si>
  <si>
    <t>Flujo de caja</t>
  </si>
  <si>
    <t>t</t>
  </si>
  <si>
    <t>VP[FC]</t>
  </si>
  <si>
    <t>Suma</t>
  </si>
  <si>
    <t>Días</t>
  </si>
  <si>
    <t>VPN</t>
  </si>
  <si>
    <t>= - P + VNA(tasa efectiva; Flujos de caja)</t>
  </si>
  <si>
    <t>=VNA.NO.PER(tasa; -P; F1; F2; …; FN; Fecha1; Fecha2; … ; FechaN)</t>
  </si>
  <si>
    <t>TIR</t>
  </si>
  <si>
    <t>=TIR.NO.PER(-P; F1; F2; …; FN; Fecha1; Fecha2; … ; FechaN)</t>
  </si>
  <si>
    <t>=TIR(-P; F1; F2; … ; FN)</t>
  </si>
  <si>
    <t>Flujo de caja periódico</t>
  </si>
  <si>
    <t>Flujo de caja no periódico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</si>
</sst>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12"/>
      <name val="Franklin Gothic Book"/>
      <family val="2"/>
    </font>
    <font>
      <b/>
      <sz val="12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4">
    <xf numFmtId="0" fontId="0" fillId="0" borderId="0" xfId="0"/>
    <xf numFmtId="165" fontId="3" fillId="0" borderId="0" xfId="2" applyNumberFormat="1" applyFont="1" applyBorder="1" applyAlignment="1">
      <alignment horizontal="center" vertical="center"/>
    </xf>
    <xf numFmtId="6" fontId="4" fillId="0" borderId="0" xfId="0" applyNumberFormat="1" applyFont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 wrapText="1"/>
    </xf>
    <xf numFmtId="165" fontId="3" fillId="0" borderId="0" xfId="2" applyNumberFormat="1" applyFont="1" applyBorder="1" applyAlignment="1">
      <alignment vertical="center"/>
    </xf>
    <xf numFmtId="1" fontId="3" fillId="0" borderId="0" xfId="2" applyNumberFormat="1" applyFont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1" fontId="3" fillId="0" borderId="2" xfId="2" applyNumberFormat="1" applyFont="1" applyBorder="1" applyAlignment="1">
      <alignment horizontal="center" vertical="center"/>
    </xf>
    <xf numFmtId="6" fontId="4" fillId="0" borderId="2" xfId="0" applyNumberFormat="1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4" fontId="3" fillId="0" borderId="0" xfId="2" applyNumberFormat="1" applyFont="1" applyBorder="1" applyAlignment="1">
      <alignment horizontal="center" vertical="center"/>
    </xf>
    <xf numFmtId="1" fontId="3" fillId="0" borderId="3" xfId="2" applyNumberFormat="1" applyFont="1" applyBorder="1" applyAlignment="1">
      <alignment horizontal="center" vertical="center"/>
    </xf>
    <xf numFmtId="14" fontId="3" fillId="0" borderId="2" xfId="2" applyNumberFormat="1" applyFont="1" applyBorder="1" applyAlignment="1">
      <alignment horizontal="center" vertical="center"/>
    </xf>
    <xf numFmtId="49" fontId="0" fillId="0" borderId="0" xfId="0" applyNumberFormat="1"/>
    <xf numFmtId="165" fontId="5" fillId="0" borderId="0" xfId="2" applyNumberFormat="1" applyFont="1" applyBorder="1" applyAlignment="1">
      <alignment horizontal="center" vertical="center"/>
    </xf>
    <xf numFmtId="6" fontId="6" fillId="0" borderId="0" xfId="0" applyNumberFormat="1" applyFont="1" applyBorder="1" applyAlignment="1">
      <alignment horizontal="center" vertical="center"/>
    </xf>
    <xf numFmtId="49" fontId="3" fillId="0" borderId="0" xfId="2" applyNumberFormat="1" applyFont="1" applyBorder="1" applyAlignment="1">
      <alignment vertical="center"/>
    </xf>
    <xf numFmtId="10" fontId="6" fillId="0" borderId="1" xfId="1" applyNumberFormat="1" applyFont="1" applyBorder="1" applyAlignment="1">
      <alignment horizontal="center" vertical="center"/>
    </xf>
    <xf numFmtId="165" fontId="5" fillId="0" borderId="1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vertical="center"/>
    </xf>
  </cellXfs>
  <cellStyles count="3">
    <cellStyle name="Comma 28" xfId="2" xr:uid="{25D03230-6DD6-4CC1-A286-1760D827E4BB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'VPN y TIR'!$B$5</c:f>
              <c:strCache>
                <c:ptCount val="1"/>
                <c:pt idx="0">
                  <c:v> Flujo de caja 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'VPN y TIR'!$C$6:$C$11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'VPN y TIR'!$B$6:$B$11</c:f>
              <c:numCache>
                <c:formatCode>"$"#,##0_);[Red]\("$"#,##0\)</c:formatCode>
                <c:ptCount val="6"/>
                <c:pt idx="0">
                  <c:v>-1000</c:v>
                </c:pt>
                <c:pt idx="1">
                  <c:v>275</c:v>
                </c:pt>
                <c:pt idx="2">
                  <c:v>500</c:v>
                </c:pt>
                <c:pt idx="3">
                  <c:v>-200</c:v>
                </c:pt>
                <c:pt idx="4">
                  <c:v>-140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4-431C-ADB9-6B0A626E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042016"/>
        <c:axId val="1211041184"/>
      </c:barChart>
      <c:catAx>
        <c:axId val="1211042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211041184"/>
        <c:crosses val="autoZero"/>
        <c:auto val="1"/>
        <c:lblAlgn val="ctr"/>
        <c:lblOffset val="100"/>
        <c:noMultiLvlLbl val="0"/>
      </c:catAx>
      <c:valAx>
        <c:axId val="1211041184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211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'VPN y TIR'!$B$5</c:f>
              <c:strCache>
                <c:ptCount val="1"/>
                <c:pt idx="0">
                  <c:v> Flujo de caja 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'VPN y TIR'!$A$19:$A$24</c:f>
              <c:numCache>
                <c:formatCode>m/d/yyyy</c:formatCode>
                <c:ptCount val="6"/>
                <c:pt idx="0">
                  <c:v>44407</c:v>
                </c:pt>
                <c:pt idx="1">
                  <c:v>44423</c:v>
                </c:pt>
                <c:pt idx="2">
                  <c:v>44428</c:v>
                </c:pt>
                <c:pt idx="3">
                  <c:v>44481</c:v>
                </c:pt>
                <c:pt idx="4">
                  <c:v>44528</c:v>
                </c:pt>
                <c:pt idx="5">
                  <c:v>44545</c:v>
                </c:pt>
              </c:numCache>
            </c:numRef>
          </c:cat>
          <c:val>
            <c:numRef>
              <c:f>'VPN y TIR'!$B$6:$B$11</c:f>
              <c:numCache>
                <c:formatCode>"$"#,##0_);[Red]\("$"#,##0\)</c:formatCode>
                <c:ptCount val="6"/>
                <c:pt idx="0">
                  <c:v>-1000</c:v>
                </c:pt>
                <c:pt idx="1">
                  <c:v>275</c:v>
                </c:pt>
                <c:pt idx="2">
                  <c:v>500</c:v>
                </c:pt>
                <c:pt idx="3">
                  <c:v>-200</c:v>
                </c:pt>
                <c:pt idx="4">
                  <c:v>-140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980-B674-607E88EE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042016"/>
        <c:axId val="1211041184"/>
      </c:barChart>
      <c:dateAx>
        <c:axId val="1211042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211041184"/>
        <c:crosses val="autoZero"/>
        <c:auto val="1"/>
        <c:lblOffset val="100"/>
        <c:baseTimeUnit val="days"/>
      </c:dateAx>
      <c:valAx>
        <c:axId val="1211041184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211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263387</xdr:colOff>
      <xdr:row>0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96E0167-B895-452B-96DE-0CBAA0033EC5}"/>
            </a:ext>
          </a:extLst>
        </xdr:cNvPr>
        <xdr:cNvSpPr txBox="1"/>
      </xdr:nvSpPr>
      <xdr:spPr>
        <a:xfrm>
          <a:off x="7369037" y="1883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7</xdr:col>
      <xdr:colOff>1002197</xdr:colOff>
      <xdr:row>0</xdr:row>
      <xdr:rowOff>0</xdr:rowOff>
    </xdr:from>
    <xdr:to>
      <xdr:col>12</xdr:col>
      <xdr:colOff>654327</xdr:colOff>
      <xdr:row>25</xdr:row>
      <xdr:rowOff>149086</xdr:rowOff>
    </xdr:to>
    <xdr:graphicFrame macro="">
      <xdr:nvGraphicFramePr>
        <xdr:cNvPr id="87" name="Gráfico 86">
          <a:extLst>
            <a:ext uri="{FF2B5EF4-FFF2-40B4-BE49-F238E27FC236}">
              <a16:creationId xmlns:a16="http://schemas.microsoft.com/office/drawing/2014/main" id="{5B6D131E-5359-464E-B498-9E9621D93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1068457</xdr:colOff>
      <xdr:row>26</xdr:row>
      <xdr:rowOff>140805</xdr:rowOff>
    </xdr:from>
    <xdr:to>
      <xdr:col>17</xdr:col>
      <xdr:colOff>339588</xdr:colOff>
      <xdr:row>50</xdr:row>
      <xdr:rowOff>82826</xdr:rowOff>
    </xdr:to>
    <xdr:graphicFrame macro="">
      <xdr:nvGraphicFramePr>
        <xdr:cNvPr id="88" name="Gráfico 87">
          <a:extLst>
            <a:ext uri="{FF2B5EF4-FFF2-40B4-BE49-F238E27FC236}">
              <a16:creationId xmlns:a16="http://schemas.microsoft.com/office/drawing/2014/main" id="{CACBC93D-5070-45D9-AB28-E25F59AAB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m&#225;ticas%20Financie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5">
          <cell r="D15" t="str">
            <v>Interés Simple</v>
          </cell>
          <cell r="E15" t="str">
            <v>Interés Compuesto</v>
          </cell>
        </row>
        <row r="16">
          <cell r="C16">
            <v>0</v>
          </cell>
          <cell r="D16">
            <v>1000</v>
          </cell>
          <cell r="E16">
            <v>1000</v>
          </cell>
        </row>
        <row r="17">
          <cell r="C17">
            <v>1</v>
          </cell>
          <cell r="D17">
            <v>1030</v>
          </cell>
          <cell r="E17">
            <v>1030</v>
          </cell>
        </row>
        <row r="18">
          <cell r="C18">
            <v>2</v>
          </cell>
          <cell r="D18">
            <v>1060</v>
          </cell>
          <cell r="E18">
            <v>1060.9000000000001</v>
          </cell>
        </row>
        <row r="19">
          <cell r="C19">
            <v>3</v>
          </cell>
          <cell r="D19">
            <v>1090</v>
          </cell>
          <cell r="E19">
            <v>1092.7270000000001</v>
          </cell>
        </row>
        <row r="20">
          <cell r="C20">
            <v>4</v>
          </cell>
          <cell r="D20">
            <v>1120</v>
          </cell>
          <cell r="E20">
            <v>1125.50881</v>
          </cell>
        </row>
        <row r="21">
          <cell r="C21">
            <v>5</v>
          </cell>
          <cell r="D21">
            <v>1150</v>
          </cell>
          <cell r="E21">
            <v>1159.2740742999999</v>
          </cell>
        </row>
        <row r="197">
          <cell r="B197" t="str">
            <v>Flujo de caja</v>
          </cell>
        </row>
        <row r="198">
          <cell r="B198">
            <v>-1000</v>
          </cell>
          <cell r="C198">
            <v>0</v>
          </cell>
        </row>
        <row r="199">
          <cell r="B199">
            <v>275</v>
          </cell>
          <cell r="C199">
            <v>1</v>
          </cell>
        </row>
        <row r="200">
          <cell r="B200">
            <v>500</v>
          </cell>
          <cell r="C200">
            <v>2</v>
          </cell>
        </row>
        <row r="201">
          <cell r="B201">
            <v>-200</v>
          </cell>
          <cell r="C201">
            <v>3</v>
          </cell>
        </row>
        <row r="202">
          <cell r="B202">
            <v>-140</v>
          </cell>
          <cell r="C202">
            <v>4</v>
          </cell>
        </row>
        <row r="203">
          <cell r="B203">
            <v>600</v>
          </cell>
          <cell r="C203">
            <v>5</v>
          </cell>
        </row>
        <row r="207">
          <cell r="A207">
            <v>44407</v>
          </cell>
        </row>
        <row r="208">
          <cell r="A208">
            <v>44423</v>
          </cell>
        </row>
        <row r="209">
          <cell r="A209">
            <v>44428</v>
          </cell>
        </row>
        <row r="210">
          <cell r="A210">
            <v>44481</v>
          </cell>
        </row>
        <row r="211">
          <cell r="A211">
            <v>44528</v>
          </cell>
        </row>
        <row r="212">
          <cell r="A212">
            <v>44545</v>
          </cell>
        </row>
        <row r="229">
          <cell r="E229">
            <v>1.0000000000000001E-5</v>
          </cell>
          <cell r="F229">
            <v>34.968850817481552</v>
          </cell>
        </row>
        <row r="230">
          <cell r="E230">
            <v>5.1000000000000004E-4</v>
          </cell>
          <cell r="F230">
            <v>33.41347386926509</v>
          </cell>
        </row>
        <row r="231">
          <cell r="E231">
            <v>1.01E-3</v>
          </cell>
          <cell r="F231">
            <v>31.862170320991481</v>
          </cell>
        </row>
        <row r="232">
          <cell r="E232">
            <v>1.5100000000000001E-3</v>
          </cell>
          <cell r="F232">
            <v>30.314926400165177</v>
          </cell>
        </row>
        <row r="233">
          <cell r="E233">
            <v>2.0100000000000001E-3</v>
          </cell>
          <cell r="F233">
            <v>28.771728389099735</v>
          </cell>
        </row>
        <row r="234">
          <cell r="E234">
            <v>2.5100000000000001E-3</v>
          </cell>
          <cell r="F234">
            <v>27.23256262467271</v>
          </cell>
        </row>
        <row r="235">
          <cell r="E235">
            <v>3.0100000000000001E-3</v>
          </cell>
          <cell r="F235">
            <v>25.697415498073724</v>
          </cell>
        </row>
        <row r="236">
          <cell r="E236">
            <v>3.5100000000000001E-3</v>
          </cell>
          <cell r="F236">
            <v>24.166273454564134</v>
          </cell>
        </row>
        <row r="237">
          <cell r="E237">
            <v>4.0099999999999997E-3</v>
          </cell>
          <cell r="F237">
            <v>22.639122993231581</v>
          </cell>
        </row>
        <row r="238">
          <cell r="E238">
            <v>4.5100000000000001E-3</v>
          </cell>
          <cell r="F238">
            <v>21.115950666749086</v>
          </cell>
        </row>
        <row r="239">
          <cell r="E239">
            <v>5.0100000000000006E-3</v>
          </cell>
          <cell r="F239">
            <v>19.596743081130398</v>
          </cell>
        </row>
        <row r="240">
          <cell r="E240">
            <v>5.510000000000001E-3</v>
          </cell>
          <cell r="F240">
            <v>18.081486895492731</v>
          </cell>
        </row>
        <row r="241">
          <cell r="E241">
            <v>6.0100000000000015E-3</v>
          </cell>
          <cell r="F241">
            <v>16.570168821816537</v>
          </cell>
        </row>
        <row r="242">
          <cell r="E242">
            <v>6.5100000000000019E-3</v>
          </cell>
          <cell r="F242">
            <v>15.062775624710525</v>
          </cell>
        </row>
        <row r="243">
          <cell r="E243">
            <v>7.0100000000000023E-3</v>
          </cell>
          <cell r="F243">
            <v>13.559294121169387</v>
          </cell>
        </row>
        <row r="244">
          <cell r="E244">
            <v>7.5100000000000028E-3</v>
          </cell>
          <cell r="F244">
            <v>12.059711180344493</v>
          </cell>
        </row>
        <row r="245">
          <cell r="E245">
            <v>8.0100000000000032E-3</v>
          </cell>
          <cell r="F245">
            <v>10.564013723305152</v>
          </cell>
        </row>
        <row r="246">
          <cell r="E246">
            <v>8.5100000000000037E-3</v>
          </cell>
          <cell r="F246">
            <v>9.0721887228105516</v>
          </cell>
        </row>
        <row r="247">
          <cell r="E247">
            <v>9.0100000000000041E-3</v>
          </cell>
          <cell r="F247">
            <v>7.5842232030722698</v>
          </cell>
        </row>
        <row r="248">
          <cell r="E248">
            <v>9.5100000000000046E-3</v>
          </cell>
          <cell r="F248">
            <v>6.1001042395279228</v>
          </cell>
        </row>
        <row r="249">
          <cell r="E249">
            <v>1.0010000000000005E-2</v>
          </cell>
          <cell r="F249">
            <v>4.6198189586085618</v>
          </cell>
        </row>
        <row r="250">
          <cell r="E250">
            <v>1.0510000000000005E-2</v>
          </cell>
          <cell r="F250">
            <v>3.1433545375148242</v>
          </cell>
        </row>
        <row r="251">
          <cell r="E251">
            <v>1.1010000000000006E-2</v>
          </cell>
          <cell r="F251">
            <v>1.6706982039833065</v>
          </cell>
        </row>
        <row r="252">
          <cell r="E252">
            <v>1.1599999999999999E-2</v>
          </cell>
          <cell r="F252">
            <v>-6.2155649033570626E-2</v>
          </cell>
        </row>
        <row r="253">
          <cell r="E253">
            <v>1.21E-2</v>
          </cell>
          <cell r="F253">
            <v>-1.5265543802206594</v>
          </cell>
        </row>
        <row r="254">
          <cell r="E254">
            <v>1.26E-2</v>
          </cell>
          <cell r="F254">
            <v>-2.9871853063307299</v>
          </cell>
        </row>
        <row r="255">
          <cell r="E255">
            <v>1.3100000000000001E-2</v>
          </cell>
          <cell r="F255">
            <v>-4.4440609908061788</v>
          </cell>
        </row>
        <row r="256">
          <cell r="E256">
            <v>1.3600000000000001E-2</v>
          </cell>
          <cell r="F256">
            <v>-5.8971939477078195</v>
          </cell>
        </row>
        <row r="257">
          <cell r="E257">
            <v>1.4100000000000001E-2</v>
          </cell>
          <cell r="F257">
            <v>-7.3465966419383903</v>
          </cell>
        </row>
        <row r="258">
          <cell r="E258">
            <v>1.4600000000000002E-2</v>
          </cell>
          <cell r="F258">
            <v>-8.7922814894585599</v>
          </cell>
        </row>
        <row r="259">
          <cell r="E259">
            <v>1.5100000000000002E-2</v>
          </cell>
          <cell r="F259">
            <v>-10.234260857507252</v>
          </cell>
        </row>
        <row r="260">
          <cell r="E260">
            <v>1.5600000000000003E-2</v>
          </cell>
          <cell r="F260">
            <v>-11.672547064818104</v>
          </cell>
        </row>
        <row r="261">
          <cell r="E261">
            <v>1.6100000000000003E-2</v>
          </cell>
          <cell r="F261">
            <v>-13.10715238183343</v>
          </cell>
        </row>
        <row r="262">
          <cell r="E262">
            <v>1.6600000000000004E-2</v>
          </cell>
          <cell r="F262">
            <v>-14.53808903092272</v>
          </cell>
        </row>
        <row r="263">
          <cell r="E263">
            <v>1.7100000000000004E-2</v>
          </cell>
          <cell r="F263">
            <v>-15.965369186595126</v>
          </cell>
        </row>
        <row r="264">
          <cell r="E264">
            <v>1.7600000000000005E-2</v>
          </cell>
          <cell r="F264">
            <v>-17.389004975709327</v>
          </cell>
        </row>
        <row r="265">
          <cell r="E265">
            <v>1.8100000000000005E-2</v>
          </cell>
          <cell r="F265">
            <v>-18.809008477690213</v>
          </cell>
        </row>
        <row r="266">
          <cell r="E266">
            <v>1.8600000000000005E-2</v>
          </cell>
          <cell r="F266">
            <v>-20.225391724736141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257B-D2B6-48E6-8E27-53B23CA2617B}">
  <dimension ref="A1:G27"/>
  <sheetViews>
    <sheetView showGridLines="0" tabSelected="1" zoomScale="115" zoomScaleNormal="115" workbookViewId="0"/>
  </sheetViews>
  <sheetFormatPr baseColWidth="10" defaultRowHeight="15" x14ac:dyDescent="0.25"/>
  <cols>
    <col min="1" max="1" width="15.85546875" customWidth="1"/>
    <col min="2" max="2" width="18.7109375" bestFit="1" customWidth="1"/>
    <col min="3" max="3" width="7.85546875" customWidth="1"/>
    <col min="4" max="4" width="16.42578125" customWidth="1"/>
    <col min="5" max="5" width="21" customWidth="1"/>
    <col min="6" max="6" width="26.7109375" customWidth="1"/>
    <col min="7" max="7" width="17.28515625" customWidth="1"/>
    <col min="8" max="8" width="17.7109375" customWidth="1"/>
    <col min="9" max="9" width="22.7109375" bestFit="1" customWidth="1"/>
  </cols>
  <sheetData>
    <row r="1" spans="1:7" ht="16.5" x14ac:dyDescent="0.25">
      <c r="A1" s="1" t="s">
        <v>0</v>
      </c>
      <c r="B1" s="7">
        <v>0.1</v>
      </c>
      <c r="C1" s="5" t="s">
        <v>2</v>
      </c>
    </row>
    <row r="2" spans="1:7" ht="16.5" x14ac:dyDescent="0.25">
      <c r="A2" s="1" t="s">
        <v>0</v>
      </c>
      <c r="B2" s="11">
        <f>+(1+B1)^(1/12)-1</f>
        <v>7.9741404289037643E-3</v>
      </c>
      <c r="C2" s="5" t="s">
        <v>3</v>
      </c>
    </row>
    <row r="3" spans="1:7" ht="16.5" x14ac:dyDescent="0.25">
      <c r="A3" s="1"/>
      <c r="B3" s="11"/>
      <c r="C3" s="5"/>
    </row>
    <row r="4" spans="1:7" ht="16.5" x14ac:dyDescent="0.25">
      <c r="A4" s="22" t="s">
        <v>15</v>
      </c>
      <c r="B4" s="22"/>
      <c r="C4" s="22"/>
      <c r="D4" s="22"/>
      <c r="E4" s="22"/>
    </row>
    <row r="5" spans="1:7" ht="16.5" x14ac:dyDescent="0.25">
      <c r="A5" s="3" t="s">
        <v>1</v>
      </c>
      <c r="B5" s="4" t="s">
        <v>4</v>
      </c>
      <c r="C5" s="4" t="s">
        <v>5</v>
      </c>
      <c r="D5" s="4" t="s">
        <v>6</v>
      </c>
      <c r="E5" s="4" t="s">
        <v>6</v>
      </c>
    </row>
    <row r="6" spans="1:7" ht="16.5" x14ac:dyDescent="0.25">
      <c r="A6" s="13">
        <v>44407</v>
      </c>
      <c r="B6" s="2">
        <v>-1000</v>
      </c>
      <c r="C6" s="14">
        <v>0</v>
      </c>
      <c r="D6" s="2">
        <f>+B6</f>
        <v>-1000</v>
      </c>
      <c r="E6" s="2">
        <f>+B6</f>
        <v>-1000</v>
      </c>
    </row>
    <row r="7" spans="1:7" ht="16.5" x14ac:dyDescent="0.25">
      <c r="A7" s="13">
        <v>44438</v>
      </c>
      <c r="B7" s="2">
        <v>275</v>
      </c>
      <c r="C7" s="6">
        <v>1</v>
      </c>
      <c r="D7" s="2">
        <f>+B7/(1+$B$1)^(C7/12)</f>
        <v>272.82445944792249</v>
      </c>
      <c r="E7" s="2">
        <f>+PV($B$2,C7,,-B7)</f>
        <v>272.82445944792249</v>
      </c>
    </row>
    <row r="8" spans="1:7" ht="16.5" x14ac:dyDescent="0.25">
      <c r="A8" s="13">
        <v>44469</v>
      </c>
      <c r="B8" s="2">
        <v>500</v>
      </c>
      <c r="C8" s="6">
        <v>2</v>
      </c>
      <c r="D8" s="2">
        <f>+B8/(1+$B$1)^(C8/12)</f>
        <v>492.12023585488339</v>
      </c>
      <c r="E8" s="2">
        <f>+PV($B$2,C8,,-B8)</f>
        <v>492.12023585488339</v>
      </c>
    </row>
    <row r="9" spans="1:7" ht="16.5" x14ac:dyDescent="0.25">
      <c r="A9" s="13">
        <v>44499</v>
      </c>
      <c r="B9" s="2">
        <v>-200</v>
      </c>
      <c r="C9" s="6">
        <v>3</v>
      </c>
      <c r="D9" s="2">
        <f>+B9/(1+$B$1)^(C9/12)</f>
        <v>-195.29081793526211</v>
      </c>
      <c r="E9" s="2">
        <f>+PV($B$2,C9,,-B9)</f>
        <v>-195.29081793526211</v>
      </c>
    </row>
    <row r="10" spans="1:7" ht="16.5" x14ac:dyDescent="0.25">
      <c r="A10" s="13">
        <v>44530</v>
      </c>
      <c r="B10" s="2">
        <v>-140</v>
      </c>
      <c r="C10" s="6">
        <v>4</v>
      </c>
      <c r="D10" s="2">
        <f>+B10/(1+$B$1)^(C10/12)</f>
        <v>-135.62210286120498</v>
      </c>
      <c r="E10" s="2">
        <f>+PV($B$2,C10,,-B10)</f>
        <v>-135.62210286120498</v>
      </c>
    </row>
    <row r="11" spans="1:7" ht="16.5" x14ac:dyDescent="0.25">
      <c r="A11" s="15">
        <v>44560</v>
      </c>
      <c r="B11" s="9">
        <v>600</v>
      </c>
      <c r="C11" s="8">
        <v>5</v>
      </c>
      <c r="D11" s="9">
        <f>+B11/(1+$B$1)^(C11/12)</f>
        <v>576.63938029556573</v>
      </c>
      <c r="E11" s="2">
        <f>+PV($B$2,C11,,-B11)</f>
        <v>576.63938029556562</v>
      </c>
    </row>
    <row r="12" spans="1:7" ht="16.5" x14ac:dyDescent="0.25">
      <c r="C12" s="3" t="s">
        <v>7</v>
      </c>
      <c r="D12" s="10">
        <f>SUM(D6:D11)</f>
        <v>10.671154801904436</v>
      </c>
      <c r="E12" s="10">
        <f>SUM(E6:E11)</f>
        <v>10.671154801904322</v>
      </c>
    </row>
    <row r="13" spans="1:7" ht="16.5" x14ac:dyDescent="0.25">
      <c r="C13" s="3" t="s">
        <v>9</v>
      </c>
      <c r="D13" s="10">
        <f>+B6+NPV(B2,B7:B11)</f>
        <v>10.671154801904322</v>
      </c>
      <c r="E13" s="19" t="s">
        <v>10</v>
      </c>
      <c r="F13" s="18"/>
      <c r="G13" s="16"/>
    </row>
    <row r="14" spans="1:7" ht="16.5" x14ac:dyDescent="0.25">
      <c r="C14" s="3" t="s">
        <v>12</v>
      </c>
      <c r="D14" s="20">
        <f>+IRR(B6:B11)</f>
        <v>1.1578806246730577E-2</v>
      </c>
      <c r="E14" s="21" t="s">
        <v>3</v>
      </c>
      <c r="F14" s="19" t="s">
        <v>14</v>
      </c>
      <c r="G14" s="16"/>
    </row>
    <row r="15" spans="1:7" ht="16.5" x14ac:dyDescent="0.25">
      <c r="C15" s="3" t="s">
        <v>12</v>
      </c>
      <c r="D15" s="20">
        <f>+(1+D14)^12-1</f>
        <v>0.14814479550452786</v>
      </c>
      <c r="E15" s="21" t="s">
        <v>2</v>
      </c>
      <c r="F15" s="18"/>
      <c r="G15" s="16"/>
    </row>
    <row r="16" spans="1:7" ht="16.5" x14ac:dyDescent="0.25">
      <c r="C16" s="17"/>
      <c r="D16" s="18"/>
      <c r="E16" s="18"/>
      <c r="F16" s="18"/>
      <c r="G16" s="16"/>
    </row>
    <row r="17" spans="1:7" ht="16.5" x14ac:dyDescent="0.25">
      <c r="A17" s="22" t="s">
        <v>16</v>
      </c>
      <c r="B17" s="22"/>
      <c r="C17" s="22"/>
      <c r="D17" s="22"/>
      <c r="E17" s="23"/>
    </row>
    <row r="18" spans="1:7" ht="16.5" x14ac:dyDescent="0.25">
      <c r="A18" s="3" t="s">
        <v>1</v>
      </c>
      <c r="B18" s="4" t="s">
        <v>4</v>
      </c>
      <c r="C18" s="4" t="s">
        <v>8</v>
      </c>
      <c r="D18" s="4" t="s">
        <v>6</v>
      </c>
      <c r="E18" s="23"/>
    </row>
    <row r="19" spans="1:7" ht="16.5" x14ac:dyDescent="0.25">
      <c r="A19" s="13">
        <v>44407</v>
      </c>
      <c r="B19" s="2">
        <v>-1000</v>
      </c>
      <c r="C19" s="14">
        <v>0</v>
      </c>
      <c r="D19" s="2">
        <f>+B19</f>
        <v>-1000</v>
      </c>
      <c r="E19" s="23"/>
    </row>
    <row r="20" spans="1:7" ht="16.5" x14ac:dyDescent="0.25">
      <c r="A20" s="13">
        <v>44423</v>
      </c>
      <c r="B20" s="2">
        <v>275</v>
      </c>
      <c r="C20" s="6">
        <f>+A20-$A$19</f>
        <v>16</v>
      </c>
      <c r="D20" s="2">
        <f>+B20/(1+$B$1)^(C20/365)</f>
        <v>273.85345216178735</v>
      </c>
      <c r="G20" s="12"/>
    </row>
    <row r="21" spans="1:7" ht="16.5" x14ac:dyDescent="0.25">
      <c r="A21" s="13">
        <v>44428</v>
      </c>
      <c r="B21" s="2">
        <v>500</v>
      </c>
      <c r="C21" s="6">
        <f t="shared" ref="C21:C24" si="0">+A21-$A$19</f>
        <v>21</v>
      </c>
      <c r="D21" s="2">
        <f>+B21/(1+$B$1)^(C21/365)</f>
        <v>497.26570405044902</v>
      </c>
    </row>
    <row r="22" spans="1:7" ht="16.5" x14ac:dyDescent="0.25">
      <c r="A22" s="13">
        <v>44481</v>
      </c>
      <c r="B22" s="2">
        <v>-200</v>
      </c>
      <c r="C22" s="6">
        <f t="shared" si="0"/>
        <v>74</v>
      </c>
      <c r="D22" s="2">
        <f>+B22/(1+$B$1)^(C22/365)</f>
        <v>-196.17246716038628</v>
      </c>
    </row>
    <row r="23" spans="1:7" ht="16.5" x14ac:dyDescent="0.25">
      <c r="A23" s="13">
        <v>44528</v>
      </c>
      <c r="B23" s="2">
        <v>-140</v>
      </c>
      <c r="C23" s="6">
        <f t="shared" si="0"/>
        <v>121</v>
      </c>
      <c r="D23" s="2">
        <f>+B23/(1+$B$1)^(C23/365)</f>
        <v>-135.64571435377906</v>
      </c>
    </row>
    <row r="24" spans="1:7" ht="16.5" x14ac:dyDescent="0.25">
      <c r="A24" s="15">
        <v>44545</v>
      </c>
      <c r="B24" s="9">
        <v>600</v>
      </c>
      <c r="C24" s="8">
        <f t="shared" si="0"/>
        <v>138</v>
      </c>
      <c r="D24" s="2">
        <f>+B24/(1+$B$1)^(C24/365)</f>
        <v>578.76387172509897</v>
      </c>
    </row>
    <row r="25" spans="1:7" ht="16.5" x14ac:dyDescent="0.25">
      <c r="C25" s="3" t="s">
        <v>7</v>
      </c>
      <c r="D25" s="10">
        <f>SUM(D19:D24)</f>
        <v>18.064846423170025</v>
      </c>
    </row>
    <row r="26" spans="1:7" ht="16.5" x14ac:dyDescent="0.25">
      <c r="C26" s="3" t="s">
        <v>9</v>
      </c>
      <c r="D26" s="10">
        <f>+XNPV(B1,B19:B24,A19:A24)</f>
        <v>18.064846423170025</v>
      </c>
      <c r="E26" s="19" t="s">
        <v>11</v>
      </c>
    </row>
    <row r="27" spans="1:7" ht="16.5" x14ac:dyDescent="0.25">
      <c r="C27" s="3" t="s">
        <v>12</v>
      </c>
      <c r="D27" s="20">
        <f>+XIRR(B19:B24,A19:A24)</f>
        <v>0.22220652699470522</v>
      </c>
      <c r="E27" s="21" t="s">
        <v>3</v>
      </c>
      <c r="F27" s="19" t="s">
        <v>13</v>
      </c>
    </row>
  </sheetData>
  <mergeCells count="2">
    <mergeCell ref="A4:E4"/>
    <mergeCell ref="A17:D1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VPN y 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2021-10-05T02:42:56Z</dcterms:created>
  <dcterms:modified xsi:type="dcterms:W3CDTF">2021-10-05T02:56:13Z</dcterms:modified>
</cp:coreProperties>
</file>