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ADMINISTRACIÓN DE INVERSIONES\Teoría moderna de portafolios de inversión\"/>
    </mc:Choice>
  </mc:AlternateContent>
  <xr:revisionPtr revIDLastSave="0" documentId="13_ncr:1_{0A07DE6C-5579-4174-A70A-2CE40758A3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atro acciones 2020" sheetId="1" r:id="rId1"/>
  </sheets>
  <definedNames>
    <definedName name="solver_adj" localSheetId="0" hidden="1">'Cuatro acciones 2020'!$N$46:$Q$46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'Cuatro acciones 2020'!$R$46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'Cuatro acciones 2020'!$N$54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0.9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6" i="1" l="1"/>
  <c r="R46" i="1" l="1"/>
  <c r="F4" i="1" l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G3" i="1"/>
  <c r="H3" i="1"/>
  <c r="I3" i="1"/>
  <c r="F3" i="1"/>
  <c r="K497" i="1" l="1"/>
  <c r="K485" i="1"/>
  <c r="K470" i="1"/>
  <c r="K467" i="1"/>
  <c r="K464" i="1"/>
  <c r="K461" i="1"/>
  <c r="K446" i="1"/>
  <c r="K443" i="1"/>
  <c r="K440" i="1"/>
  <c r="K437" i="1"/>
  <c r="K434" i="1"/>
  <c r="K431" i="1"/>
  <c r="K428" i="1"/>
  <c r="K425" i="1"/>
  <c r="K422" i="1"/>
  <c r="K419" i="1"/>
  <c r="K416" i="1"/>
  <c r="K413" i="1"/>
  <c r="K407" i="1"/>
  <c r="K482" i="1"/>
  <c r="K455" i="1"/>
  <c r="K491" i="1"/>
  <c r="K476" i="1"/>
  <c r="K458" i="1"/>
  <c r="K494" i="1"/>
  <c r="K479" i="1"/>
  <c r="K452" i="1"/>
  <c r="K500" i="1"/>
  <c r="K488" i="1"/>
  <c r="K473" i="1"/>
  <c r="K449" i="1"/>
  <c r="K404" i="1"/>
  <c r="K389" i="1"/>
  <c r="K371" i="1"/>
  <c r="K359" i="1"/>
  <c r="K347" i="1"/>
  <c r="K332" i="1"/>
  <c r="K317" i="1"/>
  <c r="K305" i="1"/>
  <c r="K296" i="1"/>
  <c r="K284" i="1"/>
  <c r="K278" i="1"/>
  <c r="K272" i="1"/>
  <c r="K266" i="1"/>
  <c r="K257" i="1"/>
  <c r="K245" i="1"/>
  <c r="K236" i="1"/>
  <c r="K230" i="1"/>
  <c r="K224" i="1"/>
  <c r="K221" i="1"/>
  <c r="K215" i="1"/>
  <c r="K209" i="1"/>
  <c r="K206" i="1"/>
  <c r="K203" i="1"/>
  <c r="K200" i="1"/>
  <c r="K197" i="1"/>
  <c r="K194" i="1"/>
  <c r="K191" i="1"/>
  <c r="K188" i="1"/>
  <c r="K185" i="1"/>
  <c r="K179" i="1"/>
  <c r="K176" i="1"/>
  <c r="K173" i="1"/>
  <c r="K170" i="1"/>
  <c r="K167" i="1"/>
  <c r="K164" i="1"/>
  <c r="K161" i="1"/>
  <c r="K158" i="1"/>
  <c r="K155" i="1"/>
  <c r="K152" i="1"/>
  <c r="K149" i="1"/>
  <c r="K146" i="1"/>
  <c r="K143" i="1"/>
  <c r="K140" i="1"/>
  <c r="K137" i="1"/>
  <c r="K134" i="1"/>
  <c r="K131" i="1"/>
  <c r="K128" i="1"/>
  <c r="K125" i="1"/>
  <c r="K122" i="1"/>
  <c r="K119" i="1"/>
  <c r="K116" i="1"/>
  <c r="K113" i="1"/>
  <c r="K110" i="1"/>
  <c r="K107" i="1"/>
  <c r="K104" i="1"/>
  <c r="K101" i="1"/>
  <c r="K98" i="1"/>
  <c r="K95" i="1"/>
  <c r="K92" i="1"/>
  <c r="K89" i="1"/>
  <c r="K398" i="1"/>
  <c r="K386" i="1"/>
  <c r="K374" i="1"/>
  <c r="K362" i="1"/>
  <c r="K350" i="1"/>
  <c r="K338" i="1"/>
  <c r="K323" i="1"/>
  <c r="K311" i="1"/>
  <c r="K299" i="1"/>
  <c r="K293" i="1"/>
  <c r="K281" i="1"/>
  <c r="K275" i="1"/>
  <c r="K269" i="1"/>
  <c r="K263" i="1"/>
  <c r="K260" i="1"/>
  <c r="K251" i="1"/>
  <c r="K239" i="1"/>
  <c r="K233" i="1"/>
  <c r="K227" i="1"/>
  <c r="K218" i="1"/>
  <c r="K212" i="1"/>
  <c r="K182" i="1"/>
  <c r="K377" i="1"/>
  <c r="K335" i="1"/>
  <c r="K254" i="1"/>
  <c r="K410" i="1"/>
  <c r="K395" i="1"/>
  <c r="K383" i="1"/>
  <c r="K368" i="1"/>
  <c r="K356" i="1"/>
  <c r="K344" i="1"/>
  <c r="K329" i="1"/>
  <c r="K320" i="1"/>
  <c r="K308" i="1"/>
  <c r="K290" i="1"/>
  <c r="K242" i="1"/>
  <c r="K401" i="1"/>
  <c r="K392" i="1"/>
  <c r="K380" i="1"/>
  <c r="K365" i="1"/>
  <c r="K353" i="1"/>
  <c r="K341" i="1"/>
  <c r="K326" i="1"/>
  <c r="K314" i="1"/>
  <c r="K302" i="1"/>
  <c r="K287" i="1"/>
  <c r="K248" i="1"/>
  <c r="K499" i="1"/>
  <c r="K493" i="1"/>
  <c r="K487" i="1"/>
  <c r="K472" i="1"/>
  <c r="K496" i="1"/>
  <c r="K490" i="1"/>
  <c r="K484" i="1"/>
  <c r="K481" i="1"/>
  <c r="K478" i="1"/>
  <c r="K475" i="1"/>
  <c r="K469" i="1"/>
  <c r="K466" i="1"/>
  <c r="K463" i="1"/>
  <c r="K460" i="1"/>
  <c r="K454" i="1"/>
  <c r="K451" i="1"/>
  <c r="K445" i="1"/>
  <c r="K442" i="1"/>
  <c r="K436" i="1"/>
  <c r="K430" i="1"/>
  <c r="K427" i="1"/>
  <c r="K421" i="1"/>
  <c r="K418" i="1"/>
  <c r="K412" i="1"/>
  <c r="K406" i="1"/>
  <c r="K403" i="1"/>
  <c r="K397" i="1"/>
  <c r="K394" i="1"/>
  <c r="K388" i="1"/>
  <c r="K382" i="1"/>
  <c r="K379" i="1"/>
  <c r="K373" i="1"/>
  <c r="K370" i="1"/>
  <c r="K364" i="1"/>
  <c r="K358" i="1"/>
  <c r="K355" i="1"/>
  <c r="K349" i="1"/>
  <c r="K346" i="1"/>
  <c r="K340" i="1"/>
  <c r="K334" i="1"/>
  <c r="K328" i="1"/>
  <c r="K322" i="1"/>
  <c r="K319" i="1"/>
  <c r="K313" i="1"/>
  <c r="K307" i="1"/>
  <c r="K301" i="1"/>
  <c r="K274" i="1"/>
  <c r="K86" i="1"/>
  <c r="P23" i="1"/>
  <c r="K457" i="1"/>
  <c r="K448" i="1"/>
  <c r="K439" i="1"/>
  <c r="K433" i="1"/>
  <c r="K424" i="1"/>
  <c r="K415" i="1"/>
  <c r="K409" i="1"/>
  <c r="K400" i="1"/>
  <c r="K391" i="1"/>
  <c r="K385" i="1"/>
  <c r="K376" i="1"/>
  <c r="K367" i="1"/>
  <c r="K361" i="1"/>
  <c r="K352" i="1"/>
  <c r="K343" i="1"/>
  <c r="K337" i="1"/>
  <c r="K331" i="1"/>
  <c r="K325" i="1"/>
  <c r="K316" i="1"/>
  <c r="K310" i="1"/>
  <c r="K304" i="1"/>
  <c r="K298" i="1"/>
  <c r="K295" i="1"/>
  <c r="K292" i="1"/>
  <c r="K289" i="1"/>
  <c r="K286" i="1"/>
  <c r="K283" i="1"/>
  <c r="K280" i="1"/>
  <c r="K277" i="1"/>
  <c r="K271" i="1"/>
  <c r="K268" i="1"/>
  <c r="K265" i="1"/>
  <c r="K262" i="1"/>
  <c r="K259" i="1"/>
  <c r="K256" i="1"/>
  <c r="K253" i="1"/>
  <c r="K250" i="1"/>
  <c r="K247" i="1"/>
  <c r="K244" i="1"/>
  <c r="K241" i="1"/>
  <c r="K238" i="1"/>
  <c r="K235" i="1"/>
  <c r="K232" i="1"/>
  <c r="K229" i="1"/>
  <c r="K226" i="1"/>
  <c r="K223" i="1"/>
  <c r="K220" i="1"/>
  <c r="K217" i="1"/>
  <c r="K214" i="1"/>
  <c r="K211" i="1"/>
  <c r="K208" i="1"/>
  <c r="K205" i="1"/>
  <c r="K202" i="1"/>
  <c r="K199" i="1"/>
  <c r="K67" i="1"/>
  <c r="K64" i="1"/>
  <c r="K61" i="1"/>
  <c r="K58" i="1"/>
  <c r="K55" i="1"/>
  <c r="K52" i="1"/>
  <c r="K49" i="1"/>
  <c r="K46" i="1"/>
  <c r="K43" i="1"/>
  <c r="K40" i="1"/>
  <c r="K37" i="1"/>
  <c r="K34" i="1"/>
  <c r="K31" i="1"/>
  <c r="K83" i="1"/>
  <c r="K80" i="1"/>
  <c r="O22" i="1"/>
  <c r="R25" i="1"/>
  <c r="Q24" i="1"/>
  <c r="K77" i="1"/>
  <c r="K74" i="1"/>
  <c r="K71" i="1"/>
  <c r="K68" i="1"/>
  <c r="K65" i="1"/>
  <c r="K28" i="1"/>
  <c r="K25" i="1"/>
  <c r="K22" i="1"/>
  <c r="K19" i="1"/>
  <c r="K16" i="1"/>
  <c r="K13" i="1"/>
  <c r="K10" i="1"/>
  <c r="K7" i="1"/>
  <c r="K62" i="1"/>
  <c r="K59" i="1"/>
  <c r="K56" i="1"/>
  <c r="K53" i="1"/>
  <c r="K50" i="1"/>
  <c r="K47" i="1"/>
  <c r="K44" i="1"/>
  <c r="K196" i="1"/>
  <c r="K193" i="1"/>
  <c r="K190" i="1"/>
  <c r="K187" i="1"/>
  <c r="K184" i="1"/>
  <c r="K181" i="1"/>
  <c r="K178" i="1"/>
  <c r="K175" i="1"/>
  <c r="K172" i="1"/>
  <c r="K169" i="1"/>
  <c r="K166" i="1"/>
  <c r="K163" i="1"/>
  <c r="K160" i="1"/>
  <c r="K157" i="1"/>
  <c r="K154" i="1"/>
  <c r="K151" i="1"/>
  <c r="K148" i="1"/>
  <c r="K145" i="1"/>
  <c r="K142" i="1"/>
  <c r="K139" i="1"/>
  <c r="K136" i="1"/>
  <c r="K133" i="1"/>
  <c r="K130" i="1"/>
  <c r="K127" i="1"/>
  <c r="K124" i="1"/>
  <c r="K121" i="1"/>
  <c r="K118" i="1"/>
  <c r="K115" i="1"/>
  <c r="K112" i="1"/>
  <c r="K109" i="1"/>
  <c r="K106" i="1"/>
  <c r="K103" i="1"/>
  <c r="K100" i="1"/>
  <c r="K97" i="1"/>
  <c r="K94" i="1"/>
  <c r="K91" i="1"/>
  <c r="K88" i="1"/>
  <c r="K85" i="1"/>
  <c r="K82" i="1"/>
  <c r="K79" i="1"/>
  <c r="K76" i="1"/>
  <c r="K73" i="1"/>
  <c r="K70" i="1"/>
  <c r="K4" i="1"/>
  <c r="K495" i="1"/>
  <c r="K483" i="1"/>
  <c r="K471" i="1"/>
  <c r="K462" i="1"/>
  <c r="K450" i="1"/>
  <c r="K438" i="1"/>
  <c r="K426" i="1"/>
  <c r="K414" i="1"/>
  <c r="K402" i="1"/>
  <c r="K393" i="1"/>
  <c r="K381" i="1"/>
  <c r="K369" i="1"/>
  <c r="K357" i="1"/>
  <c r="K348" i="1"/>
  <c r="K336" i="1"/>
  <c r="K324" i="1"/>
  <c r="K312" i="1"/>
  <c r="K300" i="1"/>
  <c r="K291" i="1"/>
  <c r="K279" i="1"/>
  <c r="K267" i="1"/>
  <c r="K255" i="1"/>
  <c r="K246" i="1"/>
  <c r="K234" i="1"/>
  <c r="K225" i="1"/>
  <c r="K216" i="1"/>
  <c r="K207" i="1"/>
  <c r="K195" i="1"/>
  <c r="K189" i="1"/>
  <c r="K180" i="1"/>
  <c r="K171" i="1"/>
  <c r="K165" i="1"/>
  <c r="K159" i="1"/>
  <c r="K153" i="1"/>
  <c r="K147" i="1"/>
  <c r="K138" i="1"/>
  <c r="K132" i="1"/>
  <c r="K129" i="1"/>
  <c r="K126" i="1"/>
  <c r="K123" i="1"/>
  <c r="K120" i="1"/>
  <c r="K114" i="1"/>
  <c r="K111" i="1"/>
  <c r="K108" i="1"/>
  <c r="K105" i="1"/>
  <c r="K102" i="1"/>
  <c r="K99" i="1"/>
  <c r="K96" i="1"/>
  <c r="K93" i="1"/>
  <c r="K90" i="1"/>
  <c r="K87" i="1"/>
  <c r="K84" i="1"/>
  <c r="K81" i="1"/>
  <c r="K78" i="1"/>
  <c r="K75" i="1"/>
  <c r="K72" i="1"/>
  <c r="K69" i="1"/>
  <c r="K66" i="1"/>
  <c r="K63" i="1"/>
  <c r="K60" i="1"/>
  <c r="K57" i="1"/>
  <c r="K54" i="1"/>
  <c r="K51" i="1"/>
  <c r="K48" i="1"/>
  <c r="K45" i="1"/>
  <c r="K42" i="1"/>
  <c r="K39" i="1"/>
  <c r="K36" i="1"/>
  <c r="K33" i="1"/>
  <c r="K30" i="1"/>
  <c r="K27" i="1"/>
  <c r="K24" i="1"/>
  <c r="K21" i="1"/>
  <c r="K18" i="1"/>
  <c r="K15" i="1"/>
  <c r="K12" i="1"/>
  <c r="K9" i="1"/>
  <c r="K6" i="1"/>
  <c r="K498" i="1"/>
  <c r="K489" i="1"/>
  <c r="K477" i="1"/>
  <c r="K465" i="1"/>
  <c r="K456" i="1"/>
  <c r="K444" i="1"/>
  <c r="K432" i="1"/>
  <c r="K420" i="1"/>
  <c r="K411" i="1"/>
  <c r="K399" i="1"/>
  <c r="K387" i="1"/>
  <c r="K375" i="1"/>
  <c r="K363" i="1"/>
  <c r="K351" i="1"/>
  <c r="K342" i="1"/>
  <c r="K333" i="1"/>
  <c r="K321" i="1"/>
  <c r="K309" i="1"/>
  <c r="K297" i="1"/>
  <c r="K285" i="1"/>
  <c r="K276" i="1"/>
  <c r="K264" i="1"/>
  <c r="K252" i="1"/>
  <c r="K243" i="1"/>
  <c r="K231" i="1"/>
  <c r="K228" i="1"/>
  <c r="K219" i="1"/>
  <c r="K210" i="1"/>
  <c r="K204" i="1"/>
  <c r="K192" i="1"/>
  <c r="K183" i="1"/>
  <c r="K177" i="1"/>
  <c r="K168" i="1"/>
  <c r="K162" i="1"/>
  <c r="K156" i="1"/>
  <c r="K150" i="1"/>
  <c r="K144" i="1"/>
  <c r="K135" i="1"/>
  <c r="K117" i="1"/>
  <c r="K492" i="1"/>
  <c r="K480" i="1"/>
  <c r="K468" i="1"/>
  <c r="K453" i="1"/>
  <c r="K441" i="1"/>
  <c r="K423" i="1"/>
  <c r="K408" i="1"/>
  <c r="K396" i="1"/>
  <c r="K384" i="1"/>
  <c r="K372" i="1"/>
  <c r="K360" i="1"/>
  <c r="K345" i="1"/>
  <c r="K330" i="1"/>
  <c r="K318" i="1"/>
  <c r="K303" i="1"/>
  <c r="K288" i="1"/>
  <c r="K273" i="1"/>
  <c r="K261" i="1"/>
  <c r="K249" i="1"/>
  <c r="K237" i="1"/>
  <c r="K222" i="1"/>
  <c r="K213" i="1"/>
  <c r="K198" i="1"/>
  <c r="K186" i="1"/>
  <c r="K174" i="1"/>
  <c r="K141" i="1"/>
  <c r="K501" i="1"/>
  <c r="K486" i="1"/>
  <c r="K474" i="1"/>
  <c r="K459" i="1"/>
  <c r="K447" i="1"/>
  <c r="K435" i="1"/>
  <c r="K429" i="1"/>
  <c r="K417" i="1"/>
  <c r="K405" i="1"/>
  <c r="K390" i="1"/>
  <c r="K378" i="1"/>
  <c r="K366" i="1"/>
  <c r="K354" i="1"/>
  <c r="K339" i="1"/>
  <c r="K327" i="1"/>
  <c r="K315" i="1"/>
  <c r="K306" i="1"/>
  <c r="K294" i="1"/>
  <c r="K282" i="1"/>
  <c r="K270" i="1"/>
  <c r="K258" i="1"/>
  <c r="K240" i="1"/>
  <c r="K201" i="1"/>
  <c r="K41" i="1"/>
  <c r="K38" i="1"/>
  <c r="K35" i="1"/>
  <c r="K32" i="1"/>
  <c r="K29" i="1"/>
  <c r="K26" i="1"/>
  <c r="K23" i="1"/>
  <c r="K20" i="1"/>
  <c r="K17" i="1"/>
  <c r="K14" i="1"/>
  <c r="K11" i="1"/>
  <c r="K8" i="1"/>
  <c r="K5" i="1"/>
  <c r="K3" i="1"/>
  <c r="Q8" i="1"/>
  <c r="Q10" i="1" s="1"/>
  <c r="P8" i="1"/>
  <c r="P10" i="1" s="1"/>
  <c r="O8" i="1"/>
  <c r="O10" i="1" s="1"/>
  <c r="O7" i="1"/>
  <c r="O9" i="1" s="1"/>
  <c r="J499" i="1"/>
  <c r="J496" i="1"/>
  <c r="J493" i="1"/>
  <c r="J490" i="1"/>
  <c r="J487" i="1"/>
  <c r="J484" i="1"/>
  <c r="J475" i="1"/>
  <c r="J97" i="1"/>
  <c r="J94" i="1"/>
  <c r="J91" i="1"/>
  <c r="J88" i="1"/>
  <c r="J85" i="1"/>
  <c r="J82" i="1"/>
  <c r="J79" i="1"/>
  <c r="J76" i="1"/>
  <c r="J73" i="1"/>
  <c r="J70" i="1"/>
  <c r="J67" i="1"/>
  <c r="J64" i="1"/>
  <c r="J61" i="1"/>
  <c r="J58" i="1"/>
  <c r="J55" i="1"/>
  <c r="J52" i="1"/>
  <c r="J49" i="1"/>
  <c r="J46" i="1"/>
  <c r="J43" i="1"/>
  <c r="J40" i="1"/>
  <c r="J37" i="1"/>
  <c r="J34" i="1"/>
  <c r="J31" i="1"/>
  <c r="J28" i="1"/>
  <c r="J25" i="1"/>
  <c r="J495" i="1"/>
  <c r="J471" i="1"/>
  <c r="J453" i="1"/>
  <c r="J435" i="1"/>
  <c r="J228" i="1"/>
  <c r="J210" i="1"/>
  <c r="J192" i="1"/>
  <c r="J174" i="1"/>
  <c r="J162" i="1"/>
  <c r="J147" i="1"/>
  <c r="J135" i="1"/>
  <c r="J132" i="1"/>
  <c r="J129" i="1"/>
  <c r="J123" i="1"/>
  <c r="J120" i="1"/>
  <c r="J117" i="1"/>
  <c r="J114" i="1"/>
  <c r="J108" i="1"/>
  <c r="J99" i="1"/>
  <c r="J96" i="1"/>
  <c r="J93" i="1"/>
  <c r="J90" i="1"/>
  <c r="J87" i="1"/>
  <c r="J84" i="1"/>
  <c r="J81" i="1"/>
  <c r="J78" i="1"/>
  <c r="J75" i="1"/>
  <c r="J72" i="1"/>
  <c r="J69" i="1"/>
  <c r="J66" i="1"/>
  <c r="J63" i="1"/>
  <c r="J60" i="1"/>
  <c r="J57" i="1"/>
  <c r="J54" i="1"/>
  <c r="J51" i="1"/>
  <c r="J48" i="1"/>
  <c r="J45" i="1"/>
  <c r="J42" i="1"/>
  <c r="J39" i="1"/>
  <c r="J36" i="1"/>
  <c r="J33" i="1"/>
  <c r="J30" i="1"/>
  <c r="J27" i="1"/>
  <c r="J24" i="1"/>
  <c r="J21" i="1"/>
  <c r="J18" i="1"/>
  <c r="J15" i="1"/>
  <c r="J12" i="1"/>
  <c r="J9" i="1"/>
  <c r="J6" i="1"/>
  <c r="J492" i="1"/>
  <c r="J483" i="1"/>
  <c r="J465" i="1"/>
  <c r="J456" i="1"/>
  <c r="J441" i="1"/>
  <c r="J423" i="1"/>
  <c r="J225" i="1"/>
  <c r="J216" i="1"/>
  <c r="J198" i="1"/>
  <c r="J189" i="1"/>
  <c r="J180" i="1"/>
  <c r="J168" i="1"/>
  <c r="J153" i="1"/>
  <c r="J141" i="1"/>
  <c r="J105" i="1"/>
  <c r="Q7" i="1"/>
  <c r="Q9" i="1" s="1"/>
  <c r="J486" i="1"/>
  <c r="J477" i="1"/>
  <c r="J459" i="1"/>
  <c r="J444" i="1"/>
  <c r="J432" i="1"/>
  <c r="J231" i="1"/>
  <c r="J219" i="1"/>
  <c r="J207" i="1"/>
  <c r="J195" i="1"/>
  <c r="J183" i="1"/>
  <c r="J171" i="1"/>
  <c r="J159" i="1"/>
  <c r="J150" i="1"/>
  <c r="J138" i="1"/>
  <c r="J111" i="1"/>
  <c r="J501" i="1"/>
  <c r="J489" i="1"/>
  <c r="J480" i="1"/>
  <c r="J462" i="1"/>
  <c r="J450" i="1"/>
  <c r="J438" i="1"/>
  <c r="J426" i="1"/>
  <c r="J222" i="1"/>
  <c r="J213" i="1"/>
  <c r="J201" i="1"/>
  <c r="J186" i="1"/>
  <c r="J177" i="1"/>
  <c r="J165" i="1"/>
  <c r="J156" i="1"/>
  <c r="J144" i="1"/>
  <c r="J102" i="1"/>
  <c r="J498" i="1"/>
  <c r="J474" i="1"/>
  <c r="J447" i="1"/>
  <c r="J429" i="1"/>
  <c r="J204" i="1"/>
  <c r="J126" i="1"/>
  <c r="J468" i="1"/>
  <c r="P7" i="1"/>
  <c r="P9" i="1" s="1"/>
  <c r="J485" i="1"/>
  <c r="J464" i="1"/>
  <c r="J446" i="1"/>
  <c r="J434" i="1"/>
  <c r="J416" i="1"/>
  <c r="J401" i="1"/>
  <c r="J383" i="1"/>
  <c r="J371" i="1"/>
  <c r="J356" i="1"/>
  <c r="J338" i="1"/>
  <c r="J323" i="1"/>
  <c r="J305" i="1"/>
  <c r="J293" i="1"/>
  <c r="J275" i="1"/>
  <c r="J263" i="1"/>
  <c r="J242" i="1"/>
  <c r="J221" i="1"/>
  <c r="J209" i="1"/>
  <c r="J194" i="1"/>
  <c r="J179" i="1"/>
  <c r="J164" i="1"/>
  <c r="J155" i="1"/>
  <c r="J143" i="1"/>
  <c r="J131" i="1"/>
  <c r="J116" i="1"/>
  <c r="J98" i="1"/>
  <c r="J77" i="1"/>
  <c r="J65" i="1"/>
  <c r="J50" i="1"/>
  <c r="J38" i="1"/>
  <c r="J35" i="1"/>
  <c r="J32" i="1"/>
  <c r="J29" i="1"/>
  <c r="J23" i="1"/>
  <c r="J20" i="1"/>
  <c r="J14" i="1"/>
  <c r="J11" i="1"/>
  <c r="J8" i="1"/>
  <c r="J5" i="1"/>
  <c r="J500" i="1"/>
  <c r="J479" i="1"/>
  <c r="J458" i="1"/>
  <c r="J440" i="1"/>
  <c r="J422" i="1"/>
  <c r="J407" i="1"/>
  <c r="J398" i="1"/>
  <c r="J392" i="1"/>
  <c r="J386" i="1"/>
  <c r="J377" i="1"/>
  <c r="J365" i="1"/>
  <c r="J359" i="1"/>
  <c r="J350" i="1"/>
  <c r="J344" i="1"/>
  <c r="J335" i="1"/>
  <c r="J329" i="1"/>
  <c r="J317" i="1"/>
  <c r="J311" i="1"/>
  <c r="J299" i="1"/>
  <c r="J290" i="1"/>
  <c r="J284" i="1"/>
  <c r="J278" i="1"/>
  <c r="J269" i="1"/>
  <c r="J260" i="1"/>
  <c r="J254" i="1"/>
  <c r="J245" i="1"/>
  <c r="J236" i="1"/>
  <c r="J230" i="1"/>
  <c r="J224" i="1"/>
  <c r="J215" i="1"/>
  <c r="J206" i="1"/>
  <c r="J200" i="1"/>
  <c r="J191" i="1"/>
  <c r="J182" i="1"/>
  <c r="J173" i="1"/>
  <c r="J161" i="1"/>
  <c r="J149" i="1"/>
  <c r="J137" i="1"/>
  <c r="J128" i="1"/>
  <c r="J119" i="1"/>
  <c r="J110" i="1"/>
  <c r="J101" i="1"/>
  <c r="J89" i="1"/>
  <c r="J83" i="1"/>
  <c r="J71" i="1"/>
  <c r="J62" i="1"/>
  <c r="J56" i="1"/>
  <c r="J47" i="1"/>
  <c r="J41" i="1"/>
  <c r="J26" i="1"/>
  <c r="J3" i="1"/>
  <c r="J491" i="1"/>
  <c r="J476" i="1"/>
  <c r="J461" i="1"/>
  <c r="J443" i="1"/>
  <c r="J437" i="1"/>
  <c r="J425" i="1"/>
  <c r="J410" i="1"/>
  <c r="J404" i="1"/>
  <c r="J395" i="1"/>
  <c r="J389" i="1"/>
  <c r="J380" i="1"/>
  <c r="J374" i="1"/>
  <c r="J368" i="1"/>
  <c r="J362" i="1"/>
  <c r="J353" i="1"/>
  <c r="J347" i="1"/>
  <c r="J341" i="1"/>
  <c r="J332" i="1"/>
  <c r="J326" i="1"/>
  <c r="J320" i="1"/>
  <c r="J314" i="1"/>
  <c r="J308" i="1"/>
  <c r="J302" i="1"/>
  <c r="J296" i="1"/>
  <c r="J287" i="1"/>
  <c r="J281" i="1"/>
  <c r="J272" i="1"/>
  <c r="J266" i="1"/>
  <c r="J257" i="1"/>
  <c r="J251" i="1"/>
  <c r="J248" i="1"/>
  <c r="J239" i="1"/>
  <c r="J233" i="1"/>
  <c r="J227" i="1"/>
  <c r="J218" i="1"/>
  <c r="J212" i="1"/>
  <c r="J203" i="1"/>
  <c r="J197" i="1"/>
  <c r="J188" i="1"/>
  <c r="J185" i="1"/>
  <c r="J176" i="1"/>
  <c r="J170" i="1"/>
  <c r="J167" i="1"/>
  <c r="J158" i="1"/>
  <c r="J152" i="1"/>
  <c r="J146" i="1"/>
  <c r="J140" i="1"/>
  <c r="J134" i="1"/>
  <c r="J125" i="1"/>
  <c r="J122" i="1"/>
  <c r="J113" i="1"/>
  <c r="J107" i="1"/>
  <c r="J104" i="1"/>
  <c r="J95" i="1"/>
  <c r="J92" i="1"/>
  <c r="J86" i="1"/>
  <c r="J80" i="1"/>
  <c r="J74" i="1"/>
  <c r="J68" i="1"/>
  <c r="J59" i="1"/>
  <c r="J53" i="1"/>
  <c r="J44" i="1"/>
  <c r="J17" i="1"/>
  <c r="J494" i="1"/>
  <c r="J473" i="1"/>
  <c r="J455" i="1"/>
  <c r="J413" i="1"/>
  <c r="J428" i="1"/>
  <c r="J481" i="1"/>
  <c r="J466" i="1"/>
  <c r="J457" i="1"/>
  <c r="J445" i="1"/>
  <c r="J433" i="1"/>
  <c r="J418" i="1"/>
  <c r="J394" i="1"/>
  <c r="J379" i="1"/>
  <c r="J364" i="1"/>
  <c r="J343" i="1"/>
  <c r="J322" i="1"/>
  <c r="J307" i="1"/>
  <c r="J286" i="1"/>
  <c r="J277" i="1"/>
  <c r="J262" i="1"/>
  <c r="J250" i="1"/>
  <c r="J226" i="1"/>
  <c r="J103" i="1"/>
  <c r="J22" i="1"/>
  <c r="J19" i="1"/>
  <c r="J16" i="1"/>
  <c r="J13" i="1"/>
  <c r="J10" i="1"/>
  <c r="J7" i="1"/>
  <c r="J4" i="1"/>
  <c r="J497" i="1"/>
  <c r="J482" i="1"/>
  <c r="J467" i="1"/>
  <c r="J449" i="1"/>
  <c r="J419" i="1"/>
  <c r="J478" i="1"/>
  <c r="J472" i="1"/>
  <c r="J463" i="1"/>
  <c r="J454" i="1"/>
  <c r="J448" i="1"/>
  <c r="J439" i="1"/>
  <c r="J430" i="1"/>
  <c r="J424" i="1"/>
  <c r="J415" i="1"/>
  <c r="J409" i="1"/>
  <c r="J403" i="1"/>
  <c r="J397" i="1"/>
  <c r="J388" i="1"/>
  <c r="J382" i="1"/>
  <c r="J373" i="1"/>
  <c r="J370" i="1"/>
  <c r="J361" i="1"/>
  <c r="J355" i="1"/>
  <c r="J349" i="1"/>
  <c r="J340" i="1"/>
  <c r="J334" i="1"/>
  <c r="J328" i="1"/>
  <c r="J319" i="1"/>
  <c r="J313" i="1"/>
  <c r="J304" i="1"/>
  <c r="J298" i="1"/>
  <c r="J292" i="1"/>
  <c r="J283" i="1"/>
  <c r="J274" i="1"/>
  <c r="J268" i="1"/>
  <c r="J259" i="1"/>
  <c r="J253" i="1"/>
  <c r="J247" i="1"/>
  <c r="J241" i="1"/>
  <c r="J235" i="1"/>
  <c r="J229" i="1"/>
  <c r="J220" i="1"/>
  <c r="J214" i="1"/>
  <c r="J208" i="1"/>
  <c r="J202" i="1"/>
  <c r="J196" i="1"/>
  <c r="J190" i="1"/>
  <c r="J184" i="1"/>
  <c r="J178" i="1"/>
  <c r="J172" i="1"/>
  <c r="J166" i="1"/>
  <c r="J160" i="1"/>
  <c r="J154" i="1"/>
  <c r="J148" i="1"/>
  <c r="J142" i="1"/>
  <c r="J136" i="1"/>
  <c r="J130" i="1"/>
  <c r="J124" i="1"/>
  <c r="J118" i="1"/>
  <c r="J112" i="1"/>
  <c r="J106" i="1"/>
  <c r="N7" i="1"/>
  <c r="N9" i="1" s="1"/>
  <c r="J488" i="1"/>
  <c r="J470" i="1"/>
  <c r="J452" i="1"/>
  <c r="J431" i="1"/>
  <c r="J469" i="1"/>
  <c r="J460" i="1"/>
  <c r="J451" i="1"/>
  <c r="J442" i="1"/>
  <c r="J436" i="1"/>
  <c r="J427" i="1"/>
  <c r="J421" i="1"/>
  <c r="J412" i="1"/>
  <c r="J406" i="1"/>
  <c r="J400" i="1"/>
  <c r="J391" i="1"/>
  <c r="J385" i="1"/>
  <c r="J376" i="1"/>
  <c r="J367" i="1"/>
  <c r="J358" i="1"/>
  <c r="J352" i="1"/>
  <c r="J346" i="1"/>
  <c r="J337" i="1"/>
  <c r="J331" i="1"/>
  <c r="J325" i="1"/>
  <c r="J316" i="1"/>
  <c r="J310" i="1"/>
  <c r="J301" i="1"/>
  <c r="J295" i="1"/>
  <c r="J289" i="1"/>
  <c r="J280" i="1"/>
  <c r="J271" i="1"/>
  <c r="J265" i="1"/>
  <c r="J256" i="1"/>
  <c r="J244" i="1"/>
  <c r="J238" i="1"/>
  <c r="J232" i="1"/>
  <c r="J223" i="1"/>
  <c r="J217" i="1"/>
  <c r="J211" i="1"/>
  <c r="J205" i="1"/>
  <c r="J199" i="1"/>
  <c r="J193" i="1"/>
  <c r="J187" i="1"/>
  <c r="J181" i="1"/>
  <c r="J175" i="1"/>
  <c r="J169" i="1"/>
  <c r="J163" i="1"/>
  <c r="J157" i="1"/>
  <c r="J151" i="1"/>
  <c r="J145" i="1"/>
  <c r="J139" i="1"/>
  <c r="J133" i="1"/>
  <c r="J127" i="1"/>
  <c r="J121" i="1"/>
  <c r="J115" i="1"/>
  <c r="J109" i="1"/>
  <c r="J100" i="1"/>
  <c r="N8" i="1"/>
  <c r="J420" i="1"/>
  <c r="J417" i="1"/>
  <c r="J414" i="1"/>
  <c r="J411" i="1"/>
  <c r="J408" i="1"/>
  <c r="J405" i="1"/>
  <c r="J402" i="1"/>
  <c r="J399" i="1"/>
  <c r="J396" i="1"/>
  <c r="J393" i="1"/>
  <c r="J390" i="1"/>
  <c r="J387" i="1"/>
  <c r="J384" i="1"/>
  <c r="J381" i="1"/>
  <c r="J378" i="1"/>
  <c r="J375" i="1"/>
  <c r="J372" i="1"/>
  <c r="J369" i="1"/>
  <c r="J366" i="1"/>
  <c r="J363" i="1"/>
  <c r="J360" i="1"/>
  <c r="J357" i="1"/>
  <c r="J354" i="1"/>
  <c r="J351" i="1"/>
  <c r="J348" i="1"/>
  <c r="J345" i="1"/>
  <c r="J342" i="1"/>
  <c r="J339" i="1"/>
  <c r="J336" i="1"/>
  <c r="J333" i="1"/>
  <c r="J330" i="1"/>
  <c r="J327" i="1"/>
  <c r="J324" i="1"/>
  <c r="J321" i="1"/>
  <c r="J318" i="1"/>
  <c r="J315" i="1"/>
  <c r="J312" i="1"/>
  <c r="J309" i="1"/>
  <c r="J306" i="1"/>
  <c r="J303" i="1"/>
  <c r="J300" i="1"/>
  <c r="J297" i="1"/>
  <c r="J294" i="1"/>
  <c r="J291" i="1"/>
  <c r="J288" i="1"/>
  <c r="J285" i="1"/>
  <c r="J282" i="1"/>
  <c r="J279" i="1"/>
  <c r="J276" i="1"/>
  <c r="J273" i="1"/>
  <c r="J270" i="1"/>
  <c r="J267" i="1"/>
  <c r="J264" i="1"/>
  <c r="J261" i="1"/>
  <c r="J258" i="1"/>
  <c r="J255" i="1"/>
  <c r="J252" i="1"/>
  <c r="J249" i="1"/>
  <c r="J246" i="1"/>
  <c r="J243" i="1"/>
  <c r="J240" i="1"/>
  <c r="J237" i="1"/>
  <c r="J234" i="1"/>
  <c r="N10" i="1" l="1"/>
  <c r="N81" i="1"/>
  <c r="N77" i="1"/>
  <c r="N78" i="1"/>
  <c r="N82" i="1" s="1"/>
  <c r="Q25" i="1"/>
  <c r="P24" i="1"/>
  <c r="P25" i="1"/>
  <c r="O23" i="1"/>
  <c r="O24" i="1"/>
  <c r="O25" i="1"/>
  <c r="N47" i="1"/>
  <c r="N50" i="1"/>
  <c r="N54" i="1" s="1"/>
  <c r="N48" i="1"/>
  <c r="N53" i="1"/>
  <c r="N49" i="1"/>
  <c r="N51" i="1" l="1" a="1"/>
  <c r="N51" i="1" s="1"/>
</calcChain>
</file>

<file path=xl/sharedStrings.xml><?xml version="1.0" encoding="utf-8"?>
<sst xmlns="http://schemas.openxmlformats.org/spreadsheetml/2006/main" count="83" uniqueCount="26">
  <si>
    <t>Fecha</t>
  </si>
  <si>
    <t>ECO</t>
  </si>
  <si>
    <t>PFAVAL</t>
  </si>
  <si>
    <t>ISA</t>
  </si>
  <si>
    <t>NUTRESA</t>
  </si>
  <si>
    <t>Rendimientos</t>
  </si>
  <si>
    <t>µ</t>
  </si>
  <si>
    <t>σ</t>
  </si>
  <si>
    <t>Portafolio N° 1:</t>
  </si>
  <si>
    <t>W</t>
  </si>
  <si>
    <t>Con datos históricos</t>
  </si>
  <si>
    <t>h</t>
  </si>
  <si>
    <t>Suma volatilidades</t>
  </si>
  <si>
    <t>Indicador de diversificación</t>
  </si>
  <si>
    <t>TOTAL</t>
  </si>
  <si>
    <r>
      <t>E[R</t>
    </r>
    <r>
      <rPr>
        <b/>
        <vertAlign val="subscript"/>
        <sz val="11"/>
        <color theme="1"/>
        <rFont val="Tahoma"/>
        <family val="2"/>
      </rPr>
      <t>P</t>
    </r>
    <r>
      <rPr>
        <b/>
        <sz val="11"/>
        <color theme="1"/>
        <rFont val="Tahoma"/>
        <family val="2"/>
      </rPr>
      <t>]</t>
    </r>
  </si>
  <si>
    <r>
      <t>σ</t>
    </r>
    <r>
      <rPr>
        <b/>
        <vertAlign val="subscript"/>
        <sz val="11"/>
        <color theme="1"/>
        <rFont val="Tahoma"/>
        <family val="2"/>
      </rPr>
      <t>P</t>
    </r>
  </si>
  <si>
    <t>Portafolio N° 2:</t>
  </si>
  <si>
    <t>Otros portafolios</t>
  </si>
  <si>
    <t>Forma polinomial</t>
  </si>
  <si>
    <t>Forma matricial</t>
  </si>
  <si>
    <t>Matriz de coeficientes de correlación</t>
  </si>
  <si>
    <t>Matriz de varianzas-covarianzas</t>
  </si>
  <si>
    <t>Continuo Diario</t>
  </si>
  <si>
    <t>Continua Diaria</t>
  </si>
  <si>
    <t>Continua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</si>
</sst>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0%"/>
    <numFmt numFmtId="166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b/>
      <vertAlign val="subscript"/>
      <sz val="11"/>
      <color theme="1"/>
      <name val="Tahoma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CC6"/>
        <bgColor indexed="64"/>
      </patternFill>
    </fill>
    <fill>
      <patternFill patternType="solid">
        <fgColor rgb="FFE9E287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85DFFF"/>
        <bgColor indexed="64"/>
      </patternFill>
    </fill>
    <fill>
      <patternFill patternType="solid">
        <fgColor rgb="FFA0BBF2"/>
        <bgColor indexed="64"/>
      </patternFill>
    </fill>
    <fill>
      <patternFill patternType="solid">
        <fgColor rgb="FFB7C9BE"/>
        <bgColor indexed="64"/>
      </patternFill>
    </fill>
    <fill>
      <patternFill patternType="solid">
        <fgColor rgb="FF96D2DA"/>
        <bgColor indexed="64"/>
      </patternFill>
    </fill>
    <fill>
      <patternFill patternType="solid">
        <fgColor rgb="FFDDDFC7"/>
        <bgColor indexed="64"/>
      </patternFill>
    </fill>
    <fill>
      <patternFill patternType="solid">
        <fgColor rgb="FFDADAEE"/>
        <bgColor indexed="64"/>
      </patternFill>
    </fill>
    <fill>
      <patternFill patternType="solid">
        <fgColor rgb="FFD7FB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/>
    <xf numFmtId="14" fontId="18" fillId="0" borderId="0" xfId="0" applyNumberFormat="1" applyFont="1"/>
    <xf numFmtId="10" fontId="18" fillId="0" borderId="0" xfId="1" applyNumberFormat="1" applyFont="1" applyAlignment="1">
      <alignment horizontal="center" vertical="center"/>
    </xf>
    <xf numFmtId="0" fontId="19" fillId="0" borderId="11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10" xfId="0" applyFont="1" applyFill="1" applyBorder="1" applyAlignment="1"/>
    <xf numFmtId="165" fontId="18" fillId="0" borderId="0" xfId="0" applyNumberFormat="1" applyFont="1"/>
    <xf numFmtId="10" fontId="18" fillId="0" borderId="0" xfId="0" applyNumberFormat="1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5" borderId="11" xfId="0" applyFont="1" applyFill="1" applyBorder="1" applyAlignment="1">
      <alignment horizontal="center"/>
    </xf>
    <xf numFmtId="0" fontId="20" fillId="35" borderId="0" xfId="0" applyFont="1" applyFill="1" applyBorder="1" applyAlignment="1"/>
    <xf numFmtId="0" fontId="20" fillId="35" borderId="10" xfId="0" applyFont="1" applyFill="1" applyBorder="1" applyAlignment="1"/>
    <xf numFmtId="164" fontId="18" fillId="36" borderId="0" xfId="1" applyNumberFormat="1" applyFont="1" applyFill="1"/>
    <xf numFmtId="164" fontId="18" fillId="37" borderId="0" xfId="1" applyNumberFormat="1" applyFont="1" applyFill="1"/>
    <xf numFmtId="164" fontId="18" fillId="38" borderId="0" xfId="1" applyNumberFormat="1" applyFont="1" applyFill="1"/>
    <xf numFmtId="0" fontId="20" fillId="0" borderId="0" xfId="0" applyFont="1" applyFill="1" applyAlignment="1">
      <alignment horizontal="center" vertical="center"/>
    </xf>
    <xf numFmtId="0" fontId="18" fillId="0" borderId="0" xfId="0" applyFont="1" applyFill="1"/>
    <xf numFmtId="9" fontId="18" fillId="0" borderId="0" xfId="1" applyFont="1" applyFill="1"/>
    <xf numFmtId="9" fontId="18" fillId="0" borderId="0" xfId="0" applyNumberFormat="1" applyFont="1" applyFill="1"/>
    <xf numFmtId="164" fontId="18" fillId="0" borderId="0" xfId="1" applyNumberFormat="1" applyFont="1" applyFill="1"/>
    <xf numFmtId="10" fontId="18" fillId="0" borderId="0" xfId="0" applyNumberFormat="1" applyFont="1" applyFill="1"/>
    <xf numFmtId="0" fontId="18" fillId="0" borderId="0" xfId="0" applyNumberFormat="1" applyFont="1" applyFill="1"/>
    <xf numFmtId="164" fontId="18" fillId="40" borderId="0" xfId="1" applyNumberFormat="1" applyFont="1" applyFill="1"/>
    <xf numFmtId="0" fontId="0" fillId="0" borderId="0" xfId="0" applyFill="1" applyBorder="1" applyAlignment="1"/>
    <xf numFmtId="164" fontId="18" fillId="41" borderId="0" xfId="1" applyNumberFormat="1" applyFont="1" applyFill="1"/>
    <xf numFmtId="0" fontId="20" fillId="42" borderId="0" xfId="0" applyFont="1" applyFill="1" applyBorder="1" applyAlignment="1"/>
    <xf numFmtId="0" fontId="20" fillId="42" borderId="10" xfId="0" applyFont="1" applyFill="1" applyBorder="1" applyAlignment="1"/>
    <xf numFmtId="0" fontId="20" fillId="42" borderId="11" xfId="0" applyFont="1" applyFill="1" applyBorder="1" applyAlignment="1">
      <alignment horizontal="center"/>
    </xf>
    <xf numFmtId="0" fontId="18" fillId="0" borderId="0" xfId="0" applyFont="1" applyAlignment="1"/>
    <xf numFmtId="9" fontId="18" fillId="0" borderId="0" xfId="1" applyFont="1" applyAlignment="1">
      <alignment horizontal="center" vertical="center"/>
    </xf>
    <xf numFmtId="9" fontId="18" fillId="39" borderId="0" xfId="0" applyNumberFormat="1" applyFont="1" applyFill="1" applyAlignment="1">
      <alignment horizontal="center" vertical="center"/>
    </xf>
    <xf numFmtId="0" fontId="21" fillId="43" borderId="0" xfId="0" applyFont="1" applyFill="1" applyAlignment="1">
      <alignment horizontal="center" vertical="center"/>
    </xf>
    <xf numFmtId="166" fontId="18" fillId="43" borderId="0" xfId="0" applyNumberFormat="1" applyFont="1" applyFill="1" applyAlignment="1">
      <alignment horizontal="center" vertical="center"/>
    </xf>
    <xf numFmtId="0" fontId="20" fillId="44" borderId="0" xfId="0" applyFont="1" applyFill="1" applyAlignment="1">
      <alignment horizontal="center" vertical="center"/>
    </xf>
    <xf numFmtId="0" fontId="20" fillId="45" borderId="0" xfId="0" applyFont="1" applyFill="1" applyAlignment="1">
      <alignment horizontal="center" vertical="center"/>
    </xf>
    <xf numFmtId="0" fontId="20" fillId="46" borderId="0" xfId="0" applyFont="1" applyFill="1" applyAlignment="1">
      <alignment horizontal="center" vertical="center"/>
    </xf>
    <xf numFmtId="0" fontId="20" fillId="0" borderId="0" xfId="0" applyFont="1" applyFill="1" applyAlignment="1"/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9" fontId="18" fillId="0" borderId="0" xfId="1" applyFont="1" applyFill="1" applyAlignment="1">
      <alignment horizontal="center"/>
    </xf>
    <xf numFmtId="0" fontId="20" fillId="0" borderId="10" xfId="0" applyFont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D7FBDD"/>
      <color rgb="FFD8EBFA"/>
      <color rgb="FFDADAEE"/>
      <color rgb="FFDDDFC7"/>
      <color rgb="FF96D2DA"/>
      <color rgb="FFB7C9BE"/>
      <color rgb="FFA0BBF2"/>
      <color rgb="FFB9F9C8"/>
      <color rgb="FF85DFFF"/>
      <color rgb="FFCF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7869641294838"/>
          <c:y val="5.1643192488262914E-2"/>
          <c:w val="0.80946019247594048"/>
          <c:h val="0.89671361502347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'Cuatro acciones 2020'!$N$6:$Q$6</c:f>
              <c:strCache>
                <c:ptCount val="4"/>
                <c:pt idx="0">
                  <c:v>ECO</c:v>
                </c:pt>
                <c:pt idx="1">
                  <c:v>PFAVAL</c:v>
                </c:pt>
                <c:pt idx="2">
                  <c:v>ISA</c:v>
                </c:pt>
                <c:pt idx="3">
                  <c:v>NUTRESA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'Cuatro acciones 2020'!$N$8:$Q$8</c:f>
              <c:numCache>
                <c:formatCode>0.00%</c:formatCode>
                <c:ptCount val="4"/>
                <c:pt idx="0">
                  <c:v>3.1932442419013704E-2</c:v>
                </c:pt>
                <c:pt idx="1">
                  <c:v>2.8557721189302901E-2</c:v>
                </c:pt>
                <c:pt idx="2">
                  <c:v>2.372920269477008E-2</c:v>
                </c:pt>
                <c:pt idx="3">
                  <c:v>1.4010474059215183E-2</c:v>
                </c:pt>
              </c:numCache>
            </c:numRef>
          </c:xVal>
          <c:yVal>
            <c:numRef>
              <c:f>'Cuatro acciones 2020'!$N$7:$Q$7</c:f>
              <c:numCache>
                <c:formatCode>0.00%</c:formatCode>
                <c:ptCount val="4"/>
                <c:pt idx="0">
                  <c:v>-4.4718146555954404E-4</c:v>
                </c:pt>
                <c:pt idx="1">
                  <c:v>-3.9832670444703901E-4</c:v>
                </c:pt>
                <c:pt idx="2">
                  <c:v>6.3985453279982426E-4</c:v>
                </c:pt>
                <c:pt idx="3">
                  <c:v>-2.6804326685179319E-4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E6-42A4-80DA-242FE55BA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11759"/>
        <c:axId val="395691487"/>
      </c:scatterChart>
      <c:valAx>
        <c:axId val="35371175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395691487"/>
        <c:crosses val="autoZero"/>
        <c:crossBetween val="midCat"/>
      </c:valAx>
      <c:valAx>
        <c:axId val="39569148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35371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7869641294838"/>
          <c:y val="5.1643192488262914E-2"/>
          <c:w val="0.80946019247594048"/>
          <c:h val="0.89671361502347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'Cuatro acciones 2020'!$N$6:$Q$6</c:f>
              <c:strCache>
                <c:ptCount val="4"/>
                <c:pt idx="0">
                  <c:v>ECO</c:v>
                </c:pt>
                <c:pt idx="1">
                  <c:v>PFAVAL</c:v>
                </c:pt>
                <c:pt idx="2">
                  <c:v>ISA</c:v>
                </c:pt>
                <c:pt idx="3">
                  <c:v>NUTRESA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'Cuatro acciones 2020'!$N$8:$Q$8</c:f>
              <c:numCache>
                <c:formatCode>0.00%</c:formatCode>
                <c:ptCount val="4"/>
                <c:pt idx="0">
                  <c:v>3.1932442419013704E-2</c:v>
                </c:pt>
                <c:pt idx="1">
                  <c:v>2.8557721189302901E-2</c:v>
                </c:pt>
                <c:pt idx="2">
                  <c:v>2.372920269477008E-2</c:v>
                </c:pt>
                <c:pt idx="3">
                  <c:v>1.4010474059215183E-2</c:v>
                </c:pt>
              </c:numCache>
            </c:numRef>
          </c:xVal>
          <c:yVal>
            <c:numRef>
              <c:f>'Cuatro acciones 2020'!$N$7:$Q$7</c:f>
              <c:numCache>
                <c:formatCode>0.00%</c:formatCode>
                <c:ptCount val="4"/>
                <c:pt idx="0">
                  <c:v>-4.4718146555954404E-4</c:v>
                </c:pt>
                <c:pt idx="1">
                  <c:v>-3.9832670444703901E-4</c:v>
                </c:pt>
                <c:pt idx="2">
                  <c:v>6.3985453279982426E-4</c:v>
                </c:pt>
                <c:pt idx="3">
                  <c:v>-2.6804326685179319E-4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60-4145-8499-A039BDAC619B}"/>
            </c:ext>
          </c:extLst>
        </c:ser>
        <c:ser>
          <c:idx val="1"/>
          <c:order val="1"/>
          <c:tx>
            <c:strRef>
              <c:f>'Cuatro acciones 2020'!$N$44:$Q$44</c:f>
              <c:strCache>
                <c:ptCount val="4"/>
                <c:pt idx="0">
                  <c:v>Portafolio N° 1: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'Cuatro acciones 2020'!$N$50</c:f>
              <c:numCache>
                <c:formatCode>0.0000%</c:formatCode>
                <c:ptCount val="1"/>
                <c:pt idx="0">
                  <c:v>1.7053291078549217E-2</c:v>
                </c:pt>
              </c:numCache>
            </c:numRef>
          </c:xVal>
          <c:yVal>
            <c:numRef>
              <c:f>'Cuatro acciones 2020'!$N$48</c:f>
              <c:numCache>
                <c:formatCode>0.0000%</c:formatCode>
                <c:ptCount val="1"/>
                <c:pt idx="0">
                  <c:v>1.4600655940832816E-4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60-4145-8499-A039BDAC6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11759"/>
        <c:axId val="395691487"/>
      </c:scatterChart>
      <c:valAx>
        <c:axId val="35371175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395691487"/>
        <c:crosses val="autoZero"/>
        <c:crossBetween val="midCat"/>
      </c:valAx>
      <c:valAx>
        <c:axId val="39569148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35371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7869641294838"/>
          <c:y val="5.1643192488262914E-2"/>
          <c:w val="0.80946019247594048"/>
          <c:h val="0.89671361502347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'Cuatro acciones 2020'!$N$6:$Q$6</c:f>
              <c:strCache>
                <c:ptCount val="4"/>
                <c:pt idx="0">
                  <c:v>ECO</c:v>
                </c:pt>
                <c:pt idx="1">
                  <c:v>PFAVAL</c:v>
                </c:pt>
                <c:pt idx="2">
                  <c:v>ISA</c:v>
                </c:pt>
                <c:pt idx="3">
                  <c:v>NUTRESA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'Cuatro acciones 2020'!$N$8:$Q$8</c:f>
              <c:numCache>
                <c:formatCode>0.00%</c:formatCode>
                <c:ptCount val="4"/>
                <c:pt idx="0">
                  <c:v>3.1932442419013704E-2</c:v>
                </c:pt>
                <c:pt idx="1">
                  <c:v>2.8557721189302901E-2</c:v>
                </c:pt>
                <c:pt idx="2">
                  <c:v>2.372920269477008E-2</c:v>
                </c:pt>
                <c:pt idx="3">
                  <c:v>1.4010474059215183E-2</c:v>
                </c:pt>
              </c:numCache>
            </c:numRef>
          </c:xVal>
          <c:yVal>
            <c:numRef>
              <c:f>'Cuatro acciones 2020'!$N$7:$Q$7</c:f>
              <c:numCache>
                <c:formatCode>0.00%</c:formatCode>
                <c:ptCount val="4"/>
                <c:pt idx="0">
                  <c:v>-4.4718146555954404E-4</c:v>
                </c:pt>
                <c:pt idx="1">
                  <c:v>-3.9832670444703901E-4</c:v>
                </c:pt>
                <c:pt idx="2">
                  <c:v>6.3985453279982426E-4</c:v>
                </c:pt>
                <c:pt idx="3">
                  <c:v>-2.6804326685179319E-4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42-4C77-B614-07A48365F2A3}"/>
            </c:ext>
          </c:extLst>
        </c:ser>
        <c:ser>
          <c:idx val="1"/>
          <c:order val="1"/>
          <c:tx>
            <c:strRef>
              <c:f>'Cuatro acciones 2020'!$N$44:$Q$44</c:f>
              <c:strCache>
                <c:ptCount val="4"/>
                <c:pt idx="0">
                  <c:v>Portafolio N° 1: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'Cuatro acciones 2020'!$N$50</c:f>
              <c:numCache>
                <c:formatCode>0.0000%</c:formatCode>
                <c:ptCount val="1"/>
                <c:pt idx="0">
                  <c:v>1.7053291078549217E-2</c:v>
                </c:pt>
              </c:numCache>
            </c:numRef>
          </c:xVal>
          <c:yVal>
            <c:numRef>
              <c:f>'Cuatro acciones 2020'!$N$48</c:f>
              <c:numCache>
                <c:formatCode>0.0000%</c:formatCode>
                <c:ptCount val="1"/>
                <c:pt idx="0">
                  <c:v>1.4600655940832816E-4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2-4C77-B614-07A48365F2A3}"/>
            </c:ext>
          </c:extLst>
        </c:ser>
        <c:ser>
          <c:idx val="3"/>
          <c:order val="2"/>
          <c:tx>
            <c:strRef>
              <c:f>'Cuatro acciones 2020'!$N$74:$Q$74</c:f>
              <c:strCache>
                <c:ptCount val="4"/>
                <c:pt idx="0">
                  <c:v>Portafolio N° 2: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'Cuatro acciones 2020'!$N$78</c:f>
              <c:numCache>
                <c:formatCode>0.0000%</c:formatCode>
                <c:ptCount val="1"/>
                <c:pt idx="0">
                  <c:v>1.8773245338986857E-2</c:v>
                </c:pt>
              </c:numCache>
            </c:numRef>
          </c:xVal>
          <c:yVal>
            <c:numRef>
              <c:f>'Cuatro acciones 2020'!$N$77</c:f>
              <c:numCache>
                <c:formatCode>0.0000%</c:formatCode>
                <c:ptCount val="1"/>
                <c:pt idx="0">
                  <c:v>6.966950579544745E-5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2-4C77-B614-07A48365F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11759"/>
        <c:axId val="395691487"/>
      </c:scatterChart>
      <c:valAx>
        <c:axId val="35371175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395691487"/>
        <c:crosses val="autoZero"/>
        <c:crossBetween val="midCat"/>
      </c:valAx>
      <c:valAx>
        <c:axId val="39569148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35371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419100</xdr:colOff>
      <xdr:row>59</xdr:row>
      <xdr:rowOff>123825</xdr:rowOff>
    </xdr:from>
    <xdr:to>
      <xdr:col>21</xdr:col>
      <xdr:colOff>326204</xdr:colOff>
      <xdr:row>62</xdr:row>
      <xdr:rowOff>74650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8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5801975" y="11096625"/>
              <a:ext cx="2193104" cy="493750"/>
            </a:xfrm>
            <a:prstGeom prst="rect">
              <a:avLst/>
            </a:prstGeom>
            <a:solidFill>
              <a:srgbClr val="96D2DA"/>
            </a:solidFill>
            <a:ln>
              <a:solidFill>
                <a:srgbClr val="96D2DA"/>
              </a:solidFill>
            </a:ln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=1−</m:t>
                    </m:r>
                    <m:f>
                      <m:f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MX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" name="CuadroTexto 8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5801975" y="11096625"/>
              <a:ext cx="2193104" cy="493750"/>
            </a:xfrm>
            <a:prstGeom prst="rect">
              <a:avLst/>
            </a:prstGeom>
            <a:solidFill>
              <a:srgbClr val="96D2DA"/>
            </a:solidFill>
            <a:ln>
              <a:solidFill>
                <a:srgbClr val="96D2DA"/>
              </a:solidFill>
            </a:ln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ℎ=1−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b="0" i="0">
                  <a:latin typeface="Cambria Math" panose="02040503050406030204" pitchFamily="18" charset="0"/>
                </a:rPr>
                <a:t>𝑃/(∑_(𝑖=1)^𝑛▒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b="0" i="0">
                  <a:latin typeface="Cambria Math" panose="02040503050406030204" pitchFamily="18" charset="0"/>
                </a:rPr>
                <a:t>𝑖 )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12</xdr:col>
      <xdr:colOff>1114425</xdr:colOff>
      <xdr:row>25</xdr:row>
      <xdr:rowOff>147637</xdr:rowOff>
    </xdr:from>
    <xdr:to>
      <xdr:col>18</xdr:col>
      <xdr:colOff>476250</xdr:colOff>
      <xdr:row>40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295274</xdr:colOff>
      <xdr:row>0</xdr:row>
      <xdr:rowOff>161925</xdr:rowOff>
    </xdr:from>
    <xdr:to>
      <xdr:col>12</xdr:col>
      <xdr:colOff>1224353</xdr:colOff>
      <xdr:row>3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6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8277224" y="161925"/>
              <a:ext cx="1957779" cy="5238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s-MX" sz="1400" b="0" i="0">
                        <a:latin typeface="Cambria Math" panose="02040503050406030204" pitchFamily="18" charset="0"/>
                      </a:rPr>
                      <m:t>ln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⁡</m:t>
                    </m:r>
                    <m:d>
                      <m:dPr>
                        <m:begChr m:val="["/>
                        <m:endChr m:val="]"/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𝐹𝑖𝑛𝑎𝑙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𝐼𝑛𝑖𝑐𝑖𝑎𝑙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4" name="CuadroTexto 6">
              <a:extLst>
                <a:ext uri="{FF2B5EF4-FFF2-40B4-BE49-F238E27FC236}">
                  <a16:creationId xmlns:a16="http://schemas.microsoft.com/office/drawing/2014/main" id="{8B23EE25-C433-4483-869D-B30A90612EC9}"/>
                </a:ext>
              </a:extLst>
            </xdr:cNvPr>
            <xdr:cNvSpPr txBox="1"/>
          </xdr:nvSpPr>
          <xdr:spPr>
            <a:xfrm>
              <a:off x="8277224" y="161925"/>
              <a:ext cx="1957779" cy="5238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𝑅=ln⁡[𝑃_𝐹𝑖𝑛𝑎𝑙/𝑃_𝐼𝑛𝑖𝑐𝑖𝑎𝑙 ]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19</xdr:col>
      <xdr:colOff>581025</xdr:colOff>
      <xdr:row>42</xdr:row>
      <xdr:rowOff>47625</xdr:rowOff>
    </xdr:from>
    <xdr:to>
      <xdr:col>22</xdr:col>
      <xdr:colOff>322760</xdr:colOff>
      <xdr:row>45</xdr:row>
      <xdr:rowOff>92874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6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6725900" y="5857875"/>
              <a:ext cx="2027735" cy="588174"/>
            </a:xfrm>
            <a:prstGeom prst="rect">
              <a:avLst/>
            </a:prstGeom>
            <a:solidFill>
              <a:srgbClr val="FFFF66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[</m:t>
                        </m:r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]=</m:t>
                    </m:r>
                    <m:nary>
                      <m:naryPr>
                        <m:chr m:val="∑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i="1">
                            <a:latin typeface="Cambria Math"/>
                          </a:rPr>
                          <m:t>𝑖</m:t>
                        </m:r>
                        <m:r>
                          <a:rPr lang="es-CO" sz="140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s-CO" sz="140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</a:rPr>
                              <m:t>𝑊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r>
                          <a:rPr lang="es-CO" sz="140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𝑅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5" name="CuadroTexto 6">
              <a:extLst>
                <a:ext uri="{FF2B5EF4-FFF2-40B4-BE49-F238E27FC236}">
                  <a16:creationId xmlns:a16="http://schemas.microsoft.com/office/drawing/2014/main" id="{084EF420-F69D-4998-A2EF-19EBAF373A82}"/>
                </a:ext>
              </a:extLst>
            </xdr:cNvPr>
            <xdr:cNvSpPr txBox="1"/>
          </xdr:nvSpPr>
          <xdr:spPr>
            <a:xfrm>
              <a:off x="16725900" y="5857875"/>
              <a:ext cx="2027735" cy="588174"/>
            </a:xfrm>
            <a:prstGeom prst="rect">
              <a:avLst/>
            </a:prstGeom>
            <a:solidFill>
              <a:srgbClr val="FFFF66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b="0" i="0">
                  <a:latin typeface="Cambria Math" panose="02040503050406030204" pitchFamily="18" charset="0"/>
                </a:rPr>
                <a:t>𝐸[</a:t>
              </a:r>
              <a:r>
                <a:rPr lang="es-MX" sz="1400" i="0">
                  <a:latin typeface="Cambria Math" panose="02040503050406030204" pitchFamily="18" charset="0"/>
                </a:rPr>
                <a:t>𝑅〗_𝑃</a:t>
              </a:r>
              <a:r>
                <a:rPr lang="es-MX" sz="1400" b="0" i="0">
                  <a:latin typeface="Cambria Math" panose="02040503050406030204" pitchFamily="18" charset="0"/>
                </a:rPr>
                <a:t>]=</a:t>
              </a:r>
              <a:r>
                <a:rPr lang="es-CO" sz="1400" i="0">
                  <a:latin typeface="Cambria Math" panose="02040503050406030204" pitchFamily="18" charset="0"/>
                </a:rPr>
                <a:t>∑_(</a:t>
              </a:r>
              <a:r>
                <a:rPr lang="es-CO" sz="1400" i="0">
                  <a:latin typeface="Cambria Math"/>
                </a:rPr>
                <a:t>𝑖=1</a:t>
              </a:r>
              <a:r>
                <a:rPr lang="es-CO" sz="1400" i="0">
                  <a:latin typeface="Cambria Math" panose="02040503050406030204" pitchFamily="18" charset="0"/>
                </a:rPr>
                <a:t>)^</a:t>
              </a:r>
              <a:r>
                <a:rPr lang="es-CO" sz="1400" i="0">
                  <a:latin typeface="Cambria Math"/>
                </a:rPr>
                <a:t>𝑛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▒〖</a:t>
              </a:r>
              <a:r>
                <a:rPr lang="es-CO" sz="1400" i="0">
                  <a:latin typeface="Cambria Math"/>
                </a:rPr>
                <a:t>𝑊</a:t>
              </a:r>
              <a:r>
                <a:rPr lang="es-CO" sz="1400" i="0">
                  <a:latin typeface="Cambria Math" panose="02040503050406030204" pitchFamily="18" charset="0"/>
                </a:rPr>
                <a:t>_</a:t>
              </a:r>
              <a:r>
                <a:rPr lang="es-CO" sz="1400" i="0">
                  <a:latin typeface="Cambria Math"/>
                </a:rPr>
                <a:t>𝑖</a:t>
              </a:r>
              <a:r>
                <a:rPr lang="es-CO" sz="1400" i="0">
                  <a:latin typeface="Cambria Math"/>
                  <a:ea typeface="Cambria Math"/>
                </a:rPr>
                <a:t>×𝑅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 〗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18</xdr:col>
      <xdr:colOff>209127</xdr:colOff>
      <xdr:row>42</xdr:row>
      <xdr:rowOff>78990</xdr:rowOff>
    </xdr:from>
    <xdr:to>
      <xdr:col>19</xdr:col>
      <xdr:colOff>537682</xdr:colOff>
      <xdr:row>46</xdr:row>
      <xdr:rowOff>57149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8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5592002" y="5955915"/>
              <a:ext cx="1090555" cy="702059"/>
            </a:xfrm>
            <a:prstGeom prst="rect">
              <a:avLst/>
            </a:prstGeom>
            <a:solidFill>
              <a:srgbClr val="CFCFCF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b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=1</m:t>
                        </m:r>
                      </m:e>
                    </m:nary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6" name="CuadroTexto 8">
              <a:extLst>
                <a:ext uri="{FF2B5EF4-FFF2-40B4-BE49-F238E27FC236}">
                  <a16:creationId xmlns:a16="http://schemas.microsoft.com/office/drawing/2014/main" id="{923776A6-B7E7-42B9-B66F-06FA20CDFFA3}"/>
                </a:ext>
              </a:extLst>
            </xdr:cNvPr>
            <xdr:cNvSpPr txBox="1"/>
          </xdr:nvSpPr>
          <xdr:spPr>
            <a:xfrm>
              <a:off x="15592002" y="5955915"/>
              <a:ext cx="1090555" cy="702059"/>
            </a:xfrm>
            <a:prstGeom prst="rect">
              <a:avLst/>
            </a:prstGeom>
            <a:solidFill>
              <a:srgbClr val="CFCFCF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latin typeface="Cambria Math" panose="02040503050406030204" pitchFamily="18" charset="0"/>
                </a:rPr>
                <a:t>∑</a:t>
              </a:r>
              <a:r>
                <a:rPr lang="es-CO" sz="1400" b="0" i="0">
                  <a:latin typeface="Cambria Math" panose="02040503050406030204" pitchFamily="18" charset="0"/>
                </a:rPr>
                <a:t>_(𝑖=1)^𝑛▒〖𝑊_𝑖=1〗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18</xdr:col>
      <xdr:colOff>332116</xdr:colOff>
      <xdr:row>0</xdr:row>
      <xdr:rowOff>142875</xdr:rowOff>
    </xdr:from>
    <xdr:to>
      <xdr:col>20</xdr:col>
      <xdr:colOff>126106</xdr:colOff>
      <xdr:row>3</xdr:row>
      <xdr:rowOff>22438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8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5714991" y="142875"/>
              <a:ext cx="1317990" cy="42248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s-CO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s-CO" sz="140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es-CO" sz="1400" i="1">
                                    <a:latin typeface="Cambria Math"/>
                                    <a:ea typeface="Cambria Math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s-CO" sz="1400" i="1">
                                    <a:latin typeface="Cambria Math"/>
                                    <a:ea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CuadroTexto 8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5714991" y="142875"/>
              <a:ext cx="1317990" cy="42248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=(∑_(𝑖=1)^𝑛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▒</a:t>
              </a:r>
              <a:r>
                <a:rPr lang="es-CO" sz="1400" i="0">
                  <a:latin typeface="Cambria Math"/>
                  <a:ea typeface="Cambria Math"/>
                </a:rPr>
                <a:t>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)/𝑛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22</xdr:col>
      <xdr:colOff>409575</xdr:colOff>
      <xdr:row>42</xdr:row>
      <xdr:rowOff>134125</xdr:rowOff>
    </xdr:from>
    <xdr:to>
      <xdr:col>24</xdr:col>
      <xdr:colOff>352425</xdr:colOff>
      <xdr:row>45</xdr:row>
      <xdr:rowOff>23562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10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8840450" y="5944375"/>
              <a:ext cx="1466850" cy="432362"/>
            </a:xfrm>
            <a:prstGeom prst="rect">
              <a:avLst/>
            </a:prstGeom>
            <a:solidFill>
              <a:srgbClr val="E9E287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CO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s-CO" sz="140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es-CO" sz="1400" i="1">
                                    <a:latin typeface="Cambria Math"/>
                                    <a:ea typeface="Cambria Math"/>
                                  </a:rPr>
                                  <m:t>𝑅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es-CO" sz="140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40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  <m:t>𝑃</m:t>
                                    </m:r>
                                  </m:e>
                                  <m:sub>
                                    <m:r>
                                      <a:rPr lang="es-MX" sz="140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  <m:t>𝑖</m:t>
                                    </m:r>
                                  </m:sub>
                                </m:sSub>
                              </m:sub>
                            </m:sSub>
                          </m:e>
                        </m:nary>
                      </m:num>
                      <m:den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8" name="CuadroTexto 10">
              <a:extLst>
                <a:ext uri="{FF2B5EF4-FFF2-40B4-BE49-F238E27FC236}">
                  <a16:creationId xmlns:a16="http://schemas.microsoft.com/office/drawing/2014/main" id="{AF5B8C7F-4368-40C4-A2A0-F91E5C6C7625}"/>
                </a:ext>
              </a:extLst>
            </xdr:cNvPr>
            <xdr:cNvSpPr txBox="1"/>
          </xdr:nvSpPr>
          <xdr:spPr>
            <a:xfrm>
              <a:off x="18840450" y="5944375"/>
              <a:ext cx="1466850" cy="432362"/>
            </a:xfrm>
            <a:prstGeom prst="rect">
              <a:avLst/>
            </a:prstGeom>
            <a:solidFill>
              <a:srgbClr val="E9E287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=(∑_(𝑖=1)^𝑛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▒</a:t>
              </a:r>
              <a:r>
                <a:rPr lang="es-CO" sz="1400" i="0">
                  <a:latin typeface="Cambria Math"/>
                  <a:ea typeface="Cambria Math"/>
                </a:rPr>
                <a:t>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es-MX" sz="1400" i="0">
                  <a:latin typeface="Cambria Math" panose="02040503050406030204" pitchFamily="18" charset="0"/>
                  <a:ea typeface="Cambria Math"/>
                </a:rPr>
                <a:t>𝑃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400" i="0">
                  <a:latin typeface="Cambria Math" panose="02040503050406030204" pitchFamily="18" charset="0"/>
                  <a:ea typeface="Cambria Math"/>
                </a:rPr>
                <a:t>𝑖 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es-MX" sz="140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)/𝑛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18</xdr:col>
      <xdr:colOff>342900</xdr:colOff>
      <xdr:row>3</xdr:row>
      <xdr:rowOff>57151</xdr:rowOff>
    </xdr:from>
    <xdr:to>
      <xdr:col>21</xdr:col>
      <xdr:colOff>272744</xdr:colOff>
      <xdr:row>8</xdr:row>
      <xdr:rowOff>85726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6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5725775" y="600076"/>
              <a:ext cx="2215844" cy="933450"/>
            </a:xfrm>
            <a:prstGeom prst="rect">
              <a:avLst/>
            </a:prstGeom>
            <a:solidFill>
              <a:srgbClr val="D7FBDD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s-CO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CO" sz="1400" i="1">
                                            <a:latin typeface="Cambria Math" panose="02040503050406030204" pitchFamily="18" charset="0"/>
                                            <a:ea typeface="Cambria Math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CO" sz="1400" i="1">
                                            <a:latin typeface="Cambria Math"/>
                                            <a:ea typeface="Cambria Math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es-CO" sz="1400" i="1">
                                            <a:latin typeface="Cambria Math"/>
                                            <a:ea typeface="Cambria Math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9" name="CuadroTexto 6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5725775" y="600076"/>
              <a:ext cx="2215844" cy="933450"/>
            </a:xfrm>
            <a:prstGeom prst="rect">
              <a:avLst/>
            </a:prstGeom>
            <a:solidFill>
              <a:srgbClr val="D7FBDD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𝑛−1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 ∑_(𝑖=1)^𝑛▒(</a:t>
              </a:r>
              <a:r>
                <a:rPr lang="es-CO" sz="1400" i="0">
                  <a:latin typeface="Cambria Math"/>
                  <a:ea typeface="Cambria Math"/>
                </a:rPr>
                <a:t>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−𝜇)^2 )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18</xdr:col>
      <xdr:colOff>257175</xdr:colOff>
      <xdr:row>51</xdr:row>
      <xdr:rowOff>172323</xdr:rowOff>
    </xdr:from>
    <xdr:to>
      <xdr:col>21</xdr:col>
      <xdr:colOff>409305</xdr:colOff>
      <xdr:row>56</xdr:row>
      <xdr:rowOff>133349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8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5640050" y="8982948"/>
              <a:ext cx="2438130" cy="942101"/>
            </a:xfrm>
            <a:prstGeom prst="rect">
              <a:avLst/>
            </a:prstGeom>
            <a:solidFill>
              <a:srgbClr val="C6ECC6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CO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CO" sz="1400" i="1">
                                            <a:latin typeface="Cambria Math" panose="02040503050406030204" pitchFamily="18" charset="0"/>
                                            <a:ea typeface="Cambria Math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CO" sz="1400" i="1">
                                            <a:latin typeface="Cambria Math"/>
                                            <a:ea typeface="Cambria Math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es-CO" sz="1400" i="1">
                                                <a:latin typeface="Cambria Math" panose="02040503050406030204" pitchFamily="18" charset="0"/>
                                                <a:ea typeface="Cambria Math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MX" sz="1400" i="1">
                                                <a:latin typeface="Cambria Math" panose="02040503050406030204" pitchFamily="18" charset="0"/>
                                                <a:ea typeface="Cambria Math"/>
                                              </a:rPr>
                                              <m:t>𝑃</m:t>
                                            </m:r>
                                          </m:e>
                                          <m:sub>
                                            <m:r>
                                              <a:rPr lang="es-MX" sz="1400" i="1">
                                                <a:latin typeface="Cambria Math" panose="02040503050406030204" pitchFamily="18" charset="0"/>
                                                <a:ea typeface="Cambria Math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s-CO" sz="14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CO" sz="14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s-MX" sz="14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𝑃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" name="CuadroTexto 8">
              <a:extLst>
                <a:ext uri="{FF2B5EF4-FFF2-40B4-BE49-F238E27FC236}">
                  <a16:creationId xmlns:a16="http://schemas.microsoft.com/office/drawing/2014/main" id="{39D40631-638B-4791-BBD8-A9A54486298A}"/>
                </a:ext>
              </a:extLst>
            </xdr:cNvPr>
            <xdr:cNvSpPr txBox="1"/>
          </xdr:nvSpPr>
          <xdr:spPr>
            <a:xfrm>
              <a:off x="15640050" y="8982948"/>
              <a:ext cx="2438130" cy="942101"/>
            </a:xfrm>
            <a:prstGeom prst="rect">
              <a:avLst/>
            </a:prstGeom>
            <a:solidFill>
              <a:srgbClr val="C6ECC6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𝑛−1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 ∑_(𝑖=1)^𝑛▒(</a:t>
              </a:r>
              <a:r>
                <a:rPr lang="es-CO" sz="1400" i="0">
                  <a:latin typeface="Cambria Math"/>
                  <a:ea typeface="Cambria Math"/>
                </a:rPr>
                <a:t>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es-MX" sz="1400" i="0">
                  <a:latin typeface="Cambria Math" panose="02040503050406030204" pitchFamily="18" charset="0"/>
                  <a:ea typeface="Cambria Math"/>
                </a:rPr>
                <a:t>𝑃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400" i="0">
                  <a:latin typeface="Cambria Math" panose="02040503050406030204" pitchFamily="18" charset="0"/>
                  <a:ea typeface="Cambria Math"/>
                </a:rPr>
                <a:t>𝑖 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−𝜇_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 )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^2 )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11</xdr:col>
      <xdr:colOff>600075</xdr:colOff>
      <xdr:row>13</xdr:row>
      <xdr:rowOff>104775</xdr:rowOff>
    </xdr:from>
    <xdr:to>
      <xdr:col>12</xdr:col>
      <xdr:colOff>1181559</xdr:colOff>
      <xdr:row>16</xdr:row>
      <xdr:rowOff>56857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5 CuadroTexto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8582025" y="1924050"/>
              <a:ext cx="1610184" cy="495007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i="1">
                            <a:latin typeface="Cambria Math"/>
                            <a:ea typeface="Cambria Math"/>
                          </a:rPr>
                          <m:t>𝜌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𝐴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,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𝐵</m:t>
                        </m:r>
                      </m:sub>
                    </m:sSub>
                    <m:r>
                      <a:rPr lang="es-CO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  <m:t>𝐴</m:t>
                            </m:r>
                          </m:sub>
                        </m:sSub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  <m:t>𝐵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1" name="5 CuadroTexto">
              <a:extLst>
                <a:ext uri="{FF2B5EF4-FFF2-40B4-BE49-F238E27FC236}">
                  <a16:creationId xmlns:a16="http://schemas.microsoft.com/office/drawing/2014/main" id="{9BBFCCCD-5087-40C8-B3E0-2E4FE801ACB4}"/>
                </a:ext>
              </a:extLst>
            </xdr:cNvPr>
            <xdr:cNvSpPr txBox="1"/>
          </xdr:nvSpPr>
          <xdr:spPr>
            <a:xfrm>
              <a:off x="8582025" y="1924050"/>
              <a:ext cx="1610184" cy="495007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latin typeface="Cambria Math"/>
                  <a:ea typeface="Cambria Math"/>
                </a:rPr>
                <a:t>𝜌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𝐴,𝐵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es-CO" sz="1400" i="0">
                  <a:latin typeface="Cambria Math"/>
                </a:rPr>
                <a:t>=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s-MX" sz="1400" b="0" i="0">
                  <a:latin typeface="Cambria Math" panose="02040503050406030204" pitchFamily="18" charset="0"/>
                </a:rPr>
                <a:t>𝐴,𝐵</a:t>
              </a:r>
              <a:r>
                <a:rPr lang="es-CO" sz="1400" b="0" i="0">
                  <a:latin typeface="Cambria Math" panose="02040503050406030204" pitchFamily="18" charset="0"/>
                </a:rPr>
                <a:t>)/(</a:t>
              </a:r>
              <a:r>
                <a:rPr lang="es-CO" sz="1400" i="0">
                  <a:latin typeface="Cambria Math"/>
                  <a:ea typeface="Cambria Math"/>
                </a:rPr>
                <a:t>𝜎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𝐴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400" i="0">
                  <a:latin typeface="Cambria Math"/>
                  <a:ea typeface="Cambria Math"/>
                </a:rPr>
                <a:t>𝜎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𝐵 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)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18</xdr:col>
      <xdr:colOff>238125</xdr:colOff>
      <xdr:row>46</xdr:row>
      <xdr:rowOff>180976</xdr:rowOff>
    </xdr:from>
    <xdr:to>
      <xdr:col>22</xdr:col>
      <xdr:colOff>331738</xdr:colOff>
      <xdr:row>51</xdr:row>
      <xdr:rowOff>95250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5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15621000" y="7896226"/>
              <a:ext cx="3141613" cy="1009649"/>
            </a:xfrm>
            <a:prstGeom prst="rect">
              <a:avLst/>
            </a:prstGeom>
            <a:solidFill>
              <a:srgbClr val="85DFFF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+2</m:t>
                            </m:r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&lt;</m:t>
                                </m:r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/>
                              <m:e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e>
                            </m:nary>
                          </m:e>
                        </m:nary>
                      </m:e>
                    </m:rad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2" name="CuadroTexto 5">
              <a:extLst>
                <a:ext uri="{FF2B5EF4-FFF2-40B4-BE49-F238E27FC236}">
                  <a16:creationId xmlns:a16="http://schemas.microsoft.com/office/drawing/2014/main" id="{A7C9CEED-8564-4813-8269-73475EE14E19}"/>
                </a:ext>
              </a:extLst>
            </xdr:cNvPr>
            <xdr:cNvSpPr txBox="1"/>
          </xdr:nvSpPr>
          <xdr:spPr>
            <a:xfrm>
              <a:off x="15621000" y="7896226"/>
              <a:ext cx="3141613" cy="1009649"/>
            </a:xfrm>
            <a:prstGeom prst="rect">
              <a:avLst/>
            </a:prstGeom>
            <a:solidFill>
              <a:srgbClr val="85DFFF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CO" sz="1400" b="0" i="0">
                  <a:latin typeface="Cambria Math" panose="02040503050406030204" pitchFamily="18" charset="0"/>
                </a:rPr>
                <a:t>𝑝=√(∑_(𝑖=1)^𝑛▒〖𝑤_𝑖^2 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CO" sz="1400" b="0" i="0">
                  <a:latin typeface="Cambria Math" panose="02040503050406030204" pitchFamily="18" charset="0"/>
                </a:rPr>
                <a:t>𝑖^2+2∑_(𝑖&lt;𝑗)▒〖𝑤_𝑖 𝑤_𝑗 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CO" sz="1400" b="0" i="0">
                  <a:latin typeface="Cambria Math" panose="02040503050406030204" pitchFamily="18" charset="0"/>
                </a:rPr>
                <a:t>𝑖 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CO" sz="1400" b="0" i="0">
                  <a:latin typeface="Cambria Math" panose="02040503050406030204" pitchFamily="18" charset="0"/>
                </a:rPr>
                <a:t>𝑗 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CO" sz="1400" b="0" i="0">
                  <a:latin typeface="Cambria Math" panose="02040503050406030204" pitchFamily="18" charset="0"/>
                </a:rPr>
                <a:t>𝑖𝑗 〗〗)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11</xdr:col>
      <xdr:colOff>971551</xdr:colOff>
      <xdr:row>55</xdr:row>
      <xdr:rowOff>47625</xdr:rowOff>
    </xdr:from>
    <xdr:to>
      <xdr:col>17</xdr:col>
      <xdr:colOff>361950</xdr:colOff>
      <xdr:row>72</xdr:row>
      <xdr:rowOff>152399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83</xdr:row>
      <xdr:rowOff>0</xdr:rowOff>
    </xdr:from>
    <xdr:to>
      <xdr:col>18</xdr:col>
      <xdr:colOff>685800</xdr:colOff>
      <xdr:row>103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542925</xdr:colOff>
      <xdr:row>57</xdr:row>
      <xdr:rowOff>28575</xdr:rowOff>
    </xdr:from>
    <xdr:to>
      <xdr:col>21</xdr:col>
      <xdr:colOff>126859</xdr:colOff>
      <xdr:row>59</xdr:row>
      <xdr:rowOff>27814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Rectángulo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5925800" y="10639425"/>
              <a:ext cx="1869934" cy="361189"/>
            </a:xfrm>
            <a:prstGeom prst="rect">
              <a:avLst/>
            </a:prstGeom>
            <a:solidFill>
              <a:srgbClr val="A0BBF2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CO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O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m:rPr>
                            <m:sty m:val="p"/>
                          </m:rPr>
                          <a:rPr lang="el-GR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Ω</m:t>
                        </m:r>
                        <m:sSup>
                          <m:sSupPr>
                            <m:ctrlP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p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s-CO" sz="14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7" name="Rectángulo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5925800" y="10639425"/>
              <a:ext cx="1869934" cy="361189"/>
            </a:xfrm>
            <a:prstGeom prst="rect">
              <a:avLst/>
            </a:prstGeom>
            <a:solidFill>
              <a:srgbClr val="A0BBF2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CO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𝑃=√(</a:t>
              </a:r>
              <a:r>
                <a:rPr lang="es-CO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𝑊</a:t>
              </a:r>
              <a:r>
                <a:rPr lang="el-GR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Ω</a:t>
              </a:r>
              <a:r>
                <a:rPr lang="es-CO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𝑊^𝑇 )</a:t>
              </a:r>
              <a:endParaRPr lang="es-CO" sz="14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400050</xdr:colOff>
      <xdr:row>21</xdr:row>
      <xdr:rowOff>57150</xdr:rowOff>
    </xdr:from>
    <xdr:to>
      <xdr:col>12</xdr:col>
      <xdr:colOff>1214227</xdr:colOff>
      <xdr:row>22</xdr:row>
      <xdr:rowOff>184173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5 CuadroTexto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9401175" y="3171825"/>
              <a:ext cx="1842877" cy="317523"/>
            </a:xfrm>
            <a:prstGeom prst="rect">
              <a:avLst/>
            </a:prstGeom>
            <a:solidFill>
              <a:srgbClr val="B7C9BE">
                <a:alpha val="74902"/>
              </a:srgb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s-MX" sz="140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s-MX" sz="1400" i="1">
                          <a:latin typeface="Cambria Math" panose="02040503050406030204" pitchFamily="18" charset="0"/>
                        </a:rPr>
                        <m:t>𝐵</m:t>
                      </m:r>
                    </m:sub>
                  </m:sSub>
                  <m:r>
                    <a:rPr lang="es-CO" sz="1400" i="1">
                      <a:latin typeface="Cambria Math"/>
                    </a:rPr>
                    <m:t>=</m:t>
                  </m:r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/>
                          <a:ea typeface="Cambria Math"/>
                        </a:rPr>
                        <m:t>𝜌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𝐴</m:t>
                      </m:r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,</m:t>
                      </m:r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𝐵</m:t>
                      </m:r>
                    </m:sub>
                  </m:sSub>
                </m:oMath>
              </a14:m>
              <a:r>
                <a:rPr lang="es-CO" sz="14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𝐴</m:t>
                      </m:r>
                    </m:sub>
                  </m:sSub>
                </m:oMath>
              </a14:m>
              <a:r>
                <a:rPr lang="es-CO" sz="14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𝐵</m:t>
                      </m:r>
                    </m:sub>
                  </m:sSub>
                </m:oMath>
              </a14:m>
              <a:endParaRPr lang="es-CO" sz="1400"/>
            </a:p>
          </xdr:txBody>
        </xdr:sp>
      </mc:Choice>
      <mc:Fallback xmlns="">
        <xdr:sp macro="" textlink="">
          <xdr:nvSpPr>
            <xdr:cNvPr id="18" name="5 CuadroTexto">
              <a:extLst>
                <a:ext uri="{FF2B5EF4-FFF2-40B4-BE49-F238E27FC236}">
                  <a16:creationId xmlns:a16="http://schemas.microsoft.com/office/drawing/2014/main" id="{4A1680E4-B228-4F39-A01A-39B0535F1347}"/>
                </a:ext>
              </a:extLst>
            </xdr:cNvPr>
            <xdr:cNvSpPr txBox="1"/>
          </xdr:nvSpPr>
          <xdr:spPr>
            <a:xfrm>
              <a:off x="9401175" y="3171825"/>
              <a:ext cx="1842877" cy="317523"/>
            </a:xfrm>
            <a:prstGeom prst="rect">
              <a:avLst/>
            </a:prstGeom>
            <a:solidFill>
              <a:srgbClr val="B7C9BE">
                <a:alpha val="74902"/>
              </a:srgb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s-MX" sz="1400" i="0">
                  <a:latin typeface="Cambria Math" panose="02040503050406030204" pitchFamily="18" charset="0"/>
                </a:rPr>
                <a:t>𝐴,𝐵</a:t>
              </a:r>
              <a:r>
                <a:rPr lang="es-CO" sz="1400" i="0">
                  <a:latin typeface="Cambria Math" panose="02040503050406030204" pitchFamily="18" charset="0"/>
                </a:rPr>
                <a:t>)</a:t>
              </a:r>
              <a:r>
                <a:rPr lang="es-CO" sz="1400" i="0">
                  <a:latin typeface="Cambria Math"/>
                </a:rPr>
                <a:t>=</a:t>
              </a:r>
              <a:r>
                <a:rPr lang="es-CO" sz="1400" i="0">
                  <a:latin typeface="Cambria Math"/>
                  <a:ea typeface="Cambria Math"/>
                </a:rPr>
                <a:t>𝜌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es-MX" sz="1400" i="0">
                  <a:latin typeface="Cambria Math" panose="02040503050406030204" pitchFamily="18" charset="0"/>
                  <a:ea typeface="Cambria Math"/>
                </a:rPr>
                <a:t>𝐴,𝐵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es-CO" sz="1400"/>
                <a:t> 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i="0">
                  <a:latin typeface="Cambria Math" panose="02040503050406030204" pitchFamily="18" charset="0"/>
                </a:rPr>
                <a:t>𝐴</a:t>
              </a:r>
              <a:r>
                <a:rPr lang="es-CO" sz="1400"/>
                <a:t> 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i="0">
                  <a:latin typeface="Cambria Math" panose="02040503050406030204" pitchFamily="18" charset="0"/>
                </a:rPr>
                <a:t>𝐵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13</xdr:col>
      <xdr:colOff>152400</xdr:colOff>
      <xdr:row>0</xdr:row>
      <xdr:rowOff>161925</xdr:rowOff>
    </xdr:from>
    <xdr:to>
      <xdr:col>15</xdr:col>
      <xdr:colOff>551360</xdr:colOff>
      <xdr:row>4</xdr:row>
      <xdr:rowOff>26199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6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11591925" y="161925"/>
              <a:ext cx="2027735" cy="588174"/>
            </a:xfrm>
            <a:prstGeom prst="rect">
              <a:avLst/>
            </a:prstGeom>
            <a:solidFill>
              <a:srgbClr val="96D2DA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[</m:t>
                        </m:r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]=</m:t>
                    </m:r>
                    <m:nary>
                      <m:naryPr>
                        <m:chr m:val="∑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i="1">
                            <a:latin typeface="Cambria Math"/>
                          </a:rPr>
                          <m:t>𝑖</m:t>
                        </m:r>
                        <m:r>
                          <a:rPr lang="es-CO" sz="140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s-CO" sz="140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</a:rPr>
                              <m:t>𝑊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r>
                          <a:rPr lang="es-CO" sz="140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𝑅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9" name="CuadroTexto 6">
              <a:extLst>
                <a:ext uri="{FF2B5EF4-FFF2-40B4-BE49-F238E27FC236}">
                  <a16:creationId xmlns:a16="http://schemas.microsoft.com/office/drawing/2014/main" id="{084EF420-F69D-4998-A2EF-19EBAF373A82}"/>
                </a:ext>
              </a:extLst>
            </xdr:cNvPr>
            <xdr:cNvSpPr txBox="1"/>
          </xdr:nvSpPr>
          <xdr:spPr>
            <a:xfrm>
              <a:off x="11591925" y="161925"/>
              <a:ext cx="2027735" cy="588174"/>
            </a:xfrm>
            <a:prstGeom prst="rect">
              <a:avLst/>
            </a:prstGeom>
            <a:solidFill>
              <a:srgbClr val="96D2DA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b="0" i="0">
                  <a:latin typeface="Cambria Math" panose="02040503050406030204" pitchFamily="18" charset="0"/>
                </a:rPr>
                <a:t>𝐸[</a:t>
              </a:r>
              <a:r>
                <a:rPr lang="es-MX" sz="1400" i="0">
                  <a:latin typeface="Cambria Math" panose="02040503050406030204" pitchFamily="18" charset="0"/>
                </a:rPr>
                <a:t>𝑅〗_𝑃</a:t>
              </a:r>
              <a:r>
                <a:rPr lang="es-MX" sz="1400" b="0" i="0">
                  <a:latin typeface="Cambria Math" panose="02040503050406030204" pitchFamily="18" charset="0"/>
                </a:rPr>
                <a:t>]=</a:t>
              </a:r>
              <a:r>
                <a:rPr lang="es-CO" sz="1400" i="0">
                  <a:latin typeface="Cambria Math" panose="02040503050406030204" pitchFamily="18" charset="0"/>
                </a:rPr>
                <a:t>∑_(</a:t>
              </a:r>
              <a:r>
                <a:rPr lang="es-CO" sz="1400" i="0">
                  <a:latin typeface="Cambria Math"/>
                </a:rPr>
                <a:t>𝑖=1</a:t>
              </a:r>
              <a:r>
                <a:rPr lang="es-CO" sz="1400" i="0">
                  <a:latin typeface="Cambria Math" panose="02040503050406030204" pitchFamily="18" charset="0"/>
                </a:rPr>
                <a:t>)^</a:t>
              </a:r>
              <a:r>
                <a:rPr lang="es-CO" sz="1400" i="0">
                  <a:latin typeface="Cambria Math"/>
                </a:rPr>
                <a:t>𝑛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▒〖</a:t>
              </a:r>
              <a:r>
                <a:rPr lang="es-CO" sz="1400" i="0">
                  <a:latin typeface="Cambria Math"/>
                </a:rPr>
                <a:t>𝑊</a:t>
              </a:r>
              <a:r>
                <a:rPr lang="es-CO" sz="1400" i="0">
                  <a:latin typeface="Cambria Math" panose="02040503050406030204" pitchFamily="18" charset="0"/>
                </a:rPr>
                <a:t>_</a:t>
              </a:r>
              <a:r>
                <a:rPr lang="es-CO" sz="1400" i="0">
                  <a:latin typeface="Cambria Math"/>
                </a:rPr>
                <a:t>𝑖</a:t>
              </a:r>
              <a:r>
                <a:rPr lang="es-CO" sz="1400" i="0">
                  <a:latin typeface="Cambria Math"/>
                  <a:ea typeface="Cambria Math"/>
                </a:rPr>
                <a:t>×𝑅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 〗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18</xdr:col>
      <xdr:colOff>361950</xdr:colOff>
      <xdr:row>8</xdr:row>
      <xdr:rowOff>161925</xdr:rowOff>
    </xdr:from>
    <xdr:to>
      <xdr:col>21</xdr:col>
      <xdr:colOff>724520</xdr:colOff>
      <xdr:row>10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EBFC3AE-B82C-49A7-9D0E-8F268D20B196}"/>
                </a:ext>
              </a:extLst>
            </xdr:cNvPr>
            <xdr:cNvSpPr txBox="1"/>
          </xdr:nvSpPr>
          <xdr:spPr>
            <a:xfrm>
              <a:off x="15744825" y="1609725"/>
              <a:ext cx="2648570" cy="314325"/>
            </a:xfrm>
            <a:prstGeom prst="rect">
              <a:avLst/>
            </a:prstGeom>
            <a:solidFill>
              <a:srgbClr val="DDDFC7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begChr m:val="["/>
                        <m:endChr m:val="]"/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𝑚𝑒𝑛𝑠𝑢𝑎𝑙</m:t>
                            </m:r>
                          </m:sub>
                        </m:sSub>
                      </m:e>
                    </m:d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begChr m:val="["/>
                        <m:endChr m:val="]"/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𝑑𝑖𝑎𝑟𝑖𝑜</m:t>
                            </m:r>
                          </m:sub>
                        </m:sSub>
                      </m:e>
                    </m:d>
                    <m:r>
                      <a:rPr lang="es-MX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×20</m:t>
                    </m:r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EBFC3AE-B82C-49A7-9D0E-8F268D20B196}"/>
                </a:ext>
              </a:extLst>
            </xdr:cNvPr>
            <xdr:cNvSpPr txBox="1"/>
          </xdr:nvSpPr>
          <xdr:spPr>
            <a:xfrm>
              <a:off x="15744825" y="1609725"/>
              <a:ext cx="2648570" cy="314325"/>
            </a:xfrm>
            <a:prstGeom prst="rect">
              <a:avLst/>
            </a:prstGeom>
            <a:solidFill>
              <a:srgbClr val="DDDFC7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𝐸[𝑅_𝑚𝑒𝑛𝑠𝑢𝑎𝑙 ]=𝐸[𝑅_𝑑𝑖𝑎𝑟𝑖𝑜 ]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×20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18</xdr:col>
      <xdr:colOff>371475</xdr:colOff>
      <xdr:row>11</xdr:row>
      <xdr:rowOff>47625</xdr:rowOff>
    </xdr:from>
    <xdr:to>
      <xdr:col>21</xdr:col>
      <xdr:colOff>355264</xdr:colOff>
      <xdr:row>13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7">
              <a:extLst>
                <a:ext uri="{FF2B5EF4-FFF2-40B4-BE49-F238E27FC236}">
                  <a16:creationId xmlns:a16="http://schemas.microsoft.com/office/drawing/2014/main" id="{5B11EBA4-E708-4692-8696-84B824B8BD34}"/>
                </a:ext>
              </a:extLst>
            </xdr:cNvPr>
            <xdr:cNvSpPr txBox="1"/>
          </xdr:nvSpPr>
          <xdr:spPr>
            <a:xfrm>
              <a:off x="15754350" y="2038350"/>
              <a:ext cx="2269789" cy="323850"/>
            </a:xfrm>
            <a:prstGeom prst="rect">
              <a:avLst/>
            </a:prstGeom>
            <a:solidFill>
              <a:srgbClr val="DADAEE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𝑚𝑒𝑛𝑠𝑢𝑎𝑙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𝑑𝑖𝑎𝑟𝑖𝑎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20</m:t>
                        </m:r>
                      </m:e>
                    </m:rad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1" name="CuadroTexto 7">
              <a:extLst>
                <a:ext uri="{FF2B5EF4-FFF2-40B4-BE49-F238E27FC236}">
                  <a16:creationId xmlns:a16="http://schemas.microsoft.com/office/drawing/2014/main" id="{5B11EBA4-E708-4692-8696-84B824B8BD34}"/>
                </a:ext>
              </a:extLst>
            </xdr:cNvPr>
            <xdr:cNvSpPr txBox="1"/>
          </xdr:nvSpPr>
          <xdr:spPr>
            <a:xfrm>
              <a:off x="15754350" y="2038350"/>
              <a:ext cx="2269789" cy="323850"/>
            </a:xfrm>
            <a:prstGeom prst="rect">
              <a:avLst/>
            </a:prstGeom>
            <a:solidFill>
              <a:srgbClr val="DADAEE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b="0" i="0">
                  <a:latin typeface="Cambria Math" panose="02040503050406030204" pitchFamily="18" charset="0"/>
                </a:rPr>
                <a:t>𝑚𝑒𝑛𝑠𝑢𝑎𝑙=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b="0" i="0">
                  <a:latin typeface="Cambria Math" panose="02040503050406030204" pitchFamily="18" charset="0"/>
                </a:rPr>
                <a:t>𝑑𝑖𝑎𝑟𝑖𝑎 √20</a:t>
              </a:r>
              <a:endParaRPr lang="es-CO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topLeftCell="H1" workbookViewId="0">
      <selection activeCell="J2" sqref="J2"/>
    </sheetView>
  </sheetViews>
  <sheetFormatPr baseColWidth="10" defaultRowHeight="14.25" x14ac:dyDescent="0.2"/>
  <cols>
    <col min="1" max="1" width="11.85546875" style="1" bestFit="1" customWidth="1"/>
    <col min="2" max="9" width="11.5703125" style="1" bestFit="1" customWidth="1"/>
    <col min="10" max="11" width="15.28515625" style="1" customWidth="1"/>
    <col min="12" max="12" width="15.42578125" style="1" customWidth="1"/>
    <col min="13" max="13" width="21.140625" style="1" customWidth="1"/>
    <col min="14" max="14" width="11.5703125" style="1" bestFit="1" customWidth="1"/>
    <col min="15" max="15" width="15.5703125" style="1" customWidth="1"/>
    <col min="16" max="17" width="11.5703125" style="1" bestFit="1" customWidth="1"/>
    <col min="18" max="18" width="17.42578125" style="1" bestFit="1" customWidth="1"/>
    <col min="19" max="16384" width="11.42578125" style="1"/>
  </cols>
  <sheetData>
    <row r="1" spans="1:1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41" t="s">
        <v>5</v>
      </c>
      <c r="G1" s="41"/>
      <c r="H1" s="41"/>
      <c r="I1" s="41"/>
      <c r="J1" s="41"/>
      <c r="K1" s="10"/>
    </row>
    <row r="2" spans="1:18" x14ac:dyDescent="0.2">
      <c r="A2" s="2">
        <v>43185</v>
      </c>
      <c r="B2" s="1">
        <v>2775</v>
      </c>
      <c r="C2" s="1">
        <v>1165</v>
      </c>
      <c r="D2" s="1">
        <v>13080</v>
      </c>
      <c r="E2" s="1">
        <v>25720</v>
      </c>
      <c r="F2" s="11" t="s">
        <v>1</v>
      </c>
      <c r="G2" s="11" t="s">
        <v>2</v>
      </c>
      <c r="H2" s="11" t="s">
        <v>3</v>
      </c>
      <c r="I2" s="11" t="s">
        <v>4</v>
      </c>
      <c r="J2" s="35" t="s">
        <v>8</v>
      </c>
      <c r="K2" s="35" t="s">
        <v>17</v>
      </c>
    </row>
    <row r="3" spans="1:18" x14ac:dyDescent="0.2">
      <c r="A3" s="2">
        <v>43186</v>
      </c>
      <c r="B3" s="1">
        <v>2645</v>
      </c>
      <c r="C3" s="1">
        <v>1155</v>
      </c>
      <c r="D3" s="1">
        <v>13080</v>
      </c>
      <c r="E3" s="1">
        <v>25700</v>
      </c>
      <c r="F3" s="1">
        <f>+LN(B3/B2)</f>
        <v>-4.7979681888135089E-2</v>
      </c>
      <c r="G3" s="1">
        <f t="shared" ref="G3:I3" si="0">+LN(C3/C2)</f>
        <v>-8.6207430439069754E-3</v>
      </c>
      <c r="H3" s="1">
        <f t="shared" si="0"/>
        <v>0</v>
      </c>
      <c r="I3" s="1">
        <f t="shared" si="0"/>
        <v>-7.7790746824457039E-4</v>
      </c>
      <c r="J3" s="1">
        <f>+SUMPRODUCT($N$46:$Q$46,F3:I3)</f>
        <v>-8.2535034546721026E-3</v>
      </c>
      <c r="K3" s="1">
        <f>+SUMPRODUCT($N$76:$Q$76,F3:I3)</f>
        <v>-1.3796859827639625E-2</v>
      </c>
    </row>
    <row r="4" spans="1:18" x14ac:dyDescent="0.2">
      <c r="A4" s="2">
        <v>43187</v>
      </c>
      <c r="B4" s="1">
        <v>2615</v>
      </c>
      <c r="C4" s="1">
        <v>1165</v>
      </c>
      <c r="D4" s="1">
        <v>13320</v>
      </c>
      <c r="E4" s="1">
        <v>25980</v>
      </c>
      <c r="F4" s="1">
        <f t="shared" ref="F4:F67" si="1">+LN(B4/B3)</f>
        <v>-1.1406967793376478E-2</v>
      </c>
      <c r="G4" s="1">
        <f t="shared" ref="G4:G67" si="2">+LN(C4/C3)</f>
        <v>8.6207430439069546E-3</v>
      </c>
      <c r="H4" s="1">
        <f t="shared" ref="H4:H67" si="3">+LN(D4/D3)</f>
        <v>1.8182319083190328E-2</v>
      </c>
      <c r="I4" s="1">
        <f t="shared" ref="I4:I67" si="4">+LN(E4/E3)</f>
        <v>1.0836019341279327E-2</v>
      </c>
      <c r="J4" s="1">
        <f t="shared" ref="J4:J67" si="5">+SUMPRODUCT($N$46:$Q$46,F4:I4)</f>
        <v>1.095119351229922E-2</v>
      </c>
      <c r="K4" s="1">
        <f t="shared" ref="K4:K67" si="6">+SUMPRODUCT($N$76:$Q$76,F4:I4)</f>
        <v>8.1380521820008534E-3</v>
      </c>
    </row>
    <row r="5" spans="1:18" x14ac:dyDescent="0.2">
      <c r="A5" s="2">
        <v>43192</v>
      </c>
      <c r="B5" s="1">
        <v>2690</v>
      </c>
      <c r="C5" s="1">
        <v>1165</v>
      </c>
      <c r="D5" s="1">
        <v>13420</v>
      </c>
      <c r="E5" s="1">
        <v>25920</v>
      </c>
      <c r="F5" s="1">
        <f t="shared" si="1"/>
        <v>2.8277096096861482E-2</v>
      </c>
      <c r="G5" s="1">
        <f t="shared" si="2"/>
        <v>0</v>
      </c>
      <c r="H5" s="1">
        <f t="shared" si="3"/>
        <v>7.4794664312926532E-3</v>
      </c>
      <c r="I5" s="1">
        <f t="shared" si="4"/>
        <v>-2.3121397583795024E-3</v>
      </c>
      <c r="J5" s="1">
        <f t="shared" si="5"/>
        <v>7.4032626905806732E-3</v>
      </c>
      <c r="K5" s="1">
        <f t="shared" si="6"/>
        <v>1.0203819942459115E-2</v>
      </c>
    </row>
    <row r="6" spans="1:18" x14ac:dyDescent="0.2">
      <c r="A6" s="2">
        <v>43193</v>
      </c>
      <c r="B6" s="1">
        <v>2730</v>
      </c>
      <c r="C6" s="1">
        <v>1175</v>
      </c>
      <c r="D6" s="1">
        <v>13660</v>
      </c>
      <c r="E6" s="1">
        <v>25920</v>
      </c>
      <c r="F6" s="1">
        <f t="shared" si="1"/>
        <v>1.4760415583120674E-2</v>
      </c>
      <c r="G6" s="1">
        <f t="shared" si="2"/>
        <v>8.5470605784583476E-3</v>
      </c>
      <c r="H6" s="1">
        <f t="shared" si="3"/>
        <v>1.772572259910837E-2</v>
      </c>
      <c r="I6" s="1">
        <f t="shared" si="4"/>
        <v>0</v>
      </c>
      <c r="J6" s="1">
        <f t="shared" si="5"/>
        <v>1.1931629694868121E-2</v>
      </c>
      <c r="K6" s="1">
        <f t="shared" si="6"/>
        <v>1.3376091181070606E-2</v>
      </c>
      <c r="N6" s="9" t="s">
        <v>1</v>
      </c>
      <c r="O6" s="9" t="s">
        <v>2</v>
      </c>
      <c r="P6" s="9" t="s">
        <v>3</v>
      </c>
      <c r="Q6" s="9" t="s">
        <v>4</v>
      </c>
    </row>
    <row r="7" spans="1:18" x14ac:dyDescent="0.2">
      <c r="A7" s="2">
        <v>43194</v>
      </c>
      <c r="B7" s="1">
        <v>2740</v>
      </c>
      <c r="C7" s="1">
        <v>1190</v>
      </c>
      <c r="D7" s="1">
        <v>13560</v>
      </c>
      <c r="E7" s="1">
        <v>25840</v>
      </c>
      <c r="F7" s="1">
        <f t="shared" si="1"/>
        <v>3.6563112031104792E-3</v>
      </c>
      <c r="G7" s="1">
        <f t="shared" si="2"/>
        <v>1.2685159527315642E-2</v>
      </c>
      <c r="H7" s="1">
        <f t="shared" si="3"/>
        <v>-7.347571630394522E-3</v>
      </c>
      <c r="I7" s="1">
        <f t="shared" si="4"/>
        <v>-3.0911925696728579E-3</v>
      </c>
      <c r="J7" s="1">
        <f t="shared" si="5"/>
        <v>-2.6296213244173397E-3</v>
      </c>
      <c r="K7" s="1">
        <f t="shared" si="6"/>
        <v>-1.6441678440407286E-4</v>
      </c>
      <c r="M7" s="12" t="s">
        <v>6</v>
      </c>
      <c r="N7" s="3">
        <f>+AVERAGE(F3:F501)</f>
        <v>-4.4718146555954404E-4</v>
      </c>
      <c r="O7" s="3">
        <f t="shared" ref="O7:Q7" si="7">+AVERAGE(G3:G501)</f>
        <v>-3.9832670444703901E-4</v>
      </c>
      <c r="P7" s="3">
        <f t="shared" si="7"/>
        <v>6.3985453279982426E-4</v>
      </c>
      <c r="Q7" s="3">
        <f t="shared" si="7"/>
        <v>-2.6804326685179319E-4</v>
      </c>
      <c r="R7" s="1" t="s">
        <v>23</v>
      </c>
    </row>
    <row r="8" spans="1:18" x14ac:dyDescent="0.2">
      <c r="A8" s="2">
        <v>43195</v>
      </c>
      <c r="B8" s="1">
        <v>2740</v>
      </c>
      <c r="C8" s="1">
        <v>1215</v>
      </c>
      <c r="D8" s="1">
        <v>13880</v>
      </c>
      <c r="E8" s="1">
        <v>26240</v>
      </c>
      <c r="F8" s="1">
        <f t="shared" si="1"/>
        <v>0</v>
      </c>
      <c r="G8" s="1">
        <f t="shared" si="2"/>
        <v>2.0790769669073689E-2</v>
      </c>
      <c r="H8" s="1">
        <f t="shared" si="3"/>
        <v>2.3324672566409039E-2</v>
      </c>
      <c r="I8" s="1">
        <f t="shared" si="4"/>
        <v>1.5361285161487149E-2</v>
      </c>
      <c r="J8" s="1">
        <f t="shared" si="5"/>
        <v>1.7581734540483677E-2</v>
      </c>
      <c r="K8" s="1">
        <f t="shared" si="6"/>
        <v>1.6190385104847521E-2</v>
      </c>
      <c r="M8" s="39" t="s">
        <v>7</v>
      </c>
      <c r="N8" s="3">
        <f>+STDEV(F3:F501)</f>
        <v>3.1932442419013704E-2</v>
      </c>
      <c r="O8" s="3">
        <f t="shared" ref="O8:Q8" si="8">+STDEV(G3:G501)</f>
        <v>2.8557721189302901E-2</v>
      </c>
      <c r="P8" s="3">
        <f t="shared" si="8"/>
        <v>2.372920269477008E-2</v>
      </c>
      <c r="Q8" s="3">
        <f t="shared" si="8"/>
        <v>1.4010474059215183E-2</v>
      </c>
      <c r="R8" s="1" t="s">
        <v>24</v>
      </c>
    </row>
    <row r="9" spans="1:18" x14ac:dyDescent="0.2">
      <c r="A9" s="2">
        <v>43196</v>
      </c>
      <c r="B9" s="1">
        <v>2730</v>
      </c>
      <c r="C9" s="1">
        <v>1230</v>
      </c>
      <c r="D9" s="1">
        <v>13980</v>
      </c>
      <c r="E9" s="1">
        <v>26280</v>
      </c>
      <c r="F9" s="1">
        <f t="shared" si="1"/>
        <v>-3.6563112031105433E-3</v>
      </c>
      <c r="G9" s="1">
        <f t="shared" si="2"/>
        <v>1.2270092591814401E-2</v>
      </c>
      <c r="H9" s="1">
        <f t="shared" si="3"/>
        <v>7.1787817270057702E-3</v>
      </c>
      <c r="I9" s="1">
        <f t="shared" si="4"/>
        <v>1.5232295405214163E-3</v>
      </c>
      <c r="J9" s="1">
        <f t="shared" si="5"/>
        <v>4.6487608273480981E-3</v>
      </c>
      <c r="K9" s="1">
        <f t="shared" si="6"/>
        <v>4.9227154487899829E-3</v>
      </c>
      <c r="M9" s="37" t="s">
        <v>6</v>
      </c>
      <c r="N9" s="3">
        <f>+N7*20</f>
        <v>-8.9436293111908802E-3</v>
      </c>
      <c r="O9" s="3">
        <f t="shared" ref="O9:Q9" si="9">+O7*20</f>
        <v>-7.9665340889407809E-3</v>
      </c>
      <c r="P9" s="3">
        <f t="shared" si="9"/>
        <v>1.2797090655996485E-2</v>
      </c>
      <c r="Q9" s="3">
        <f t="shared" si="9"/>
        <v>-5.3608653370358639E-3</v>
      </c>
      <c r="R9" s="1" t="s">
        <v>25</v>
      </c>
    </row>
    <row r="10" spans="1:18" x14ac:dyDescent="0.2">
      <c r="A10" s="2">
        <v>43199</v>
      </c>
      <c r="B10" s="1">
        <v>2745</v>
      </c>
      <c r="C10" s="1">
        <v>1210</v>
      </c>
      <c r="D10" s="1">
        <v>14320</v>
      </c>
      <c r="E10" s="1">
        <v>26740</v>
      </c>
      <c r="F10" s="1">
        <f t="shared" si="1"/>
        <v>5.4794657646255705E-3</v>
      </c>
      <c r="G10" s="1">
        <f t="shared" si="2"/>
        <v>-1.6393809775676383E-2</v>
      </c>
      <c r="H10" s="1">
        <f t="shared" si="3"/>
        <v>2.4029424726835259E-2</v>
      </c>
      <c r="I10" s="1">
        <f t="shared" si="4"/>
        <v>1.7352378057387329E-2</v>
      </c>
      <c r="J10" s="1">
        <f t="shared" si="5"/>
        <v>1.553534576489066E-2</v>
      </c>
      <c r="K10" s="1">
        <f t="shared" si="6"/>
        <v>1.0639583418835715E-2</v>
      </c>
      <c r="M10" s="38" t="s">
        <v>7</v>
      </c>
      <c r="N10" s="3">
        <f>+N8*SQRT(20)</f>
        <v>0.14280622387302494</v>
      </c>
      <c r="O10" s="3">
        <f t="shared" ref="O10:Q10" si="10">+O8*SQRT(20)</f>
        <v>0.12771401172353486</v>
      </c>
      <c r="P10" s="3">
        <f t="shared" si="10"/>
        <v>0.10612022055475419</v>
      </c>
      <c r="Q10" s="3">
        <f t="shared" si="10"/>
        <v>6.2656744786805135E-2</v>
      </c>
      <c r="R10" s="1" t="s">
        <v>25</v>
      </c>
    </row>
    <row r="11" spans="1:18" x14ac:dyDescent="0.2">
      <c r="A11" s="2">
        <v>43200</v>
      </c>
      <c r="B11" s="1">
        <v>2790</v>
      </c>
      <c r="C11" s="1">
        <v>1230</v>
      </c>
      <c r="D11" s="1">
        <v>14420</v>
      </c>
      <c r="E11" s="1">
        <v>26660</v>
      </c>
      <c r="F11" s="1">
        <f t="shared" si="1"/>
        <v>1.6260520871780326E-2</v>
      </c>
      <c r="G11" s="1">
        <f t="shared" si="2"/>
        <v>1.6393809775676352E-2</v>
      </c>
      <c r="H11" s="1">
        <f t="shared" si="3"/>
        <v>6.9589703243035225E-3</v>
      </c>
      <c r="I11" s="1">
        <f t="shared" si="4"/>
        <v>-2.9962569232345275E-3</v>
      </c>
      <c r="J11" s="1">
        <f t="shared" si="5"/>
        <v>6.8088800396778129E-3</v>
      </c>
      <c r="K11" s="1">
        <f t="shared" si="6"/>
        <v>1.0175803126693483E-2</v>
      </c>
      <c r="M11" s="9"/>
      <c r="N11" s="3"/>
      <c r="O11" s="3"/>
      <c r="P11" s="3"/>
      <c r="Q11" s="3"/>
    </row>
    <row r="12" spans="1:18" ht="15" thickBot="1" x14ac:dyDescent="0.25">
      <c r="A12" s="2">
        <v>43201</v>
      </c>
      <c r="B12" s="1">
        <v>2980</v>
      </c>
      <c r="C12" s="1">
        <v>1230</v>
      </c>
      <c r="D12" s="1">
        <v>14120</v>
      </c>
      <c r="E12" s="1">
        <v>26900</v>
      </c>
      <c r="F12" s="1">
        <f t="shared" si="1"/>
        <v>6.5881704684038908E-2</v>
      </c>
      <c r="G12" s="1">
        <f t="shared" si="2"/>
        <v>0</v>
      </c>
      <c r="H12" s="1">
        <f t="shared" si="3"/>
        <v>-2.102389979170699E-2</v>
      </c>
      <c r="I12" s="1">
        <f t="shared" si="4"/>
        <v>8.9619718572307421E-3</v>
      </c>
      <c r="J12" s="1">
        <f t="shared" si="5"/>
        <v>1.6107987710600262E-3</v>
      </c>
      <c r="K12" s="1">
        <f t="shared" si="6"/>
        <v>7.9058684504646551E-3</v>
      </c>
      <c r="M12" s="9"/>
      <c r="N12" s="44" t="s">
        <v>21</v>
      </c>
      <c r="O12" s="44"/>
      <c r="P12" s="44"/>
      <c r="Q12" s="44"/>
      <c r="R12" s="44"/>
    </row>
    <row r="13" spans="1:18" x14ac:dyDescent="0.2">
      <c r="A13" s="2">
        <v>43202</v>
      </c>
      <c r="B13" s="1">
        <v>2955</v>
      </c>
      <c r="C13" s="1">
        <v>1230</v>
      </c>
      <c r="D13" s="1">
        <v>14120</v>
      </c>
      <c r="E13" s="1">
        <v>26480</v>
      </c>
      <c r="F13" s="1">
        <f t="shared" si="1"/>
        <v>-8.424649659251578E-3</v>
      </c>
      <c r="G13" s="1">
        <f t="shared" si="2"/>
        <v>0</v>
      </c>
      <c r="H13" s="1">
        <f t="shared" si="3"/>
        <v>0</v>
      </c>
      <c r="I13" s="1">
        <f t="shared" si="4"/>
        <v>-1.5736555538985921E-2</v>
      </c>
      <c r="J13" s="1">
        <f t="shared" si="5"/>
        <v>-5.1978363336342166E-3</v>
      </c>
      <c r="K13" s="1">
        <f t="shared" si="6"/>
        <v>-3.6798179687114866E-3</v>
      </c>
      <c r="M13" s="9"/>
      <c r="N13" s="4"/>
      <c r="O13" s="13" t="s">
        <v>1</v>
      </c>
      <c r="P13" s="13" t="s">
        <v>2</v>
      </c>
      <c r="Q13" s="13" t="s">
        <v>3</v>
      </c>
      <c r="R13" s="13" t="s">
        <v>4</v>
      </c>
    </row>
    <row r="14" spans="1:18" x14ac:dyDescent="0.2">
      <c r="A14" s="2">
        <v>43203</v>
      </c>
      <c r="B14" s="1">
        <v>2835</v>
      </c>
      <c r="C14" s="1">
        <v>1240</v>
      </c>
      <c r="D14" s="1">
        <v>13860</v>
      </c>
      <c r="E14" s="1">
        <v>26580</v>
      </c>
      <c r="F14" s="1">
        <f t="shared" si="1"/>
        <v>-4.1456713678346135E-2</v>
      </c>
      <c r="G14" s="1">
        <f t="shared" si="2"/>
        <v>8.0972102326193028E-3</v>
      </c>
      <c r="H14" s="1">
        <f t="shared" si="3"/>
        <v>-1.8585238303338893E-2</v>
      </c>
      <c r="I14" s="1">
        <f t="shared" si="4"/>
        <v>3.769322216291917E-3</v>
      </c>
      <c r="J14" s="1">
        <f t="shared" si="5"/>
        <v>-1.3759074626086457E-2</v>
      </c>
      <c r="K14" s="1">
        <f t="shared" si="6"/>
        <v>-1.6731161387935983E-2</v>
      </c>
      <c r="M14" s="9"/>
      <c r="N14" s="14" t="s">
        <v>1</v>
      </c>
      <c r="O14" s="5">
        <v>1</v>
      </c>
      <c r="P14" s="5"/>
      <c r="Q14" s="5"/>
      <c r="R14" s="5"/>
    </row>
    <row r="15" spans="1:18" x14ac:dyDescent="0.2">
      <c r="A15" s="2">
        <v>43206</v>
      </c>
      <c r="B15" s="1">
        <v>2760</v>
      </c>
      <c r="C15" s="1">
        <v>1225</v>
      </c>
      <c r="D15" s="1">
        <v>13980</v>
      </c>
      <c r="E15" s="1">
        <v>26640</v>
      </c>
      <c r="F15" s="1">
        <f t="shared" si="1"/>
        <v>-2.6811257450656815E-2</v>
      </c>
      <c r="G15" s="1">
        <f t="shared" si="2"/>
        <v>-1.2170535620255179E-2</v>
      </c>
      <c r="H15" s="1">
        <f t="shared" si="3"/>
        <v>8.6207430439069546E-3</v>
      </c>
      <c r="I15" s="1">
        <f t="shared" si="4"/>
        <v>2.2547923870890828E-3</v>
      </c>
      <c r="J15" s="1">
        <f t="shared" si="5"/>
        <v>-3.6467256089829268E-4</v>
      </c>
      <c r="K15" s="1">
        <f t="shared" si="6"/>
        <v>-5.0321078782482017E-3</v>
      </c>
      <c r="M15" s="9"/>
      <c r="N15" s="14" t="s">
        <v>2</v>
      </c>
      <c r="O15" s="5">
        <v>0.65131612703971364</v>
      </c>
      <c r="P15" s="5">
        <v>1</v>
      </c>
      <c r="Q15" s="5"/>
      <c r="R15" s="5"/>
    </row>
    <row r="16" spans="1:18" x14ac:dyDescent="0.2">
      <c r="A16" s="2">
        <v>43207</v>
      </c>
      <c r="B16" s="1">
        <v>2870</v>
      </c>
      <c r="C16" s="1">
        <v>1230</v>
      </c>
      <c r="D16" s="1">
        <v>14380</v>
      </c>
      <c r="E16" s="1">
        <v>26420</v>
      </c>
      <c r="F16" s="1">
        <f t="shared" si="1"/>
        <v>3.9081350042471062E-2</v>
      </c>
      <c r="G16" s="1">
        <f t="shared" si="2"/>
        <v>4.0733253876358688E-3</v>
      </c>
      <c r="H16" s="1">
        <f t="shared" si="3"/>
        <v>2.8210615487236419E-2</v>
      </c>
      <c r="I16" s="1">
        <f t="shared" si="4"/>
        <v>-8.2925465780090794E-3</v>
      </c>
      <c r="J16" s="1">
        <f t="shared" si="5"/>
        <v>1.8301706144250186E-2</v>
      </c>
      <c r="K16" s="1">
        <f t="shared" si="6"/>
        <v>2.2450524899600418E-2</v>
      </c>
      <c r="M16" s="9"/>
      <c r="N16" s="14" t="s">
        <v>3</v>
      </c>
      <c r="O16" s="5">
        <v>0.15313166579899321</v>
      </c>
      <c r="P16" s="5">
        <v>0.23085009336316847</v>
      </c>
      <c r="Q16" s="5">
        <v>1</v>
      </c>
      <c r="R16" s="5"/>
    </row>
    <row r="17" spans="1:25" ht="15" thickBot="1" x14ac:dyDescent="0.25">
      <c r="A17" s="2">
        <v>43208</v>
      </c>
      <c r="B17" s="1">
        <v>2935</v>
      </c>
      <c r="C17" s="1">
        <v>1240</v>
      </c>
      <c r="D17" s="1">
        <v>14700</v>
      </c>
      <c r="E17" s="1">
        <v>26560</v>
      </c>
      <c r="F17" s="1">
        <f t="shared" si="1"/>
        <v>2.2395423508529955E-2</v>
      </c>
      <c r="G17" s="1">
        <f t="shared" si="2"/>
        <v>8.0972102326193028E-3</v>
      </c>
      <c r="H17" s="1">
        <f t="shared" si="3"/>
        <v>2.2009141491790066E-2</v>
      </c>
      <c r="I17" s="1">
        <f t="shared" si="4"/>
        <v>5.2850255140537723E-3</v>
      </c>
      <c r="J17" s="1">
        <f t="shared" si="5"/>
        <v>1.6494861673949899E-2</v>
      </c>
      <c r="K17" s="1">
        <f t="shared" si="6"/>
        <v>1.7650914146367255E-2</v>
      </c>
      <c r="M17" s="9"/>
      <c r="N17" s="15" t="s">
        <v>4</v>
      </c>
      <c r="O17" s="6">
        <v>0.33376264047925913</v>
      </c>
      <c r="P17" s="6">
        <v>0.33058363719696604</v>
      </c>
      <c r="Q17" s="6">
        <v>0.45720037178225176</v>
      </c>
      <c r="R17" s="6">
        <v>1</v>
      </c>
    </row>
    <row r="18" spans="1:25" x14ac:dyDescent="0.2">
      <c r="A18" s="2">
        <v>43209</v>
      </c>
      <c r="B18" s="1">
        <v>3030</v>
      </c>
      <c r="C18" s="1">
        <v>1245</v>
      </c>
      <c r="D18" s="1">
        <v>14840</v>
      </c>
      <c r="E18" s="1">
        <v>26840</v>
      </c>
      <c r="F18" s="1">
        <f t="shared" si="1"/>
        <v>3.1855166241217918E-2</v>
      </c>
      <c r="G18" s="1">
        <f t="shared" si="2"/>
        <v>4.024150299725548E-3</v>
      </c>
      <c r="H18" s="1">
        <f t="shared" si="3"/>
        <v>9.4787439545437387E-3</v>
      </c>
      <c r="I18" s="1">
        <f t="shared" si="4"/>
        <v>1.0486987495247851E-2</v>
      </c>
      <c r="J18" s="1">
        <f t="shared" si="5"/>
        <v>1.2541808817239075E-2</v>
      </c>
      <c r="K18" s="1">
        <f t="shared" si="6"/>
        <v>1.4082755149319056E-2</v>
      </c>
      <c r="M18" s="9"/>
    </row>
    <row r="19" spans="1:25" x14ac:dyDescent="0.2">
      <c r="A19" s="2">
        <v>43210</v>
      </c>
      <c r="B19" s="1">
        <v>3030</v>
      </c>
      <c r="C19" s="1">
        <v>1245</v>
      </c>
      <c r="D19" s="1">
        <v>14880</v>
      </c>
      <c r="E19" s="1">
        <v>26520</v>
      </c>
      <c r="F19" s="1">
        <f t="shared" si="1"/>
        <v>0</v>
      </c>
      <c r="G19" s="1">
        <f t="shared" si="2"/>
        <v>0</v>
      </c>
      <c r="H19" s="1">
        <f t="shared" si="3"/>
        <v>2.691791665711353E-3</v>
      </c>
      <c r="I19" s="1">
        <f t="shared" si="4"/>
        <v>-1.1994146785819278E-2</v>
      </c>
      <c r="J19" s="1">
        <f t="shared" si="5"/>
        <v>-1.6526408635991431E-3</v>
      </c>
      <c r="K19" s="1">
        <f t="shared" si="6"/>
        <v>1.1891570988180984E-5</v>
      </c>
      <c r="M19" s="9"/>
    </row>
    <row r="20" spans="1:25" ht="15" thickBot="1" x14ac:dyDescent="0.25">
      <c r="A20" s="2">
        <v>43213</v>
      </c>
      <c r="B20" s="1">
        <v>3085</v>
      </c>
      <c r="C20" s="1">
        <v>1250</v>
      </c>
      <c r="D20" s="1">
        <v>15100</v>
      </c>
      <c r="E20" s="1">
        <v>26500</v>
      </c>
      <c r="F20" s="1">
        <f t="shared" si="1"/>
        <v>1.7989037836073304E-2</v>
      </c>
      <c r="G20" s="1">
        <f t="shared" si="2"/>
        <v>4.0080213975388678E-3</v>
      </c>
      <c r="H20" s="1">
        <f t="shared" si="3"/>
        <v>1.4676714415932934E-2</v>
      </c>
      <c r="I20" s="1">
        <f t="shared" si="4"/>
        <v>-7.5443232548523108E-4</v>
      </c>
      <c r="J20" s="1">
        <f t="shared" si="5"/>
        <v>1.0248906941760042E-2</v>
      </c>
      <c r="K20" s="1">
        <f t="shared" si="6"/>
        <v>1.1827941993147396E-2</v>
      </c>
      <c r="L20" s="32"/>
      <c r="M20" s="32"/>
      <c r="N20" s="44" t="s">
        <v>22</v>
      </c>
      <c r="O20" s="44"/>
      <c r="P20" s="44"/>
      <c r="Q20" s="44"/>
      <c r="R20" s="44"/>
      <c r="S20" s="32"/>
      <c r="T20" s="32"/>
      <c r="U20" s="32"/>
      <c r="V20" s="32"/>
      <c r="W20" s="32"/>
      <c r="X20" s="32"/>
    </row>
    <row r="21" spans="1:25" x14ac:dyDescent="0.2">
      <c r="A21" s="2">
        <v>43214</v>
      </c>
      <c r="B21" s="1">
        <v>3060</v>
      </c>
      <c r="C21" s="1">
        <v>1240</v>
      </c>
      <c r="D21" s="1">
        <v>14500</v>
      </c>
      <c r="E21" s="1">
        <v>26820</v>
      </c>
      <c r="F21" s="1">
        <f t="shared" si="1"/>
        <v>-8.1367413930617128E-3</v>
      </c>
      <c r="G21" s="1">
        <f t="shared" si="2"/>
        <v>-8.0321716972642666E-3</v>
      </c>
      <c r="H21" s="1">
        <f t="shared" si="3"/>
        <v>-4.0546094394349905E-2</v>
      </c>
      <c r="I21" s="1">
        <f t="shared" si="4"/>
        <v>1.2003144861356025E-2</v>
      </c>
      <c r="J21" s="1">
        <f t="shared" si="5"/>
        <v>-1.9295989360521629E-2</v>
      </c>
      <c r="K21" s="1">
        <f t="shared" si="6"/>
        <v>-2.0686047679040139E-2</v>
      </c>
      <c r="M21" s="9"/>
      <c r="N21" s="4"/>
      <c r="O21" s="31" t="s">
        <v>1</v>
      </c>
      <c r="P21" s="31" t="s">
        <v>2</v>
      </c>
      <c r="Q21" s="31" t="s">
        <v>3</v>
      </c>
      <c r="R21" s="31" t="s">
        <v>4</v>
      </c>
    </row>
    <row r="22" spans="1:25" ht="15" x14ac:dyDescent="0.25">
      <c r="A22" s="2">
        <v>43215</v>
      </c>
      <c r="B22" s="1">
        <v>3045</v>
      </c>
      <c r="C22" s="1">
        <v>1240</v>
      </c>
      <c r="D22" s="1">
        <v>14900</v>
      </c>
      <c r="E22" s="1">
        <v>26840</v>
      </c>
      <c r="F22" s="1">
        <f t="shared" si="1"/>
        <v>-4.9140148024290403E-3</v>
      </c>
      <c r="G22" s="1">
        <f t="shared" si="2"/>
        <v>0</v>
      </c>
      <c r="H22" s="1">
        <f t="shared" si="3"/>
        <v>2.7212563524884794E-2</v>
      </c>
      <c r="I22" s="1">
        <f t="shared" si="4"/>
        <v>7.4543424994866366E-4</v>
      </c>
      <c r="J22" s="1">
        <f t="shared" si="5"/>
        <v>1.3055538104565206E-2</v>
      </c>
      <c r="K22" s="1">
        <f t="shared" si="6"/>
        <v>1.1091693310585763E-2</v>
      </c>
      <c r="M22" s="9"/>
      <c r="N22" s="29" t="s">
        <v>1</v>
      </c>
      <c r="O22" s="5">
        <f>VAR('Cuatro acciones 2020'!$F$3:$F$501)</f>
        <v>1.0196808788436259E-3</v>
      </c>
      <c r="P22" s="5">
        <v>5.9394676153029947E-4</v>
      </c>
      <c r="Q22" s="5">
        <v>1.1603267131110918E-4</v>
      </c>
      <c r="R22" s="5">
        <v>1.4932161920008655E-4</v>
      </c>
      <c r="Y22" s="27"/>
    </row>
    <row r="23" spans="1:25" ht="15" x14ac:dyDescent="0.25">
      <c r="A23" s="2">
        <v>43216</v>
      </c>
      <c r="B23" s="1">
        <v>3010</v>
      </c>
      <c r="C23" s="1">
        <v>1235</v>
      </c>
      <c r="D23" s="1">
        <v>14640</v>
      </c>
      <c r="E23" s="1">
        <v>26760</v>
      </c>
      <c r="F23" s="1">
        <f t="shared" si="1"/>
        <v>-1.1560822401075971E-2</v>
      </c>
      <c r="G23" s="1">
        <f t="shared" si="2"/>
        <v>-4.0404095370049744E-3</v>
      </c>
      <c r="H23" s="1">
        <f t="shared" si="3"/>
        <v>-1.7603704418247976E-2</v>
      </c>
      <c r="I23" s="1">
        <f t="shared" si="4"/>
        <v>-2.9850768434533967E-3</v>
      </c>
      <c r="J23" s="1">
        <f t="shared" si="5"/>
        <v>-1.1686285733849229E-2</v>
      </c>
      <c r="K23" s="1">
        <f t="shared" si="6"/>
        <v>-1.1918462180226916E-2</v>
      </c>
      <c r="M23" s="9"/>
      <c r="N23" s="29" t="s">
        <v>2</v>
      </c>
      <c r="O23" s="5">
        <f>+O15*N8*O8</f>
        <v>5.9394676153029947E-4</v>
      </c>
      <c r="P23" s="5">
        <f>VAR('Cuatro acciones 2020'!$G$3:$G$501)</f>
        <v>8.1554343952595985E-4</v>
      </c>
      <c r="Q23" s="5">
        <v>1.5643601698753581E-4</v>
      </c>
      <c r="R23" s="5">
        <v>1.3226889738294608E-4</v>
      </c>
      <c r="U23" s="27"/>
      <c r="V23" s="27"/>
      <c r="W23" s="27"/>
      <c r="X23" s="27"/>
      <c r="Y23" s="27"/>
    </row>
    <row r="24" spans="1:25" ht="15" x14ac:dyDescent="0.25">
      <c r="A24" s="2">
        <v>43217</v>
      </c>
      <c r="B24" s="1">
        <v>3070</v>
      </c>
      <c r="C24" s="1">
        <v>1245</v>
      </c>
      <c r="D24" s="1">
        <v>14400</v>
      </c>
      <c r="E24" s="1">
        <v>26820</v>
      </c>
      <c r="F24" s="1">
        <f t="shared" si="1"/>
        <v>1.9737482838321337E-2</v>
      </c>
      <c r="G24" s="1">
        <f t="shared" si="2"/>
        <v>8.0645598367304946E-3</v>
      </c>
      <c r="H24" s="1">
        <f t="shared" si="3"/>
        <v>-1.6529301951210582E-2</v>
      </c>
      <c r="I24" s="1">
        <f t="shared" si="4"/>
        <v>2.2396425935046599E-3</v>
      </c>
      <c r="J24" s="1">
        <f t="shared" si="5"/>
        <v>-3.937661917807876E-3</v>
      </c>
      <c r="K24" s="1">
        <f t="shared" si="6"/>
        <v>-6.6693894176786275E-4</v>
      </c>
      <c r="M24" s="9"/>
      <c r="N24" s="29" t="s">
        <v>3</v>
      </c>
      <c r="O24" s="5">
        <f>+O16*N8*P8</f>
        <v>1.1603267131110918E-4</v>
      </c>
      <c r="P24" s="5">
        <f>+P16*O8*P8</f>
        <v>1.5643601698753581E-4</v>
      </c>
      <c r="Q24" s="5">
        <f>VAR('Cuatro acciones 2020'!$H$3:$H$501)</f>
        <v>5.6307506052948356E-4</v>
      </c>
      <c r="R24" s="5">
        <v>1.5199963718954049E-4</v>
      </c>
      <c r="U24" s="27"/>
      <c r="V24" s="27"/>
      <c r="W24" s="27"/>
      <c r="X24" s="27"/>
      <c r="Y24" s="27"/>
    </row>
    <row r="25" spans="1:25" ht="15.75" thickBot="1" x14ac:dyDescent="0.3">
      <c r="A25" s="2">
        <v>43220</v>
      </c>
      <c r="B25" s="1">
        <v>3100</v>
      </c>
      <c r="C25" s="1">
        <v>1235</v>
      </c>
      <c r="D25" s="1">
        <v>14480</v>
      </c>
      <c r="E25" s="1">
        <v>27200</v>
      </c>
      <c r="F25" s="1">
        <f t="shared" si="1"/>
        <v>9.7245498919947809E-3</v>
      </c>
      <c r="G25" s="1">
        <f t="shared" si="2"/>
        <v>-8.0645598367304078E-3</v>
      </c>
      <c r="H25" s="1">
        <f t="shared" si="3"/>
        <v>5.5401803756153509E-3</v>
      </c>
      <c r="I25" s="1">
        <f t="shared" si="4"/>
        <v>1.4069095448419234E-2</v>
      </c>
      <c r="J25" s="1">
        <f t="shared" si="5"/>
        <v>6.9395905500386603E-3</v>
      </c>
      <c r="K25" s="1">
        <f t="shared" si="6"/>
        <v>4.7182162195214452E-3</v>
      </c>
      <c r="M25" s="9"/>
      <c r="N25" s="30" t="s">
        <v>4</v>
      </c>
      <c r="O25" s="6">
        <f>+O17*N8*Q8</f>
        <v>1.4932161920008655E-4</v>
      </c>
      <c r="P25" s="6">
        <f>+P17*O8*Q8</f>
        <v>1.3226889738294608E-4</v>
      </c>
      <c r="Q25" s="6">
        <f>+Q17*P8*Q8</f>
        <v>1.5199963718954049E-4</v>
      </c>
      <c r="R25" s="6">
        <f>VAR('Cuatro acciones 2020'!$I$3:$I$501)</f>
        <v>1.9629338336394158E-4</v>
      </c>
      <c r="U25" s="27"/>
      <c r="V25" s="27"/>
      <c r="W25" s="27"/>
      <c r="X25" s="27"/>
      <c r="Y25" s="27"/>
    </row>
    <row r="26" spans="1:25" ht="15" x14ac:dyDescent="0.25">
      <c r="A26" s="2">
        <v>43222</v>
      </c>
      <c r="B26" s="1">
        <v>3105</v>
      </c>
      <c r="C26" s="1">
        <v>1240</v>
      </c>
      <c r="D26" s="1">
        <v>14320</v>
      </c>
      <c r="E26" s="1">
        <v>27000</v>
      </c>
      <c r="F26" s="1">
        <f t="shared" si="1"/>
        <v>1.6116038943416128E-3</v>
      </c>
      <c r="G26" s="1">
        <f t="shared" si="2"/>
        <v>4.0404095370049058E-3</v>
      </c>
      <c r="H26" s="1">
        <f t="shared" si="3"/>
        <v>-1.1111225425070722E-2</v>
      </c>
      <c r="I26" s="1">
        <f t="shared" si="4"/>
        <v>-7.3801072976225337E-3</v>
      </c>
      <c r="J26" s="1">
        <f t="shared" si="5"/>
        <v>-6.7548579990892622E-3</v>
      </c>
      <c r="K26" s="1">
        <f t="shared" si="6"/>
        <v>-4.5270792900576947E-3</v>
      </c>
      <c r="M26" s="9"/>
      <c r="U26" s="27"/>
      <c r="V26" s="27"/>
      <c r="W26" s="27"/>
      <c r="X26" s="27"/>
      <c r="Y26" s="27"/>
    </row>
    <row r="27" spans="1:25" ht="15" x14ac:dyDescent="0.25">
      <c r="A27" s="2">
        <v>43223</v>
      </c>
      <c r="B27" s="1">
        <v>3095</v>
      </c>
      <c r="C27" s="1">
        <v>1220</v>
      </c>
      <c r="D27" s="1">
        <v>13980</v>
      </c>
      <c r="E27" s="1">
        <v>27000</v>
      </c>
      <c r="F27" s="1">
        <f t="shared" si="1"/>
        <v>-3.2258092488826771E-3</v>
      </c>
      <c r="G27" s="1">
        <f t="shared" si="2"/>
        <v>-1.6260520871780291E-2</v>
      </c>
      <c r="H27" s="1">
        <f t="shared" si="3"/>
        <v>-2.4029424726835346E-2</v>
      </c>
      <c r="I27" s="1">
        <f t="shared" si="4"/>
        <v>0</v>
      </c>
      <c r="J27" s="1">
        <f t="shared" si="5"/>
        <v>-1.4124635837928104E-2</v>
      </c>
      <c r="K27" s="1">
        <f t="shared" si="6"/>
        <v>-1.4871797613652635E-2</v>
      </c>
      <c r="M27" s="9"/>
      <c r="U27" s="27"/>
      <c r="V27" s="27"/>
      <c r="W27" s="27"/>
      <c r="X27" s="27"/>
      <c r="Y27" s="27"/>
    </row>
    <row r="28" spans="1:25" ht="15" x14ac:dyDescent="0.25">
      <c r="A28" s="2">
        <v>43224</v>
      </c>
      <c r="B28" s="1">
        <v>3095</v>
      </c>
      <c r="C28" s="1">
        <v>1220</v>
      </c>
      <c r="D28" s="1">
        <v>13800</v>
      </c>
      <c r="E28" s="1">
        <v>27100</v>
      </c>
      <c r="F28" s="1">
        <f t="shared" si="1"/>
        <v>0</v>
      </c>
      <c r="G28" s="1">
        <f t="shared" si="2"/>
        <v>0</v>
      </c>
      <c r="H28" s="1">
        <f t="shared" si="3"/>
        <v>-1.2959144642505228E-2</v>
      </c>
      <c r="I28" s="1">
        <f t="shared" si="4"/>
        <v>3.6968618813262026E-3</v>
      </c>
      <c r="J28" s="1">
        <f t="shared" si="5"/>
        <v>-5.5553568509210637E-3</v>
      </c>
      <c r="K28" s="1">
        <f t="shared" si="6"/>
        <v>-5.4619289009947333E-3</v>
      </c>
      <c r="M28" s="9"/>
      <c r="U28" s="27"/>
      <c r="V28" s="27"/>
      <c r="W28" s="27"/>
      <c r="X28" s="27"/>
    </row>
    <row r="29" spans="1:25" x14ac:dyDescent="0.2">
      <c r="A29" s="2">
        <v>43227</v>
      </c>
      <c r="B29" s="1">
        <v>3030</v>
      </c>
      <c r="C29" s="1">
        <v>1215</v>
      </c>
      <c r="D29" s="1">
        <v>13900</v>
      </c>
      <c r="E29" s="1">
        <v>26780</v>
      </c>
      <c r="F29" s="1">
        <f t="shared" si="1"/>
        <v>-2.1225286615281704E-2</v>
      </c>
      <c r="G29" s="1">
        <f t="shared" si="2"/>
        <v>-4.1067819526533593E-3</v>
      </c>
      <c r="H29" s="1">
        <f t="shared" si="3"/>
        <v>7.2202479734870973E-3</v>
      </c>
      <c r="I29" s="1">
        <f t="shared" si="4"/>
        <v>-1.1878387622628718E-2</v>
      </c>
      <c r="J29" s="1">
        <f t="shared" si="5"/>
        <v>-2.953944106471222E-3</v>
      </c>
      <c r="K29" s="1">
        <f t="shared" si="6"/>
        <v>-4.0664052185447755E-3</v>
      </c>
      <c r="M29" s="9"/>
    </row>
    <row r="30" spans="1:25" x14ac:dyDescent="0.2">
      <c r="A30" s="2">
        <v>43228</v>
      </c>
      <c r="B30" s="1">
        <v>3085</v>
      </c>
      <c r="C30" s="1">
        <v>1215</v>
      </c>
      <c r="D30" s="1">
        <v>13760</v>
      </c>
      <c r="E30" s="1">
        <v>26800</v>
      </c>
      <c r="F30" s="1">
        <f t="shared" si="1"/>
        <v>1.7989037836073304E-2</v>
      </c>
      <c r="G30" s="1">
        <f t="shared" si="2"/>
        <v>0</v>
      </c>
      <c r="H30" s="1">
        <f t="shared" si="3"/>
        <v>-1.0123007631448452E-2</v>
      </c>
      <c r="I30" s="1">
        <f t="shared" si="4"/>
        <v>7.4654725378456299E-4</v>
      </c>
      <c r="J30" s="1">
        <f t="shared" si="5"/>
        <v>-2.1765113268670901E-3</v>
      </c>
      <c r="K30" s="1">
        <f t="shared" si="6"/>
        <v>1.6560750244978492E-5</v>
      </c>
      <c r="M30" s="9"/>
    </row>
    <row r="31" spans="1:25" x14ac:dyDescent="0.2">
      <c r="A31" s="2">
        <v>43229</v>
      </c>
      <c r="B31" s="1">
        <v>3160</v>
      </c>
      <c r="C31" s="1">
        <v>1225</v>
      </c>
      <c r="D31" s="1">
        <v>13820</v>
      </c>
      <c r="E31" s="1">
        <v>26800</v>
      </c>
      <c r="F31" s="1">
        <f t="shared" si="1"/>
        <v>2.4020370241469659E-2</v>
      </c>
      <c r="G31" s="1">
        <f t="shared" si="2"/>
        <v>8.1967672041784907E-3</v>
      </c>
      <c r="H31" s="1">
        <f t="shared" si="3"/>
        <v>4.3509858343261324E-3</v>
      </c>
      <c r="I31" s="1">
        <f t="shared" si="4"/>
        <v>0</v>
      </c>
      <c r="J31" s="1">
        <f t="shared" si="5"/>
        <v>6.598225173801364E-3</v>
      </c>
      <c r="K31" s="1">
        <f t="shared" si="6"/>
        <v>9.6023896266498737E-3</v>
      </c>
      <c r="M31" s="9"/>
    </row>
    <row r="32" spans="1:25" x14ac:dyDescent="0.2">
      <c r="A32" s="2">
        <v>43230</v>
      </c>
      <c r="B32" s="1">
        <v>3100</v>
      </c>
      <c r="C32" s="1">
        <v>1215</v>
      </c>
      <c r="D32" s="1">
        <v>14080</v>
      </c>
      <c r="E32" s="1">
        <v>26740</v>
      </c>
      <c r="F32" s="1">
        <f t="shared" si="1"/>
        <v>-1.9169916107720172E-2</v>
      </c>
      <c r="G32" s="1">
        <f t="shared" si="2"/>
        <v>-8.196767204178515E-3</v>
      </c>
      <c r="H32" s="1">
        <f t="shared" si="3"/>
        <v>1.8638532390372414E-2</v>
      </c>
      <c r="I32" s="1">
        <f t="shared" si="4"/>
        <v>-2.2413158430138703E-3</v>
      </c>
      <c r="J32" s="1">
        <f t="shared" si="5"/>
        <v>5.0637730978568621E-3</v>
      </c>
      <c r="K32" s="1">
        <f t="shared" si="6"/>
        <v>1.7313755236004536E-3</v>
      </c>
      <c r="M32" s="9"/>
    </row>
    <row r="33" spans="1:18" x14ac:dyDescent="0.2">
      <c r="A33" s="2">
        <v>43231</v>
      </c>
      <c r="B33" s="1">
        <v>3135</v>
      </c>
      <c r="C33" s="1">
        <v>1205</v>
      </c>
      <c r="D33" s="1">
        <v>13960</v>
      </c>
      <c r="E33" s="1">
        <v>26620</v>
      </c>
      <c r="F33" s="1">
        <f t="shared" si="1"/>
        <v>1.1227062593783402E-2</v>
      </c>
      <c r="G33" s="1">
        <f t="shared" si="2"/>
        <v>-8.2645098498934245E-3</v>
      </c>
      <c r="H33" s="1">
        <f t="shared" si="3"/>
        <v>-8.5592533956699475E-3</v>
      </c>
      <c r="I33" s="1">
        <f t="shared" si="4"/>
        <v>-4.4977587068315188E-3</v>
      </c>
      <c r="J33" s="1">
        <f t="shared" si="5"/>
        <v>-4.5464579704646855E-3</v>
      </c>
      <c r="K33" s="1">
        <f t="shared" si="6"/>
        <v>-3.1475762202674627E-3</v>
      </c>
      <c r="M33" s="9"/>
    </row>
    <row r="34" spans="1:18" x14ac:dyDescent="0.2">
      <c r="A34" s="2">
        <v>43235</v>
      </c>
      <c r="B34" s="1">
        <v>3290</v>
      </c>
      <c r="C34" s="1">
        <v>1220</v>
      </c>
      <c r="D34" s="1">
        <v>14460</v>
      </c>
      <c r="E34" s="1">
        <v>26560</v>
      </c>
      <c r="F34" s="1">
        <f t="shared" si="1"/>
        <v>4.8258390692396576E-2</v>
      </c>
      <c r="G34" s="1">
        <f t="shared" si="2"/>
        <v>1.2371291802546829E-2</v>
      </c>
      <c r="H34" s="1">
        <f t="shared" si="3"/>
        <v>3.5190119396392251E-2</v>
      </c>
      <c r="I34" s="1">
        <f t="shared" si="4"/>
        <v>-2.2564883587325038E-3</v>
      </c>
      <c r="J34" s="1">
        <f t="shared" si="5"/>
        <v>2.5506825392627167E-2</v>
      </c>
      <c r="K34" s="1">
        <f t="shared" si="6"/>
        <v>3.0148760926111771E-2</v>
      </c>
      <c r="M34" s="9"/>
    </row>
    <row r="35" spans="1:18" x14ac:dyDescent="0.2">
      <c r="A35" s="2">
        <v>43236</v>
      </c>
      <c r="B35" s="1">
        <v>3205</v>
      </c>
      <c r="C35" s="1">
        <v>1215</v>
      </c>
      <c r="D35" s="1">
        <v>14080</v>
      </c>
      <c r="E35" s="1">
        <v>26480</v>
      </c>
      <c r="F35" s="1">
        <f t="shared" si="1"/>
        <v>-2.6175474404647209E-2</v>
      </c>
      <c r="G35" s="1">
        <f t="shared" si="2"/>
        <v>-4.1067819526533593E-3</v>
      </c>
      <c r="H35" s="1">
        <f t="shared" si="3"/>
        <v>-2.6630866000722304E-2</v>
      </c>
      <c r="I35" s="1">
        <f t="shared" si="4"/>
        <v>-3.0165935394256792E-3</v>
      </c>
      <c r="J35" s="1">
        <f t="shared" si="5"/>
        <v>-1.8406580741179991E-2</v>
      </c>
      <c r="K35" s="1">
        <f t="shared" si="6"/>
        <v>-1.9650774045960079E-2</v>
      </c>
      <c r="M35" s="9"/>
    </row>
    <row r="36" spans="1:18" x14ac:dyDescent="0.2">
      <c r="A36" s="2">
        <v>43237</v>
      </c>
      <c r="B36" s="1">
        <v>3170</v>
      </c>
      <c r="C36" s="1">
        <v>1200</v>
      </c>
      <c r="D36" s="1">
        <v>13800</v>
      </c>
      <c r="E36" s="1">
        <v>26180</v>
      </c>
      <c r="F36" s="1">
        <f t="shared" si="1"/>
        <v>-1.0980502483444095E-2</v>
      </c>
      <c r="G36" s="1">
        <f t="shared" si="2"/>
        <v>-1.2422519998557209E-2</v>
      </c>
      <c r="H36" s="1">
        <f t="shared" si="3"/>
        <v>-2.0086758566737344E-2</v>
      </c>
      <c r="I36" s="1">
        <f t="shared" si="4"/>
        <v>-1.1393970587053579E-2</v>
      </c>
      <c r="J36" s="1">
        <f t="shared" si="5"/>
        <v>-1.5781199302504403E-2</v>
      </c>
      <c r="K36" s="1">
        <f t="shared" si="6"/>
        <v>-1.540806803430963E-2</v>
      </c>
      <c r="M36" s="9"/>
    </row>
    <row r="37" spans="1:18" x14ac:dyDescent="0.2">
      <c r="A37" s="2">
        <v>43238</v>
      </c>
      <c r="B37" s="1">
        <v>3150</v>
      </c>
      <c r="C37" s="1">
        <v>1215</v>
      </c>
      <c r="D37" s="1">
        <v>13860</v>
      </c>
      <c r="E37" s="1">
        <v>26060</v>
      </c>
      <c r="F37" s="1">
        <f t="shared" si="1"/>
        <v>-6.3291350516475123E-3</v>
      </c>
      <c r="G37" s="1">
        <f t="shared" si="2"/>
        <v>1.242251999855711E-2</v>
      </c>
      <c r="H37" s="1">
        <f t="shared" si="3"/>
        <v>4.3384015985981411E-3</v>
      </c>
      <c r="I37" s="1">
        <f t="shared" si="4"/>
        <v>-4.5941887850548457E-3</v>
      </c>
      <c r="J37" s="1">
        <f t="shared" si="5"/>
        <v>1.3135353451439434E-3</v>
      </c>
      <c r="K37" s="1">
        <f t="shared" si="6"/>
        <v>2.3950820776632228E-3</v>
      </c>
      <c r="M37" s="9"/>
    </row>
    <row r="38" spans="1:18" x14ac:dyDescent="0.2">
      <c r="A38" s="2">
        <v>43241</v>
      </c>
      <c r="B38" s="1">
        <v>3125</v>
      </c>
      <c r="C38" s="1">
        <v>1200</v>
      </c>
      <c r="D38" s="1">
        <v>13900</v>
      </c>
      <c r="E38" s="1">
        <v>26020</v>
      </c>
      <c r="F38" s="1">
        <f t="shared" si="1"/>
        <v>-7.9681696491768449E-3</v>
      </c>
      <c r="G38" s="1">
        <f t="shared" si="2"/>
        <v>-1.2422519998557209E-2</v>
      </c>
      <c r="H38" s="1">
        <f t="shared" si="3"/>
        <v>2.8818463748889502E-3</v>
      </c>
      <c r="I38" s="1">
        <f t="shared" si="4"/>
        <v>-1.536098612339895E-3</v>
      </c>
      <c r="J38" s="1">
        <f t="shared" si="5"/>
        <v>-1.3805789128727465E-3</v>
      </c>
      <c r="K38" s="1">
        <f t="shared" si="6"/>
        <v>-3.3333254045396152E-3</v>
      </c>
      <c r="M38" s="9"/>
    </row>
    <row r="39" spans="1:18" x14ac:dyDescent="0.2">
      <c r="A39" s="2">
        <v>43242</v>
      </c>
      <c r="B39" s="1">
        <v>3110</v>
      </c>
      <c r="C39" s="1">
        <v>1220</v>
      </c>
      <c r="D39" s="1">
        <v>14040</v>
      </c>
      <c r="E39" s="1">
        <v>25860</v>
      </c>
      <c r="F39" s="1">
        <f t="shared" si="1"/>
        <v>-4.8115569972220816E-3</v>
      </c>
      <c r="G39" s="1">
        <f t="shared" si="2"/>
        <v>1.6529301951210506E-2</v>
      </c>
      <c r="H39" s="1">
        <f t="shared" si="3"/>
        <v>1.0021558461018969E-2</v>
      </c>
      <c r="I39" s="1">
        <f t="shared" si="4"/>
        <v>-6.168099740647773E-3</v>
      </c>
      <c r="J39" s="1">
        <f t="shared" si="5"/>
        <v>4.39995094088528E-3</v>
      </c>
      <c r="K39" s="1">
        <f t="shared" si="6"/>
        <v>5.9958624743303409E-3</v>
      </c>
      <c r="M39" s="9"/>
    </row>
    <row r="40" spans="1:18" x14ac:dyDescent="0.2">
      <c r="A40" s="2">
        <v>43243</v>
      </c>
      <c r="B40" s="1">
        <v>3025</v>
      </c>
      <c r="C40" s="1">
        <v>1225</v>
      </c>
      <c r="D40" s="1">
        <v>14260</v>
      </c>
      <c r="E40" s="1">
        <v>25860</v>
      </c>
      <c r="F40" s="1">
        <f t="shared" si="1"/>
        <v>-2.7711634708337929E-2</v>
      </c>
      <c r="G40" s="1">
        <f t="shared" si="2"/>
        <v>4.0899852515250664E-3</v>
      </c>
      <c r="H40" s="1">
        <f t="shared" si="3"/>
        <v>1.5548016388484836E-2</v>
      </c>
      <c r="I40" s="1">
        <f t="shared" si="4"/>
        <v>0</v>
      </c>
      <c r="J40" s="1">
        <f t="shared" si="5"/>
        <v>4.0262615131442352E-3</v>
      </c>
      <c r="K40" s="1">
        <f t="shared" si="6"/>
        <v>8.8669574803870808E-4</v>
      </c>
      <c r="M40" s="9"/>
    </row>
    <row r="41" spans="1:18" x14ac:dyDescent="0.2">
      <c r="A41" s="2">
        <v>43244</v>
      </c>
      <c r="B41" s="1">
        <v>3075</v>
      </c>
      <c r="C41" s="1">
        <v>1220</v>
      </c>
      <c r="D41" s="1">
        <v>14140</v>
      </c>
      <c r="E41" s="1">
        <v>25980</v>
      </c>
      <c r="F41" s="1">
        <f t="shared" si="1"/>
        <v>1.6393809775676352E-2</v>
      </c>
      <c r="G41" s="1">
        <f t="shared" si="2"/>
        <v>-4.0899852515251661E-3</v>
      </c>
      <c r="H41" s="1">
        <f t="shared" si="3"/>
        <v>-8.4507545177232371E-3</v>
      </c>
      <c r="I41" s="1">
        <f t="shared" si="4"/>
        <v>4.6296378987419756E-3</v>
      </c>
      <c r="J41" s="1">
        <f t="shared" si="5"/>
        <v>-1.0178948429771886E-3</v>
      </c>
      <c r="K41" s="1">
        <f t="shared" si="6"/>
        <v>-5.94203494872045E-5</v>
      </c>
      <c r="M41" s="9"/>
    </row>
    <row r="42" spans="1:18" x14ac:dyDescent="0.2">
      <c r="A42" s="2">
        <v>43245</v>
      </c>
      <c r="B42" s="1">
        <v>2955</v>
      </c>
      <c r="C42" s="1">
        <v>1235</v>
      </c>
      <c r="D42" s="1">
        <v>14100</v>
      </c>
      <c r="E42" s="1">
        <v>25780</v>
      </c>
      <c r="F42" s="1">
        <f t="shared" si="1"/>
        <v>-3.9806250400419706E-2</v>
      </c>
      <c r="G42" s="1">
        <f t="shared" si="2"/>
        <v>1.2220111334775397E-2</v>
      </c>
      <c r="H42" s="1">
        <f t="shared" si="3"/>
        <v>-2.8328630843040899E-3</v>
      </c>
      <c r="I42" s="1">
        <f t="shared" si="4"/>
        <v>-7.7280137314121155E-3</v>
      </c>
      <c r="J42" s="1">
        <f t="shared" si="5"/>
        <v>-8.0973614015904891E-3</v>
      </c>
      <c r="K42" s="1">
        <f t="shared" si="6"/>
        <v>-9.5551300942278983E-3</v>
      </c>
      <c r="M42" s="9"/>
    </row>
    <row r="43" spans="1:18" x14ac:dyDescent="0.2">
      <c r="A43" s="2">
        <v>43248</v>
      </c>
      <c r="B43" s="1">
        <v>2900</v>
      </c>
      <c r="C43" s="1">
        <v>1230</v>
      </c>
      <c r="D43" s="1">
        <v>13980</v>
      </c>
      <c r="E43" s="1">
        <v>25940</v>
      </c>
      <c r="F43" s="1">
        <f t="shared" si="1"/>
        <v>-1.8787913865633159E-2</v>
      </c>
      <c r="G43" s="1">
        <f t="shared" si="2"/>
        <v>-4.0568006956144299E-3</v>
      </c>
      <c r="H43" s="1">
        <f t="shared" si="3"/>
        <v>-8.5470605784584083E-3</v>
      </c>
      <c r="I43" s="1">
        <f t="shared" si="4"/>
        <v>6.187181377256456E-3</v>
      </c>
      <c r="J43" s="1">
        <f t="shared" si="5"/>
        <v>-5.9506020943215074E-3</v>
      </c>
      <c r="K43" s="1">
        <f t="shared" si="6"/>
        <v>-8.7357977281118139E-3</v>
      </c>
      <c r="M43" s="9"/>
    </row>
    <row r="44" spans="1:18" x14ac:dyDescent="0.2">
      <c r="A44" s="2">
        <v>43249</v>
      </c>
      <c r="B44" s="1">
        <v>3030</v>
      </c>
      <c r="C44" s="1">
        <v>1225</v>
      </c>
      <c r="D44" s="1">
        <v>14060</v>
      </c>
      <c r="E44" s="1">
        <v>26000</v>
      </c>
      <c r="F44" s="1">
        <f t="shared" si="1"/>
        <v>4.385188252884941E-2</v>
      </c>
      <c r="G44" s="1">
        <f t="shared" si="2"/>
        <v>-4.0733253876357864E-3</v>
      </c>
      <c r="H44" s="1">
        <f t="shared" si="3"/>
        <v>5.7061495768546888E-3</v>
      </c>
      <c r="I44" s="1">
        <f t="shared" si="4"/>
        <v>2.3103591331843066E-3</v>
      </c>
      <c r="J44" s="1">
        <f t="shared" si="5"/>
        <v>9.6011144122872538E-3</v>
      </c>
      <c r="K44" s="1">
        <f t="shared" si="6"/>
        <v>1.2947108777588236E-2</v>
      </c>
      <c r="M44" s="9"/>
      <c r="N44" s="42" t="s">
        <v>8</v>
      </c>
      <c r="O44" s="42"/>
      <c r="P44" s="42"/>
      <c r="Q44" s="42"/>
    </row>
    <row r="45" spans="1:18" x14ac:dyDescent="0.2">
      <c r="A45" s="2">
        <v>43250</v>
      </c>
      <c r="B45" s="1">
        <v>3120</v>
      </c>
      <c r="C45" s="1">
        <v>1235</v>
      </c>
      <c r="D45" s="1">
        <v>14000</v>
      </c>
      <c r="E45" s="1">
        <v>26060</v>
      </c>
      <c r="F45" s="1">
        <f t="shared" si="1"/>
        <v>2.9270382300113237E-2</v>
      </c>
      <c r="G45" s="1">
        <f t="shared" si="2"/>
        <v>8.1301260832503091E-3</v>
      </c>
      <c r="H45" s="1">
        <f t="shared" si="3"/>
        <v>-4.2765567672601937E-3</v>
      </c>
      <c r="I45" s="1">
        <f t="shared" si="4"/>
        <v>2.30503367521705E-3</v>
      </c>
      <c r="J45" s="1">
        <f t="shared" si="5"/>
        <v>3.6415499885161821E-3</v>
      </c>
      <c r="K45" s="1">
        <f t="shared" si="6"/>
        <v>7.2496736139329894E-3</v>
      </c>
      <c r="M45" s="9"/>
      <c r="N45" s="9" t="s">
        <v>1</v>
      </c>
      <c r="O45" s="9" t="s">
        <v>2</v>
      </c>
      <c r="P45" s="9" t="s">
        <v>3</v>
      </c>
      <c r="Q45" s="9" t="s">
        <v>4</v>
      </c>
      <c r="R45" s="9" t="s">
        <v>14</v>
      </c>
    </row>
    <row r="46" spans="1:18" x14ac:dyDescent="0.2">
      <c r="A46" s="2">
        <v>43251</v>
      </c>
      <c r="B46" s="1">
        <v>3090</v>
      </c>
      <c r="C46" s="1">
        <v>1245</v>
      </c>
      <c r="D46" s="1">
        <v>14160</v>
      </c>
      <c r="E46" s="1">
        <v>25820</v>
      </c>
      <c r="F46" s="1">
        <f t="shared" si="1"/>
        <v>-9.6619109117368589E-3</v>
      </c>
      <c r="G46" s="1">
        <f t="shared" si="2"/>
        <v>8.0645598367304946E-3</v>
      </c>
      <c r="H46" s="1">
        <f t="shared" si="3"/>
        <v>1.1363758650315003E-2</v>
      </c>
      <c r="I46" s="1">
        <f t="shared" si="4"/>
        <v>-9.2521862782025954E-3</v>
      </c>
      <c r="J46" s="1">
        <f t="shared" si="5"/>
        <v>2.7260021025193731E-3</v>
      </c>
      <c r="K46" s="1">
        <f t="shared" si="6"/>
        <v>3.3859070042333763E-3</v>
      </c>
      <c r="M46" s="9" t="s">
        <v>9</v>
      </c>
      <c r="N46" s="33">
        <v>0.15</v>
      </c>
      <c r="O46" s="33">
        <v>0.1</v>
      </c>
      <c r="P46" s="33">
        <v>0.5</v>
      </c>
      <c r="Q46" s="33">
        <v>0.25</v>
      </c>
      <c r="R46" s="34">
        <f>SUM(N46:Q46)</f>
        <v>1</v>
      </c>
    </row>
    <row r="47" spans="1:18" ht="17.25" x14ac:dyDescent="0.2">
      <c r="A47" s="2">
        <v>43252</v>
      </c>
      <c r="B47" s="1">
        <v>3110</v>
      </c>
      <c r="C47" s="1">
        <v>1250</v>
      </c>
      <c r="D47" s="1">
        <v>14400</v>
      </c>
      <c r="E47" s="1">
        <v>26500</v>
      </c>
      <c r="F47" s="1">
        <f t="shared" si="1"/>
        <v>6.4516352814885953E-3</v>
      </c>
      <c r="G47" s="1">
        <f t="shared" si="2"/>
        <v>4.0080213975388678E-3</v>
      </c>
      <c r="H47" s="1">
        <f t="shared" si="3"/>
        <v>1.6807118316381191E-2</v>
      </c>
      <c r="I47" s="1">
        <f t="shared" si="4"/>
        <v>2.5995347573680085E-2</v>
      </c>
      <c r="J47" s="1">
        <f t="shared" si="5"/>
        <v>1.6270943483587791E-2</v>
      </c>
      <c r="K47" s="1">
        <f t="shared" si="6"/>
        <v>1.2577251099619468E-2</v>
      </c>
      <c r="M47" s="9" t="s">
        <v>15</v>
      </c>
      <c r="N47" s="16">
        <f>+SUMPRODUCT(N7:Q7,N46:Q46)</f>
        <v>1.4600655940832832E-4</v>
      </c>
      <c r="O47" s="1" t="s">
        <v>23</v>
      </c>
    </row>
    <row r="48" spans="1:18" ht="17.25" x14ac:dyDescent="0.2">
      <c r="A48" s="2">
        <v>43256</v>
      </c>
      <c r="B48" s="1">
        <v>3080</v>
      </c>
      <c r="C48" s="1">
        <v>1235</v>
      </c>
      <c r="D48" s="1">
        <v>14380</v>
      </c>
      <c r="E48" s="1">
        <v>26580</v>
      </c>
      <c r="F48" s="1">
        <f t="shared" si="1"/>
        <v>-9.6931292056596802E-3</v>
      </c>
      <c r="G48" s="1">
        <f t="shared" si="2"/>
        <v>-1.2072581234269249E-2</v>
      </c>
      <c r="H48" s="1">
        <f t="shared" si="3"/>
        <v>-1.3898542890543016E-3</v>
      </c>
      <c r="I48" s="1">
        <f t="shared" si="4"/>
        <v>3.0143202929226571E-3</v>
      </c>
      <c r="J48" s="1">
        <f t="shared" si="5"/>
        <v>-2.6025745755723635E-3</v>
      </c>
      <c r="K48" s="1">
        <f t="shared" si="6"/>
        <v>-5.1618009490509396E-3</v>
      </c>
      <c r="M48" s="9" t="s">
        <v>15</v>
      </c>
      <c r="N48" s="18">
        <f>+AVERAGE(J3:J501)</f>
        <v>1.4600655940832816E-4</v>
      </c>
      <c r="O48" s="1" t="s">
        <v>23</v>
      </c>
      <c r="P48" s="1" t="s">
        <v>10</v>
      </c>
    </row>
    <row r="49" spans="1:16" ht="17.25" x14ac:dyDescent="0.2">
      <c r="A49" s="2">
        <v>43257</v>
      </c>
      <c r="B49" s="1">
        <v>3015</v>
      </c>
      <c r="C49" s="1">
        <v>1245</v>
      </c>
      <c r="D49" s="1">
        <v>14400</v>
      </c>
      <c r="E49" s="1">
        <v>26760</v>
      </c>
      <c r="F49" s="1">
        <f t="shared" si="1"/>
        <v>-2.1329766806334298E-2</v>
      </c>
      <c r="G49" s="1">
        <f t="shared" si="2"/>
        <v>8.0645598367304946E-3</v>
      </c>
      <c r="H49" s="1">
        <f t="shared" si="3"/>
        <v>1.3898542890542977E-3</v>
      </c>
      <c r="I49" s="1">
        <f t="shared" si="4"/>
        <v>6.7491819749283298E-3</v>
      </c>
      <c r="J49" s="1">
        <f t="shared" si="5"/>
        <v>-1.0786399017863931E-5</v>
      </c>
      <c r="K49" s="1">
        <f t="shared" si="6"/>
        <v>-2.4191771066702089E-3</v>
      </c>
      <c r="M49" s="9" t="s">
        <v>16</v>
      </c>
      <c r="N49" s="26">
        <f>+SQRT(N46^2*N8^2+O46^2*O8^2+P46^2*P8^2+Q46^2*Q8^2+2*N46*O46*N8*O8*O15+2*N46*P46*N8*P8*O16+2*N46*Q46*N8*Q8*O17+2*O46*P46*O8*P8*P16+2*O46*Q46*O8*Q8*P17+2*P46*Q46*P8*Q8*Q17)</f>
        <v>1.7053291078549214E-2</v>
      </c>
      <c r="O49" s="1" t="s">
        <v>24</v>
      </c>
      <c r="P49" s="1" t="s">
        <v>19</v>
      </c>
    </row>
    <row r="50" spans="1:16" ht="17.25" x14ac:dyDescent="0.2">
      <c r="A50" s="2">
        <v>43258</v>
      </c>
      <c r="B50" s="1">
        <v>3060</v>
      </c>
      <c r="C50" s="1">
        <v>1245</v>
      </c>
      <c r="D50" s="1">
        <v>14560</v>
      </c>
      <c r="E50" s="1">
        <v>26520</v>
      </c>
      <c r="F50" s="1">
        <f t="shared" si="1"/>
        <v>1.4815085785140682E-2</v>
      </c>
      <c r="G50" s="1">
        <f t="shared" si="2"/>
        <v>0</v>
      </c>
      <c r="H50" s="1">
        <f t="shared" si="3"/>
        <v>1.1049836186584935E-2</v>
      </c>
      <c r="I50" s="1">
        <f t="shared" si="4"/>
        <v>-9.009069942365968E-3</v>
      </c>
      <c r="J50" s="1">
        <f t="shared" si="5"/>
        <v>5.4949134754720781E-3</v>
      </c>
      <c r="K50" s="1">
        <f t="shared" si="6"/>
        <v>7.7752907360117947E-3</v>
      </c>
      <c r="M50" s="9" t="s">
        <v>16</v>
      </c>
      <c r="N50" s="17">
        <f>+STDEV(J3:J501)</f>
        <v>1.7053291078549217E-2</v>
      </c>
      <c r="O50" s="1" t="s">
        <v>24</v>
      </c>
      <c r="P50" s="1" t="s">
        <v>10</v>
      </c>
    </row>
    <row r="51" spans="1:16" ht="17.25" x14ac:dyDescent="0.2">
      <c r="A51" s="2">
        <v>43259</v>
      </c>
      <c r="B51" s="1">
        <v>3045</v>
      </c>
      <c r="C51" s="1">
        <v>1240</v>
      </c>
      <c r="D51" s="1">
        <v>14640</v>
      </c>
      <c r="E51" s="1">
        <v>26520</v>
      </c>
      <c r="F51" s="1">
        <f t="shared" si="1"/>
        <v>-4.9140148024290403E-3</v>
      </c>
      <c r="G51" s="1">
        <f t="shared" si="2"/>
        <v>-4.0241502997254907E-3</v>
      </c>
      <c r="H51" s="1">
        <f t="shared" si="3"/>
        <v>5.4794657646255705E-3</v>
      </c>
      <c r="I51" s="1">
        <f t="shared" si="4"/>
        <v>0</v>
      </c>
      <c r="J51" s="1">
        <f t="shared" si="5"/>
        <v>1.6002156319758801E-3</v>
      </c>
      <c r="K51" s="1">
        <f t="shared" si="6"/>
        <v>4.3242583352914865E-4</v>
      </c>
      <c r="M51" s="9" t="s">
        <v>16</v>
      </c>
      <c r="N51" s="28">
        <f t="array" ref="N51">+SQRT(MMULT(N46:Q46,MMULT(O22:R25,TRANSPOSE(N46:Q46))))</f>
        <v>1.7053291078549214E-2</v>
      </c>
      <c r="O51" s="1" t="s">
        <v>24</v>
      </c>
      <c r="P51" s="1" t="s">
        <v>20</v>
      </c>
    </row>
    <row r="52" spans="1:16" x14ac:dyDescent="0.2">
      <c r="A52" s="2">
        <v>43263</v>
      </c>
      <c r="B52" s="1">
        <v>3005</v>
      </c>
      <c r="C52" s="1">
        <v>1240</v>
      </c>
      <c r="D52" s="1">
        <v>14760</v>
      </c>
      <c r="E52" s="1">
        <v>26560</v>
      </c>
      <c r="F52" s="1">
        <f t="shared" si="1"/>
        <v>-1.3223333174689428E-2</v>
      </c>
      <c r="G52" s="1">
        <f t="shared" si="2"/>
        <v>0</v>
      </c>
      <c r="H52" s="1">
        <f t="shared" si="3"/>
        <v>8.1633106391608354E-3</v>
      </c>
      <c r="I52" s="1">
        <f t="shared" si="4"/>
        <v>1.5071592905713386E-3</v>
      </c>
      <c r="J52" s="1">
        <f t="shared" si="5"/>
        <v>2.4749451660198382E-3</v>
      </c>
      <c r="K52" s="1">
        <f t="shared" si="6"/>
        <v>5.1837242300715287E-4</v>
      </c>
      <c r="M52" s="9"/>
    </row>
    <row r="53" spans="1:16" x14ac:dyDescent="0.2">
      <c r="A53" s="2">
        <v>43264</v>
      </c>
      <c r="B53" s="1">
        <v>3010</v>
      </c>
      <c r="C53" s="1">
        <v>1230</v>
      </c>
      <c r="D53" s="1">
        <v>14600</v>
      </c>
      <c r="E53" s="1">
        <v>26480</v>
      </c>
      <c r="F53" s="1">
        <f t="shared" si="1"/>
        <v>1.6625107736134572E-3</v>
      </c>
      <c r="G53" s="1">
        <f t="shared" si="2"/>
        <v>-8.0972102326193618E-3</v>
      </c>
      <c r="H53" s="1">
        <f t="shared" si="3"/>
        <v>-1.0899290458035631E-2</v>
      </c>
      <c r="I53" s="1">
        <f t="shared" si="4"/>
        <v>-3.0165935394256792E-3</v>
      </c>
      <c r="J53" s="1">
        <f t="shared" si="5"/>
        <v>-6.7641380210941527E-3</v>
      </c>
      <c r="K53" s="1">
        <f t="shared" si="6"/>
        <v>-6.4101544131791111E-3</v>
      </c>
      <c r="M53" s="9" t="s">
        <v>12</v>
      </c>
      <c r="N53" s="8">
        <f>SUM(N8:Q8)</f>
        <v>9.8229840362301868E-2</v>
      </c>
    </row>
    <row r="54" spans="1:16" x14ac:dyDescent="0.2">
      <c r="A54" s="2">
        <v>43265</v>
      </c>
      <c r="B54" s="1">
        <v>3005</v>
      </c>
      <c r="C54" s="1">
        <v>1230</v>
      </c>
      <c r="D54" s="1">
        <v>14420</v>
      </c>
      <c r="E54" s="1">
        <v>26300</v>
      </c>
      <c r="F54" s="1">
        <f t="shared" si="1"/>
        <v>-1.6625107736134141E-3</v>
      </c>
      <c r="G54" s="1">
        <f t="shared" si="2"/>
        <v>0</v>
      </c>
      <c r="H54" s="1">
        <f t="shared" si="3"/>
        <v>-1.2405396857487741E-2</v>
      </c>
      <c r="I54" s="1">
        <f t="shared" si="4"/>
        <v>-6.8207918850885646E-3</v>
      </c>
      <c r="J54" s="1">
        <f t="shared" si="5"/>
        <v>-8.1572730160580243E-3</v>
      </c>
      <c r="K54" s="1">
        <f t="shared" si="6"/>
        <v>-6.6801354677816938E-3</v>
      </c>
      <c r="M54" s="9" t="s">
        <v>11</v>
      </c>
      <c r="N54" s="36">
        <f>1-N50/N53</f>
        <v>0.82639398561932476</v>
      </c>
      <c r="O54" s="1" t="s">
        <v>13</v>
      </c>
    </row>
    <row r="55" spans="1:16" x14ac:dyDescent="0.2">
      <c r="A55" s="2">
        <v>43266</v>
      </c>
      <c r="B55" s="1">
        <v>2960</v>
      </c>
      <c r="C55" s="1">
        <v>1240</v>
      </c>
      <c r="D55" s="1">
        <v>14000</v>
      </c>
      <c r="E55" s="1">
        <v>26120</v>
      </c>
      <c r="F55" s="1">
        <f t="shared" si="1"/>
        <v>-1.5088299651201884E-2</v>
      </c>
      <c r="G55" s="1">
        <f t="shared" si="2"/>
        <v>8.0972102326193028E-3</v>
      </c>
      <c r="H55" s="1">
        <f t="shared" si="3"/>
        <v>-2.9558802241544391E-2</v>
      </c>
      <c r="I55" s="1">
        <f t="shared" si="4"/>
        <v>-6.8676347754885693E-3</v>
      </c>
      <c r="J55" s="1">
        <f t="shared" si="5"/>
        <v>-1.7949833739062691E-2</v>
      </c>
      <c r="K55" s="1">
        <f t="shared" si="6"/>
        <v>-1.6140857352520445E-2</v>
      </c>
      <c r="M55" s="9"/>
      <c r="N55" s="7"/>
      <c r="P55" s="7"/>
    </row>
    <row r="56" spans="1:16" x14ac:dyDescent="0.2">
      <c r="A56" s="2">
        <v>43269</v>
      </c>
      <c r="B56" s="1">
        <v>2985</v>
      </c>
      <c r="C56" s="1">
        <v>1225</v>
      </c>
      <c r="D56" s="1">
        <v>14120</v>
      </c>
      <c r="E56" s="1">
        <v>26520</v>
      </c>
      <c r="F56" s="1">
        <f t="shared" si="1"/>
        <v>8.4104785085965111E-3</v>
      </c>
      <c r="G56" s="1">
        <f t="shared" si="2"/>
        <v>-1.2170535620255179E-2</v>
      </c>
      <c r="H56" s="1">
        <f t="shared" si="3"/>
        <v>8.5349024498375062E-3</v>
      </c>
      <c r="I56" s="1">
        <f t="shared" si="4"/>
        <v>1.5197860909431522E-2</v>
      </c>
      <c r="J56" s="1">
        <f t="shared" si="5"/>
        <v>8.1114346665405925E-3</v>
      </c>
      <c r="K56" s="1">
        <f t="shared" si="6"/>
        <v>5.029004696468122E-3</v>
      </c>
      <c r="M56" s="9"/>
      <c r="N56" s="7"/>
      <c r="P56" s="7"/>
    </row>
    <row r="57" spans="1:16" x14ac:dyDescent="0.2">
      <c r="A57" s="2">
        <v>43270</v>
      </c>
      <c r="B57" s="1">
        <v>2905</v>
      </c>
      <c r="C57" s="1">
        <v>1215</v>
      </c>
      <c r="D57" s="1">
        <v>13720</v>
      </c>
      <c r="E57" s="1">
        <v>26500</v>
      </c>
      <c r="F57" s="1">
        <f t="shared" si="1"/>
        <v>-2.7166356540690901E-2</v>
      </c>
      <c r="G57" s="1">
        <f t="shared" si="2"/>
        <v>-8.196767204178515E-3</v>
      </c>
      <c r="H57" s="1">
        <f t="shared" si="3"/>
        <v>-2.8737609767356797E-2</v>
      </c>
      <c r="I57" s="1">
        <f t="shared" si="4"/>
        <v>-7.5443232548523108E-4</v>
      </c>
      <c r="J57" s="1">
        <f t="shared" si="5"/>
        <v>-1.9452043166571193E-2</v>
      </c>
      <c r="K57" s="1">
        <f t="shared" si="6"/>
        <v>-2.1438310203867512E-2</v>
      </c>
      <c r="M57" s="9"/>
    </row>
    <row r="58" spans="1:16" x14ac:dyDescent="0.2">
      <c r="A58" s="2">
        <v>43271</v>
      </c>
      <c r="B58" s="1">
        <v>2875</v>
      </c>
      <c r="C58" s="1">
        <v>1210</v>
      </c>
      <c r="D58" s="1">
        <v>13640</v>
      </c>
      <c r="E58" s="1">
        <v>26620</v>
      </c>
      <c r="F58" s="1">
        <f t="shared" si="1"/>
        <v>-1.0380716054560741E-2</v>
      </c>
      <c r="G58" s="1">
        <f t="shared" si="2"/>
        <v>-4.1237171838620409E-3</v>
      </c>
      <c r="H58" s="1">
        <f t="shared" si="3"/>
        <v>-5.8479698824230996E-3</v>
      </c>
      <c r="I58" s="1">
        <f t="shared" si="4"/>
        <v>4.5180799747891361E-3</v>
      </c>
      <c r="J58" s="1">
        <f t="shared" si="5"/>
        <v>-3.7639440740845813E-3</v>
      </c>
      <c r="K58" s="1">
        <f t="shared" si="6"/>
        <v>-5.5997009000240752E-3</v>
      </c>
    </row>
    <row r="59" spans="1:16" x14ac:dyDescent="0.2">
      <c r="A59" s="2">
        <v>43272</v>
      </c>
      <c r="B59" s="1">
        <v>2845</v>
      </c>
      <c r="C59" s="1">
        <v>1205</v>
      </c>
      <c r="D59" s="1">
        <v>13700</v>
      </c>
      <c r="E59" s="1">
        <v>26920</v>
      </c>
      <c r="F59" s="1">
        <f t="shared" si="1"/>
        <v>-1.0489606671019547E-2</v>
      </c>
      <c r="G59" s="1">
        <f t="shared" si="2"/>
        <v>-4.1407926660313879E-3</v>
      </c>
      <c r="H59" s="1">
        <f t="shared" si="3"/>
        <v>4.3891804187631868E-3</v>
      </c>
      <c r="I59" s="1">
        <f t="shared" si="4"/>
        <v>1.1206691809561424E-2</v>
      </c>
      <c r="J59" s="1">
        <f t="shared" si="5"/>
        <v>3.0087428945158785E-3</v>
      </c>
      <c r="K59" s="1">
        <f t="shared" si="6"/>
        <v>-3.5475983156158766E-4</v>
      </c>
    </row>
    <row r="60" spans="1:16" x14ac:dyDescent="0.2">
      <c r="A60" s="2">
        <v>43273</v>
      </c>
      <c r="B60" s="1">
        <v>2880</v>
      </c>
      <c r="C60" s="1">
        <v>1190</v>
      </c>
      <c r="D60" s="1">
        <v>13660</v>
      </c>
      <c r="E60" s="1">
        <v>26420</v>
      </c>
      <c r="F60" s="1">
        <f t="shared" si="1"/>
        <v>1.2227226569560341E-2</v>
      </c>
      <c r="G60" s="1">
        <f t="shared" si="2"/>
        <v>-1.2526259819180256E-2</v>
      </c>
      <c r="H60" s="1">
        <f t="shared" si="3"/>
        <v>-2.9239786914352006E-3</v>
      </c>
      <c r="I60" s="1">
        <f t="shared" si="4"/>
        <v>-1.8748205682347842E-2</v>
      </c>
      <c r="J60" s="1">
        <f t="shared" si="5"/>
        <v>-5.5675827627885352E-3</v>
      </c>
      <c r="K60" s="1">
        <f t="shared" si="6"/>
        <v>-2.6390563008265909E-3</v>
      </c>
    </row>
    <row r="61" spans="1:16" x14ac:dyDescent="0.2">
      <c r="A61" s="2">
        <v>43276</v>
      </c>
      <c r="B61" s="1">
        <v>2820</v>
      </c>
      <c r="C61" s="1">
        <v>1190</v>
      </c>
      <c r="D61" s="1">
        <v>13900</v>
      </c>
      <c r="E61" s="1">
        <v>27000</v>
      </c>
      <c r="F61" s="1">
        <f t="shared" si="1"/>
        <v>-2.1053409197832381E-2</v>
      </c>
      <c r="G61" s="1">
        <f t="shared" si="2"/>
        <v>0</v>
      </c>
      <c r="H61" s="1">
        <f t="shared" si="3"/>
        <v>1.741698599400196E-2</v>
      </c>
      <c r="I61" s="1">
        <f t="shared" si="4"/>
        <v>2.1715566910149777E-2</v>
      </c>
      <c r="J61" s="1">
        <f t="shared" si="5"/>
        <v>1.0979373344863567E-2</v>
      </c>
      <c r="K61" s="1">
        <f t="shared" si="6"/>
        <v>4.7458480888577645E-3</v>
      </c>
      <c r="M61" s="9"/>
    </row>
    <row r="62" spans="1:16" x14ac:dyDescent="0.2">
      <c r="A62" s="2">
        <v>43277</v>
      </c>
      <c r="B62" s="1">
        <v>2885</v>
      </c>
      <c r="C62" s="1">
        <v>1220</v>
      </c>
      <c r="D62" s="1">
        <v>14260</v>
      </c>
      <c r="E62" s="1">
        <v>27080</v>
      </c>
      <c r="F62" s="1">
        <f t="shared" si="1"/>
        <v>2.278801501004056E-2</v>
      </c>
      <c r="G62" s="1">
        <f t="shared" si="2"/>
        <v>2.4897551621727087E-2</v>
      </c>
      <c r="H62" s="1">
        <f t="shared" si="3"/>
        <v>2.5569574849503823E-2</v>
      </c>
      <c r="I62" s="1">
        <f t="shared" si="4"/>
        <v>2.9585820397452626E-3</v>
      </c>
      <c r="J62" s="1">
        <f t="shared" si="5"/>
        <v>1.943239034836702E-2</v>
      </c>
      <c r="K62" s="1">
        <f t="shared" si="6"/>
        <v>2.2478680963106807E-2</v>
      </c>
    </row>
    <row r="63" spans="1:16" x14ac:dyDescent="0.2">
      <c r="A63" s="2">
        <v>43278</v>
      </c>
      <c r="B63" s="1">
        <v>2970</v>
      </c>
      <c r="C63" s="1">
        <v>1235</v>
      </c>
      <c r="D63" s="1">
        <v>14220</v>
      </c>
      <c r="E63" s="1">
        <v>26800</v>
      </c>
      <c r="F63" s="1">
        <f t="shared" si="1"/>
        <v>2.9037052854545341E-2</v>
      </c>
      <c r="G63" s="1">
        <f t="shared" si="2"/>
        <v>1.2220111334775397E-2</v>
      </c>
      <c r="H63" s="1">
        <f t="shared" si="3"/>
        <v>-2.8089906110551153E-3</v>
      </c>
      <c r="I63" s="1">
        <f t="shared" si="4"/>
        <v>-1.0393560527263195E-2</v>
      </c>
      <c r="J63" s="1">
        <f t="shared" si="5"/>
        <v>1.5746836243159847E-3</v>
      </c>
      <c r="K63" s="1">
        <f t="shared" si="6"/>
        <v>7.3998836528902934E-3</v>
      </c>
    </row>
    <row r="64" spans="1:16" x14ac:dyDescent="0.2">
      <c r="A64" s="2">
        <v>43279</v>
      </c>
      <c r="B64" s="1">
        <v>2985</v>
      </c>
      <c r="C64" s="1">
        <v>1225</v>
      </c>
      <c r="D64" s="1">
        <v>14400</v>
      </c>
      <c r="E64" s="1">
        <v>26600</v>
      </c>
      <c r="F64" s="1">
        <f t="shared" si="1"/>
        <v>5.037794029957081E-3</v>
      </c>
      <c r="G64" s="1">
        <f t="shared" si="2"/>
        <v>-8.1301260832501755E-3</v>
      </c>
      <c r="H64" s="1">
        <f t="shared" si="3"/>
        <v>1.2578782206860185E-2</v>
      </c>
      <c r="I64" s="1">
        <f t="shared" si="4"/>
        <v>-7.4906717291576257E-3</v>
      </c>
      <c r="J64" s="1">
        <f t="shared" si="5"/>
        <v>4.3593796673092305E-3</v>
      </c>
      <c r="K64" s="1">
        <f t="shared" si="6"/>
        <v>4.5448081110105558E-3</v>
      </c>
    </row>
    <row r="65" spans="1:24" x14ac:dyDescent="0.2">
      <c r="A65" s="2">
        <v>43280</v>
      </c>
      <c r="B65" s="1">
        <v>3025</v>
      </c>
      <c r="C65" s="1">
        <v>1230</v>
      </c>
      <c r="D65" s="1">
        <v>14500</v>
      </c>
      <c r="E65" s="1">
        <v>27000</v>
      </c>
      <c r="F65" s="1">
        <f t="shared" si="1"/>
        <v>1.3311344638239287E-2</v>
      </c>
      <c r="G65" s="1">
        <f t="shared" si="2"/>
        <v>4.0733253876358688E-3</v>
      </c>
      <c r="H65" s="1">
        <f t="shared" si="3"/>
        <v>6.920442844573757E-3</v>
      </c>
      <c r="I65" s="1">
        <f t="shared" si="4"/>
        <v>1.4925650216675792E-2</v>
      </c>
      <c r="J65" s="1">
        <f t="shared" si="5"/>
        <v>9.5956682109553069E-3</v>
      </c>
      <c r="K65" s="1">
        <f t="shared" si="6"/>
        <v>8.7492655388127661E-3</v>
      </c>
    </row>
    <row r="66" spans="1:24" x14ac:dyDescent="0.2">
      <c r="A66" s="2">
        <v>43284</v>
      </c>
      <c r="B66" s="1">
        <v>2930</v>
      </c>
      <c r="C66" s="1">
        <v>1205</v>
      </c>
      <c r="D66" s="1">
        <v>14020</v>
      </c>
      <c r="E66" s="1">
        <v>26200</v>
      </c>
      <c r="F66" s="1">
        <f t="shared" si="1"/>
        <v>-3.1908668453828899E-2</v>
      </c>
      <c r="G66" s="1">
        <f t="shared" si="2"/>
        <v>-2.0534602441707864E-2</v>
      </c>
      <c r="H66" s="1">
        <f t="shared" si="3"/>
        <v>-3.3663767820084706E-2</v>
      </c>
      <c r="I66" s="1">
        <f t="shared" si="4"/>
        <v>-3.007745523727795E-2</v>
      </c>
      <c r="J66" s="1">
        <f t="shared" si="5"/>
        <v>-3.1191008231606962E-2</v>
      </c>
      <c r="K66" s="1">
        <f t="shared" si="6"/>
        <v>-3.0240528644564713E-2</v>
      </c>
    </row>
    <row r="67" spans="1:24" x14ac:dyDescent="0.2">
      <c r="A67" s="2">
        <v>43285</v>
      </c>
      <c r="B67" s="1">
        <v>2930</v>
      </c>
      <c r="C67" s="1">
        <v>1220</v>
      </c>
      <c r="D67" s="1">
        <v>14500</v>
      </c>
      <c r="E67" s="1">
        <v>26800</v>
      </c>
      <c r="F67" s="1">
        <f t="shared" si="1"/>
        <v>0</v>
      </c>
      <c r="G67" s="1">
        <f t="shared" si="2"/>
        <v>1.2371291802546829E-2</v>
      </c>
      <c r="H67" s="1">
        <f t="shared" si="3"/>
        <v>3.3663767820084706E-2</v>
      </c>
      <c r="I67" s="1">
        <f t="shared" si="4"/>
        <v>2.2642476749759752E-2</v>
      </c>
      <c r="J67" s="1">
        <f t="shared" si="5"/>
        <v>2.3729632277736973E-2</v>
      </c>
      <c r="K67" s="1">
        <f t="shared" si="6"/>
        <v>1.9887201554523459E-2</v>
      </c>
    </row>
    <row r="68" spans="1:24" x14ac:dyDescent="0.2">
      <c r="A68" s="2">
        <v>43286</v>
      </c>
      <c r="B68" s="1">
        <v>2895</v>
      </c>
      <c r="C68" s="1">
        <v>1200</v>
      </c>
      <c r="D68" s="1">
        <v>14500</v>
      </c>
      <c r="E68" s="1">
        <v>27000</v>
      </c>
      <c r="F68" s="1">
        <f t="shared" ref="F68:F131" si="11">+LN(B68/B67)</f>
        <v>-1.2017312004017327E-2</v>
      </c>
      <c r="G68" s="1">
        <f t="shared" ref="G68:G131" si="12">+LN(C68/C67)</f>
        <v>-1.6529301951210582E-2</v>
      </c>
      <c r="H68" s="1">
        <f t="shared" ref="H68:H131" si="13">+LN(D68/D67)</f>
        <v>0</v>
      </c>
      <c r="I68" s="1">
        <f t="shared" ref="I68:I131" si="14">+LN(E68/E67)</f>
        <v>7.4349784875179905E-3</v>
      </c>
      <c r="J68" s="1">
        <f t="shared" ref="J68:J131" si="15">+SUMPRODUCT($N$46:$Q$46,F68:I68)</f>
        <v>-1.59678237384416E-3</v>
      </c>
      <c r="K68" s="1">
        <f t="shared" ref="K68:K131" si="16">+SUMPRODUCT($N$76:$Q$76,F68:I68)</f>
        <v>-5.566690542494649E-3</v>
      </c>
    </row>
    <row r="69" spans="1:24" x14ac:dyDescent="0.2">
      <c r="A69" s="2">
        <v>43287</v>
      </c>
      <c r="B69" s="1">
        <v>2935</v>
      </c>
      <c r="C69" s="1">
        <v>1200</v>
      </c>
      <c r="D69" s="1">
        <v>14140</v>
      </c>
      <c r="E69" s="1">
        <v>26620</v>
      </c>
      <c r="F69" s="1">
        <f t="shared" si="11"/>
        <v>1.372234225510118E-2</v>
      </c>
      <c r="G69" s="1">
        <f t="shared" si="12"/>
        <v>0</v>
      </c>
      <c r="H69" s="1">
        <f t="shared" si="13"/>
        <v>-2.5140988958101979E-2</v>
      </c>
      <c r="I69" s="1">
        <f t="shared" si="14"/>
        <v>-1.4174053037363556E-2</v>
      </c>
      <c r="J69" s="1">
        <f t="shared" si="15"/>
        <v>-1.4055656400126701E-2</v>
      </c>
      <c r="K69" s="1">
        <f t="shared" si="16"/>
        <v>-9.3002647711069517E-3</v>
      </c>
    </row>
    <row r="70" spans="1:24" x14ac:dyDescent="0.2">
      <c r="A70" s="2">
        <v>43290</v>
      </c>
      <c r="B70" s="1">
        <v>3000</v>
      </c>
      <c r="C70" s="1">
        <v>1195</v>
      </c>
      <c r="D70" s="1">
        <v>14160</v>
      </c>
      <c r="E70" s="1">
        <v>26660</v>
      </c>
      <c r="F70" s="1">
        <f t="shared" si="11"/>
        <v>2.1904835388049829E-2</v>
      </c>
      <c r="G70" s="1">
        <f t="shared" si="12"/>
        <v>-4.1753714104806215E-3</v>
      </c>
      <c r="H70" s="1">
        <f t="shared" si="13"/>
        <v>1.4134277971469427E-3</v>
      </c>
      <c r="I70" s="1">
        <f t="shared" si="14"/>
        <v>1.5015017835971331E-3</v>
      </c>
      <c r="J70" s="1">
        <f t="shared" si="15"/>
        <v>3.9502775116321675E-3</v>
      </c>
      <c r="K70" s="1">
        <f t="shared" si="16"/>
        <v>5.4273272519921702E-3</v>
      </c>
    </row>
    <row r="71" spans="1:24" x14ac:dyDescent="0.2">
      <c r="A71" s="2">
        <v>43291</v>
      </c>
      <c r="B71" s="1">
        <v>3020</v>
      </c>
      <c r="C71" s="1">
        <v>1190</v>
      </c>
      <c r="D71" s="1">
        <v>14220</v>
      </c>
      <c r="E71" s="1">
        <v>27100</v>
      </c>
      <c r="F71" s="1">
        <f t="shared" si="11"/>
        <v>6.6445427186685108E-3</v>
      </c>
      <c r="G71" s="1">
        <f t="shared" si="12"/>
        <v>-4.1928782600359274E-3</v>
      </c>
      <c r="H71" s="1">
        <f t="shared" si="13"/>
        <v>4.2283361095211049E-3</v>
      </c>
      <c r="I71" s="1">
        <f t="shared" si="14"/>
        <v>1.6369413135092697E-2</v>
      </c>
      <c r="J71" s="1">
        <f t="shared" si="15"/>
        <v>6.7839149203304102E-3</v>
      </c>
      <c r="K71" s="1">
        <f t="shared" si="16"/>
        <v>4.362252590453709E-3</v>
      </c>
    </row>
    <row r="72" spans="1:24" x14ac:dyDescent="0.2">
      <c r="A72" s="2">
        <v>43292</v>
      </c>
      <c r="B72" s="1">
        <v>2955</v>
      </c>
      <c r="C72" s="1">
        <v>1190</v>
      </c>
      <c r="D72" s="1">
        <v>14060</v>
      </c>
      <c r="E72" s="1">
        <v>27160</v>
      </c>
      <c r="F72" s="1">
        <f t="shared" si="11"/>
        <v>-2.1758180528716805E-2</v>
      </c>
      <c r="G72" s="1">
        <f t="shared" si="12"/>
        <v>0</v>
      </c>
      <c r="H72" s="1">
        <f t="shared" si="13"/>
        <v>-1.1315537992575984E-2</v>
      </c>
      <c r="I72" s="1">
        <f t="shared" si="14"/>
        <v>2.211574804840132E-3</v>
      </c>
      <c r="J72" s="1">
        <f t="shared" si="15"/>
        <v>-8.3686023743854802E-3</v>
      </c>
      <c r="K72" s="1">
        <f t="shared" si="16"/>
        <v>-1.031037974835438E-2</v>
      </c>
    </row>
    <row r="73" spans="1:24" x14ac:dyDescent="0.2">
      <c r="A73" s="2">
        <v>43293</v>
      </c>
      <c r="B73" s="1">
        <v>2945</v>
      </c>
      <c r="C73" s="1">
        <v>1185</v>
      </c>
      <c r="D73" s="1">
        <v>13940</v>
      </c>
      <c r="E73" s="1">
        <v>26900</v>
      </c>
      <c r="F73" s="1">
        <f t="shared" si="11"/>
        <v>-3.3898337545115397E-3</v>
      </c>
      <c r="G73" s="1">
        <f t="shared" si="12"/>
        <v>-4.2105325363434943E-3</v>
      </c>
      <c r="H73" s="1">
        <f t="shared" si="13"/>
        <v>-8.5714810501410568E-3</v>
      </c>
      <c r="I73" s="1">
        <f t="shared" si="14"/>
        <v>-9.619016082701921E-3</v>
      </c>
      <c r="J73" s="1">
        <f t="shared" si="15"/>
        <v>-7.6200228625570889E-3</v>
      </c>
      <c r="K73" s="1">
        <f t="shared" si="16"/>
        <v>-6.5086330267302515E-3</v>
      </c>
    </row>
    <row r="74" spans="1:24" x14ac:dyDescent="0.2">
      <c r="A74" s="2">
        <v>43294</v>
      </c>
      <c r="B74" s="1">
        <v>2965</v>
      </c>
      <c r="C74" s="1">
        <v>1190</v>
      </c>
      <c r="D74" s="1">
        <v>14020</v>
      </c>
      <c r="E74" s="1">
        <v>26980</v>
      </c>
      <c r="F74" s="1">
        <f t="shared" si="11"/>
        <v>6.7682153461388105E-3</v>
      </c>
      <c r="G74" s="1">
        <f t="shared" si="12"/>
        <v>4.2105325363434578E-3</v>
      </c>
      <c r="H74" s="1">
        <f t="shared" si="13"/>
        <v>5.7224762740663154E-3</v>
      </c>
      <c r="I74" s="1">
        <f t="shared" si="14"/>
        <v>2.9695641718164986E-3</v>
      </c>
      <c r="J74" s="1">
        <f t="shared" si="15"/>
        <v>5.0399147355424494E-3</v>
      </c>
      <c r="K74" s="1">
        <f t="shared" si="16"/>
        <v>5.4062310843148859E-3</v>
      </c>
      <c r="M74" s="19"/>
      <c r="N74" s="40" t="s">
        <v>17</v>
      </c>
      <c r="O74" s="40"/>
      <c r="P74" s="40"/>
      <c r="Q74" s="40"/>
      <c r="R74" s="20"/>
      <c r="S74" s="20"/>
    </row>
    <row r="75" spans="1:24" x14ac:dyDescent="0.2">
      <c r="A75" s="2">
        <v>43297</v>
      </c>
      <c r="B75" s="1">
        <v>2940</v>
      </c>
      <c r="C75" s="1">
        <v>1185</v>
      </c>
      <c r="D75" s="1">
        <v>14160</v>
      </c>
      <c r="E75" s="1">
        <v>27000</v>
      </c>
      <c r="F75" s="1">
        <f t="shared" si="11"/>
        <v>-8.4674510990984941E-3</v>
      </c>
      <c r="G75" s="1">
        <f t="shared" si="12"/>
        <v>-4.2105325363434943E-3</v>
      </c>
      <c r="H75" s="1">
        <f t="shared" si="13"/>
        <v>9.936206659129759E-3</v>
      </c>
      <c r="I75" s="1">
        <f t="shared" si="14"/>
        <v>7.4101522471920378E-4</v>
      </c>
      <c r="J75" s="1">
        <f t="shared" si="15"/>
        <v>3.462186217245557E-3</v>
      </c>
      <c r="K75" s="1">
        <f t="shared" si="16"/>
        <v>1.5864252370369892E-3</v>
      </c>
      <c r="M75" s="19"/>
      <c r="N75" s="19" t="s">
        <v>1</v>
      </c>
      <c r="O75" s="19" t="s">
        <v>2</v>
      </c>
      <c r="P75" s="19" t="s">
        <v>3</v>
      </c>
      <c r="Q75" s="19" t="s">
        <v>4</v>
      </c>
      <c r="R75" s="19" t="s">
        <v>14</v>
      </c>
      <c r="S75" s="20"/>
    </row>
    <row r="76" spans="1:24" x14ac:dyDescent="0.2">
      <c r="A76" s="2">
        <v>43298</v>
      </c>
      <c r="B76" s="1">
        <v>2960</v>
      </c>
      <c r="C76" s="1">
        <v>1175</v>
      </c>
      <c r="D76" s="1">
        <v>14180</v>
      </c>
      <c r="E76" s="1">
        <v>27140</v>
      </c>
      <c r="F76" s="1">
        <f t="shared" si="11"/>
        <v>6.7796869853787691E-3</v>
      </c>
      <c r="G76" s="1">
        <f t="shared" si="12"/>
        <v>-8.4746269909722321E-3</v>
      </c>
      <c r="H76" s="1">
        <f t="shared" si="13"/>
        <v>1.4114328384078085E-3</v>
      </c>
      <c r="I76" s="1">
        <f t="shared" si="14"/>
        <v>5.1717884023940053E-3</v>
      </c>
      <c r="J76" s="1">
        <f t="shared" si="15"/>
        <v>2.1681538685119975E-3</v>
      </c>
      <c r="K76" s="1">
        <f t="shared" si="16"/>
        <v>1.1523199656731601E-3</v>
      </c>
      <c r="M76" s="19" t="s">
        <v>9</v>
      </c>
      <c r="N76" s="21">
        <v>0.25</v>
      </c>
      <c r="O76" s="21">
        <v>0.2</v>
      </c>
      <c r="P76" s="21">
        <v>0.45</v>
      </c>
      <c r="Q76" s="21">
        <v>0.1</v>
      </c>
      <c r="R76" s="22">
        <f>SUM(N76:Q76)</f>
        <v>1</v>
      </c>
      <c r="S76" s="20"/>
    </row>
    <row r="77" spans="1:24" ht="17.25" x14ac:dyDescent="0.2">
      <c r="A77" s="2">
        <v>43299</v>
      </c>
      <c r="B77" s="1">
        <v>2965</v>
      </c>
      <c r="C77" s="1">
        <v>1180</v>
      </c>
      <c r="D77" s="1">
        <v>14240</v>
      </c>
      <c r="E77" s="1">
        <v>27240</v>
      </c>
      <c r="F77" s="1">
        <f t="shared" si="11"/>
        <v>1.6877641137198365E-3</v>
      </c>
      <c r="G77" s="1">
        <f t="shared" si="12"/>
        <v>4.246290881451004E-3</v>
      </c>
      <c r="H77" s="1">
        <f t="shared" si="13"/>
        <v>4.2223848798482611E-3</v>
      </c>
      <c r="I77" s="1">
        <f t="shared" si="14"/>
        <v>3.677826874588592E-3</v>
      </c>
      <c r="J77" s="1">
        <f t="shared" si="15"/>
        <v>3.7084428637743543E-3</v>
      </c>
      <c r="K77" s="1">
        <f t="shared" si="16"/>
        <v>3.5390550881107367E-3</v>
      </c>
      <c r="M77" s="19" t="s">
        <v>15</v>
      </c>
      <c r="N77" s="23">
        <f>+AVERAGE(K3:K501)</f>
        <v>6.966950579544745E-5</v>
      </c>
      <c r="O77" s="1" t="s">
        <v>23</v>
      </c>
      <c r="P77" s="20" t="s">
        <v>10</v>
      </c>
      <c r="Q77" s="20"/>
      <c r="R77" s="20"/>
      <c r="S77" s="20"/>
    </row>
    <row r="78" spans="1:24" ht="17.25" x14ac:dyDescent="0.2">
      <c r="A78" s="2">
        <v>43300</v>
      </c>
      <c r="B78" s="1">
        <v>2950</v>
      </c>
      <c r="C78" s="1">
        <v>1175</v>
      </c>
      <c r="D78" s="1">
        <v>14280</v>
      </c>
      <c r="E78" s="1">
        <v>27200</v>
      </c>
      <c r="F78" s="1">
        <f t="shared" si="11"/>
        <v>-5.0718620979603403E-3</v>
      </c>
      <c r="G78" s="1">
        <f t="shared" si="12"/>
        <v>-4.2462908814510968E-3</v>
      </c>
      <c r="H78" s="1">
        <f t="shared" si="13"/>
        <v>2.8050509276086816E-3</v>
      </c>
      <c r="I78" s="1">
        <f t="shared" si="14"/>
        <v>-1.4695079793599947E-3</v>
      </c>
      <c r="J78" s="1">
        <f t="shared" si="15"/>
        <v>-1.5025993387481854E-4</v>
      </c>
      <c r="K78" s="1">
        <f t="shared" si="16"/>
        <v>-1.0019015812923972E-3</v>
      </c>
      <c r="M78" s="19" t="s">
        <v>16</v>
      </c>
      <c r="N78" s="23">
        <f>+STDEV(K3:K501)</f>
        <v>1.8773245338986857E-2</v>
      </c>
      <c r="O78" s="1" t="s">
        <v>24</v>
      </c>
      <c r="P78" s="20" t="s">
        <v>10</v>
      </c>
      <c r="Q78" s="20"/>
      <c r="R78" s="20"/>
      <c r="S78" s="20"/>
    </row>
    <row r="79" spans="1:24" x14ac:dyDescent="0.2">
      <c r="A79" s="2">
        <v>43304</v>
      </c>
      <c r="B79" s="1">
        <v>2970</v>
      </c>
      <c r="C79" s="1">
        <v>1185</v>
      </c>
      <c r="D79" s="1">
        <v>14320</v>
      </c>
      <c r="E79" s="1">
        <v>26800</v>
      </c>
      <c r="F79" s="1">
        <f t="shared" si="11"/>
        <v>6.7567824628796871E-3</v>
      </c>
      <c r="G79" s="1">
        <f t="shared" si="12"/>
        <v>8.4746269909722356E-3</v>
      </c>
      <c r="H79" s="1">
        <f t="shared" si="13"/>
        <v>2.7972046210612191E-3</v>
      </c>
      <c r="I79" s="1">
        <f t="shared" si="14"/>
        <v>-1.4815085785140587E-2</v>
      </c>
      <c r="J79" s="1">
        <f t="shared" si="15"/>
        <v>-4.4418906722536048E-4</v>
      </c>
      <c r="K79" s="1">
        <f t="shared" si="16"/>
        <v>3.161354514877859E-3</v>
      </c>
      <c r="M79" s="19"/>
      <c r="N79" s="20"/>
      <c r="O79" s="20"/>
      <c r="P79" s="20"/>
      <c r="Q79" s="20"/>
      <c r="R79" s="20"/>
      <c r="S79" s="20"/>
    </row>
    <row r="80" spans="1:24" x14ac:dyDescent="0.2">
      <c r="A80" s="2">
        <v>43305</v>
      </c>
      <c r="B80" s="1">
        <v>2965</v>
      </c>
      <c r="C80" s="1">
        <v>1180</v>
      </c>
      <c r="D80" s="1">
        <v>14240</v>
      </c>
      <c r="E80" s="1">
        <v>26720</v>
      </c>
      <c r="F80" s="1">
        <f t="shared" si="11"/>
        <v>-1.6849203649195231E-3</v>
      </c>
      <c r="G80" s="1">
        <f t="shared" si="12"/>
        <v>-4.2283361095210642E-3</v>
      </c>
      <c r="H80" s="1">
        <f t="shared" si="13"/>
        <v>-5.6022555486698981E-3</v>
      </c>
      <c r="I80" s="1">
        <f t="shared" si="14"/>
        <v>-2.9895388483660483E-3</v>
      </c>
      <c r="J80" s="1">
        <f t="shared" si="15"/>
        <v>-4.224084152116496E-3</v>
      </c>
      <c r="K80" s="1">
        <f t="shared" si="16"/>
        <v>-4.0868661948721529E-3</v>
      </c>
      <c r="M80" s="19"/>
      <c r="N80" s="20"/>
      <c r="O80" s="20"/>
      <c r="P80" s="20"/>
      <c r="Q80" s="20"/>
      <c r="R80" s="20"/>
      <c r="S80" s="20"/>
      <c r="U80" s="43" t="s">
        <v>18</v>
      </c>
      <c r="V80" s="43"/>
      <c r="W80" s="43"/>
      <c r="X80" s="43"/>
    </row>
    <row r="81" spans="1:24" x14ac:dyDescent="0.2">
      <c r="A81" s="2">
        <v>43306</v>
      </c>
      <c r="B81" s="1">
        <v>3000</v>
      </c>
      <c r="C81" s="1">
        <v>1155</v>
      </c>
      <c r="D81" s="1">
        <v>13800</v>
      </c>
      <c r="E81" s="1">
        <v>26760</v>
      </c>
      <c r="F81" s="1">
        <f t="shared" si="11"/>
        <v>1.1735256218420932E-2</v>
      </c>
      <c r="G81" s="1">
        <f t="shared" si="12"/>
        <v>-2.1414094503816584E-2</v>
      </c>
      <c r="H81" s="1">
        <f t="shared" si="13"/>
        <v>-3.1386313820670718E-2</v>
      </c>
      <c r="I81" s="1">
        <f t="shared" si="14"/>
        <v>1.495886591582708E-3</v>
      </c>
      <c r="J81" s="1">
        <f t="shared" si="15"/>
        <v>-1.5700306280058203E-2</v>
      </c>
      <c r="K81" s="1">
        <f t="shared" si="16"/>
        <v>-1.5323257406301636E-2</v>
      </c>
      <c r="M81" s="19" t="s">
        <v>12</v>
      </c>
      <c r="N81" s="24">
        <f>SUM(N8:Q8)</f>
        <v>9.8229840362301868E-2</v>
      </c>
      <c r="O81" s="20"/>
      <c r="P81" s="20"/>
      <c r="Q81" s="20"/>
      <c r="R81" s="20"/>
      <c r="S81" s="20"/>
      <c r="U81" s="21">
        <v>0.15</v>
      </c>
      <c r="V81" s="21">
        <v>0.25</v>
      </c>
      <c r="W81" s="21">
        <v>0.35</v>
      </c>
      <c r="X81" s="21">
        <v>0.25</v>
      </c>
    </row>
    <row r="82" spans="1:24" x14ac:dyDescent="0.2">
      <c r="A82" s="2">
        <v>43307</v>
      </c>
      <c r="B82" s="1">
        <v>3005</v>
      </c>
      <c r="C82" s="1">
        <v>1165</v>
      </c>
      <c r="D82" s="1">
        <v>14280</v>
      </c>
      <c r="E82" s="1">
        <v>26940</v>
      </c>
      <c r="F82" s="1">
        <f t="shared" si="11"/>
        <v>1.6652793190612488E-3</v>
      </c>
      <c r="G82" s="1">
        <f t="shared" si="12"/>
        <v>8.6207430439069546E-3</v>
      </c>
      <c r="H82" s="1">
        <f t="shared" si="13"/>
        <v>3.4191364748279343E-2</v>
      </c>
      <c r="I82" s="1">
        <f t="shared" si="14"/>
        <v>6.7039357221901344E-3</v>
      </c>
      <c r="J82" s="1">
        <f t="shared" si="15"/>
        <v>1.9883532506937088E-2</v>
      </c>
      <c r="K82" s="1">
        <f t="shared" si="16"/>
        <v>1.8196976147491422E-2</v>
      </c>
      <c r="M82" s="19" t="s">
        <v>11</v>
      </c>
      <c r="N82" s="25">
        <f>1-N78/N81</f>
        <v>0.80888449711670751</v>
      </c>
      <c r="O82" s="20" t="s">
        <v>13</v>
      </c>
      <c r="P82" s="20"/>
      <c r="Q82" s="20"/>
      <c r="R82" s="20"/>
      <c r="S82" s="20"/>
      <c r="U82" s="21">
        <v>0.3</v>
      </c>
      <c r="V82" s="21">
        <v>0.1</v>
      </c>
      <c r="W82" s="21">
        <v>0.55000000000000004</v>
      </c>
      <c r="X82" s="21">
        <v>0.05</v>
      </c>
    </row>
    <row r="83" spans="1:24" x14ac:dyDescent="0.2">
      <c r="A83" s="2">
        <v>43308</v>
      </c>
      <c r="B83" s="1">
        <v>2985</v>
      </c>
      <c r="C83" s="1">
        <v>1175</v>
      </c>
      <c r="D83" s="1">
        <v>14300</v>
      </c>
      <c r="E83" s="1">
        <v>26900</v>
      </c>
      <c r="F83" s="1">
        <f t="shared" si="11"/>
        <v>-6.6778211426054869E-3</v>
      </c>
      <c r="G83" s="1">
        <f t="shared" si="12"/>
        <v>8.5470605784583476E-3</v>
      </c>
      <c r="H83" s="1">
        <f t="shared" si="13"/>
        <v>1.3995803544232636E-3</v>
      </c>
      <c r="I83" s="1">
        <f t="shared" si="14"/>
        <v>-1.4858843744245515E-3</v>
      </c>
      <c r="J83" s="1">
        <f t="shared" si="15"/>
        <v>1.8135197006050572E-4</v>
      </c>
      <c r="K83" s="1">
        <f t="shared" si="16"/>
        <v>5.2117955208831135E-4</v>
      </c>
      <c r="M83" s="20"/>
      <c r="N83" s="20"/>
      <c r="O83" s="20"/>
      <c r="P83" s="20"/>
      <c r="Q83" s="20"/>
      <c r="R83" s="20"/>
      <c r="S83" s="20"/>
      <c r="U83" s="21">
        <v>0.05</v>
      </c>
      <c r="V83" s="21">
        <v>0.1</v>
      </c>
      <c r="W83" s="21">
        <v>0.4</v>
      </c>
      <c r="X83" s="21">
        <v>0.45</v>
      </c>
    </row>
    <row r="84" spans="1:24" x14ac:dyDescent="0.2">
      <c r="A84" s="2">
        <v>43311</v>
      </c>
      <c r="B84" s="1">
        <v>3080</v>
      </c>
      <c r="C84" s="1">
        <v>1170</v>
      </c>
      <c r="D84" s="1">
        <v>14400</v>
      </c>
      <c r="E84" s="1">
        <v>26900</v>
      </c>
      <c r="F84" s="1">
        <f t="shared" si="11"/>
        <v>3.1329850140917645E-2</v>
      </c>
      <c r="G84" s="1">
        <f t="shared" si="12"/>
        <v>-4.2643987864575397E-3</v>
      </c>
      <c r="H84" s="1">
        <f t="shared" si="13"/>
        <v>6.9686693160934355E-3</v>
      </c>
      <c r="I84" s="1">
        <f t="shared" si="14"/>
        <v>0</v>
      </c>
      <c r="J84" s="1">
        <f t="shared" si="15"/>
        <v>7.7573723005386098E-3</v>
      </c>
      <c r="K84" s="1">
        <f t="shared" si="16"/>
        <v>1.0115483970179948E-2</v>
      </c>
    </row>
    <row r="85" spans="1:24" x14ac:dyDescent="0.2">
      <c r="A85" s="2">
        <v>43312</v>
      </c>
      <c r="B85" s="1">
        <v>3070</v>
      </c>
      <c r="C85" s="1">
        <v>1145</v>
      </c>
      <c r="D85" s="1">
        <v>14200</v>
      </c>
      <c r="E85" s="1">
        <v>26940</v>
      </c>
      <c r="F85" s="1">
        <f t="shared" si="11"/>
        <v>-3.2520353863773432E-3</v>
      </c>
      <c r="G85" s="1">
        <f t="shared" si="12"/>
        <v>-2.1599111803461815E-2</v>
      </c>
      <c r="H85" s="1">
        <f t="shared" si="13"/>
        <v>-1.3986241974739839E-2</v>
      </c>
      <c r="I85" s="1">
        <f t="shared" si="14"/>
        <v>1.485884374424553E-3</v>
      </c>
      <c r="J85" s="1">
        <f t="shared" si="15"/>
        <v>-9.2693663820665635E-3</v>
      </c>
      <c r="K85" s="1">
        <f t="shared" si="16"/>
        <v>-1.1278051658477171E-2</v>
      </c>
    </row>
    <row r="86" spans="1:24" x14ac:dyDescent="0.2">
      <c r="A86" s="2">
        <v>43313</v>
      </c>
      <c r="B86" s="1">
        <v>3125</v>
      </c>
      <c r="C86" s="1">
        <v>1140</v>
      </c>
      <c r="D86" s="1">
        <v>13980</v>
      </c>
      <c r="E86" s="1">
        <v>26940</v>
      </c>
      <c r="F86" s="1">
        <f t="shared" si="11"/>
        <v>1.7756721589259044E-2</v>
      </c>
      <c r="G86" s="1">
        <f t="shared" si="12"/>
        <v>-4.3763745997988882E-3</v>
      </c>
      <c r="H86" s="1">
        <f t="shared" si="13"/>
        <v>-1.5614227801550827E-2</v>
      </c>
      <c r="I86" s="1">
        <f t="shared" si="14"/>
        <v>0</v>
      </c>
      <c r="J86" s="1">
        <f t="shared" si="15"/>
        <v>-5.5812431223664456E-3</v>
      </c>
      <c r="K86" s="1">
        <f t="shared" si="16"/>
        <v>-3.4624970333428889E-3</v>
      </c>
    </row>
    <row r="87" spans="1:24" x14ac:dyDescent="0.2">
      <c r="A87" s="2">
        <v>43314</v>
      </c>
      <c r="B87" s="1">
        <v>3130</v>
      </c>
      <c r="C87" s="1">
        <v>1150</v>
      </c>
      <c r="D87" s="1">
        <v>13820</v>
      </c>
      <c r="E87" s="1">
        <v>27100</v>
      </c>
      <c r="F87" s="1">
        <f t="shared" si="11"/>
        <v>1.5987213636970735E-3</v>
      </c>
      <c r="G87" s="1">
        <f t="shared" si="12"/>
        <v>8.7336799687546315E-3</v>
      </c>
      <c r="H87" s="1">
        <f t="shared" si="13"/>
        <v>-1.1510918466140331E-2</v>
      </c>
      <c r="I87" s="1">
        <f t="shared" si="14"/>
        <v>5.9215569034372587E-3</v>
      </c>
      <c r="J87" s="1">
        <f t="shared" si="15"/>
        <v>-3.1618938057808269E-3</v>
      </c>
      <c r="K87" s="1">
        <f t="shared" si="16"/>
        <v>-2.4413412847442291E-3</v>
      </c>
    </row>
    <row r="88" spans="1:24" x14ac:dyDescent="0.2">
      <c r="A88" s="2">
        <v>43315</v>
      </c>
      <c r="B88" s="1">
        <v>3095</v>
      </c>
      <c r="C88" s="1">
        <v>1155</v>
      </c>
      <c r="D88" s="1">
        <v>13720</v>
      </c>
      <c r="E88" s="1">
        <v>26600</v>
      </c>
      <c r="F88" s="1">
        <f t="shared" si="11"/>
        <v>-1.1245098415502402E-2</v>
      </c>
      <c r="G88" s="1">
        <f t="shared" si="12"/>
        <v>4.3384015985981411E-3</v>
      </c>
      <c r="H88" s="1">
        <f t="shared" si="13"/>
        <v>-7.2621960417846715E-3</v>
      </c>
      <c r="I88" s="1">
        <f t="shared" si="14"/>
        <v>-1.8622512098001798E-2</v>
      </c>
      <c r="J88" s="1">
        <f t="shared" si="15"/>
        <v>-9.5396506478583314E-3</v>
      </c>
      <c r="K88" s="1">
        <f t="shared" si="16"/>
        <v>-7.0738337127592543E-3</v>
      </c>
    </row>
    <row r="89" spans="1:24" x14ac:dyDescent="0.2">
      <c r="A89" s="2">
        <v>43318</v>
      </c>
      <c r="B89" s="1">
        <v>3140</v>
      </c>
      <c r="C89" s="1">
        <v>1160</v>
      </c>
      <c r="D89" s="1">
        <v>13720</v>
      </c>
      <c r="E89" s="1">
        <v>26560</v>
      </c>
      <c r="F89" s="1">
        <f t="shared" si="11"/>
        <v>1.4434893783602484E-2</v>
      </c>
      <c r="G89" s="1">
        <f t="shared" si="12"/>
        <v>4.3196611445163796E-3</v>
      </c>
      <c r="H89" s="1">
        <f t="shared" si="13"/>
        <v>0</v>
      </c>
      <c r="I89" s="1">
        <f t="shared" si="14"/>
        <v>-1.5048911794202768E-3</v>
      </c>
      <c r="J89" s="1">
        <f t="shared" si="15"/>
        <v>2.2209773871369413E-3</v>
      </c>
      <c r="K89" s="1">
        <f t="shared" si="16"/>
        <v>4.3221665568618688E-3</v>
      </c>
    </row>
    <row r="90" spans="1:24" x14ac:dyDescent="0.2">
      <c r="A90" s="2">
        <v>43320</v>
      </c>
      <c r="B90" s="1">
        <v>3175</v>
      </c>
      <c r="C90" s="1">
        <v>1160</v>
      </c>
      <c r="D90" s="1">
        <v>13980</v>
      </c>
      <c r="E90" s="1">
        <v>26900</v>
      </c>
      <c r="F90" s="1">
        <f t="shared" si="11"/>
        <v>1.1084832424492914E-2</v>
      </c>
      <c r="G90" s="1">
        <f t="shared" si="12"/>
        <v>0</v>
      </c>
      <c r="H90" s="1">
        <f t="shared" si="13"/>
        <v>1.8773114507925005E-2</v>
      </c>
      <c r="I90" s="1">
        <f t="shared" si="14"/>
        <v>1.2719961999560367E-2</v>
      </c>
      <c r="J90" s="1">
        <f t="shared" si="15"/>
        <v>1.4229272617526531E-2</v>
      </c>
      <c r="K90" s="1">
        <f t="shared" si="16"/>
        <v>1.2491105834645518E-2</v>
      </c>
    </row>
    <row r="91" spans="1:24" x14ac:dyDescent="0.2">
      <c r="A91" s="2">
        <v>43321</v>
      </c>
      <c r="B91" s="1">
        <v>3030</v>
      </c>
      <c r="C91" s="1">
        <v>1160</v>
      </c>
      <c r="D91" s="1">
        <v>13900</v>
      </c>
      <c r="E91" s="1">
        <v>26800</v>
      </c>
      <c r="F91" s="1">
        <f t="shared" si="11"/>
        <v>-4.6745012823377181E-2</v>
      </c>
      <c r="G91" s="1">
        <f t="shared" si="12"/>
        <v>0</v>
      </c>
      <c r="H91" s="1">
        <f t="shared" si="13"/>
        <v>-5.7388966690181667E-3</v>
      </c>
      <c r="I91" s="1">
        <f t="shared" si="14"/>
        <v>-3.7243990909824397E-3</v>
      </c>
      <c r="J91" s="1">
        <f t="shared" si="15"/>
        <v>-1.0812300030761271E-2</v>
      </c>
      <c r="K91" s="1">
        <f t="shared" si="16"/>
        <v>-1.4641196616000714E-2</v>
      </c>
    </row>
    <row r="92" spans="1:24" x14ac:dyDescent="0.2">
      <c r="A92" s="2">
        <v>43322</v>
      </c>
      <c r="B92" s="1">
        <v>3070</v>
      </c>
      <c r="C92" s="1">
        <v>1155</v>
      </c>
      <c r="D92" s="1">
        <v>13840</v>
      </c>
      <c r="E92" s="1">
        <v>26800</v>
      </c>
      <c r="F92" s="1">
        <f t="shared" si="11"/>
        <v>1.311494207782795E-2</v>
      </c>
      <c r="G92" s="1">
        <f t="shared" si="12"/>
        <v>-4.3196611445163961E-3</v>
      </c>
      <c r="H92" s="1">
        <f t="shared" si="13"/>
        <v>-4.3258899471226063E-3</v>
      </c>
      <c r="I92" s="1">
        <f t="shared" si="14"/>
        <v>0</v>
      </c>
      <c r="J92" s="1">
        <f t="shared" si="15"/>
        <v>-6.2766977633875042E-4</v>
      </c>
      <c r="K92" s="1">
        <f t="shared" si="16"/>
        <v>4.6815281434853554E-4</v>
      </c>
    </row>
    <row r="93" spans="1:24" x14ac:dyDescent="0.2">
      <c r="A93" s="2">
        <v>43325</v>
      </c>
      <c r="B93" s="1">
        <v>3060</v>
      </c>
      <c r="C93" s="1">
        <v>1160</v>
      </c>
      <c r="D93" s="1">
        <v>13680</v>
      </c>
      <c r="E93" s="1">
        <v>26600</v>
      </c>
      <c r="F93" s="1">
        <f t="shared" si="11"/>
        <v>-3.2626456348163824E-3</v>
      </c>
      <c r="G93" s="1">
        <f t="shared" si="12"/>
        <v>4.3196611445163796E-3</v>
      </c>
      <c r="H93" s="1">
        <f t="shared" si="13"/>
        <v>-1.1628037995119099E-2</v>
      </c>
      <c r="I93" s="1">
        <f t="shared" si="14"/>
        <v>-7.4906717291576257E-3</v>
      </c>
      <c r="J93" s="1">
        <f t="shared" si="15"/>
        <v>-7.7441176606197759E-3</v>
      </c>
      <c r="K93" s="1">
        <f t="shared" si="16"/>
        <v>-5.9334134505201761E-3</v>
      </c>
    </row>
    <row r="94" spans="1:24" x14ac:dyDescent="0.2">
      <c r="A94" s="2">
        <v>43326</v>
      </c>
      <c r="B94" s="1">
        <v>3100</v>
      </c>
      <c r="C94" s="1">
        <v>1155</v>
      </c>
      <c r="D94" s="1">
        <v>13740</v>
      </c>
      <c r="E94" s="1">
        <v>26740</v>
      </c>
      <c r="F94" s="1">
        <f t="shared" si="11"/>
        <v>1.2987195526811112E-2</v>
      </c>
      <c r="G94" s="1">
        <f t="shared" si="12"/>
        <v>-4.3196611445163961E-3</v>
      </c>
      <c r="H94" s="1">
        <f t="shared" si="13"/>
        <v>4.3763745997987815E-3</v>
      </c>
      <c r="I94" s="1">
        <f t="shared" si="14"/>
        <v>5.249355886143745E-3</v>
      </c>
      <c r="J94" s="1">
        <f t="shared" si="15"/>
        <v>5.0166394860053547E-3</v>
      </c>
      <c r="K94" s="1">
        <f t="shared" si="16"/>
        <v>4.8771708113233246E-3</v>
      </c>
    </row>
    <row r="95" spans="1:24" x14ac:dyDescent="0.2">
      <c r="A95" s="2">
        <v>43327</v>
      </c>
      <c r="B95" s="1">
        <v>3000</v>
      </c>
      <c r="C95" s="1">
        <v>1185</v>
      </c>
      <c r="D95" s="1">
        <v>13840</v>
      </c>
      <c r="E95" s="1">
        <v>26780</v>
      </c>
      <c r="F95" s="1">
        <f t="shared" si="11"/>
        <v>-3.2789822822990838E-2</v>
      </c>
      <c r="G95" s="1">
        <f t="shared" si="12"/>
        <v>2.5642430613337652E-2</v>
      </c>
      <c r="H95" s="1">
        <f t="shared" si="13"/>
        <v>7.2516633953202065E-3</v>
      </c>
      <c r="I95" s="1">
        <f t="shared" si="14"/>
        <v>1.494768589229283E-3</v>
      </c>
      <c r="J95" s="1">
        <f t="shared" si="15"/>
        <v>1.6452934828525636E-3</v>
      </c>
      <c r="K95" s="1">
        <f t="shared" si="16"/>
        <v>3.4375580373684201E-4</v>
      </c>
    </row>
    <row r="96" spans="1:24" x14ac:dyDescent="0.2">
      <c r="A96" s="2">
        <v>43328</v>
      </c>
      <c r="B96" s="1">
        <v>3065</v>
      </c>
      <c r="C96" s="1">
        <v>1190</v>
      </c>
      <c r="D96" s="1">
        <v>13640</v>
      </c>
      <c r="E96" s="1">
        <v>26680</v>
      </c>
      <c r="F96" s="1">
        <f t="shared" si="11"/>
        <v>2.1435280720065085E-2</v>
      </c>
      <c r="G96" s="1">
        <f t="shared" si="12"/>
        <v>4.2105325363434578E-3</v>
      </c>
      <c r="H96" s="1">
        <f t="shared" si="13"/>
        <v>-1.4556297774207487E-2</v>
      </c>
      <c r="I96" s="1">
        <f t="shared" si="14"/>
        <v>-3.741119215603452E-3</v>
      </c>
      <c r="J96" s="1">
        <f t="shared" si="15"/>
        <v>-4.5770833293604981E-3</v>
      </c>
      <c r="K96" s="1">
        <f t="shared" si="16"/>
        <v>-7.2351923266875118E-4</v>
      </c>
    </row>
    <row r="97" spans="1:11" x14ac:dyDescent="0.2">
      <c r="A97" s="2">
        <v>43329</v>
      </c>
      <c r="B97" s="1">
        <v>3095</v>
      </c>
      <c r="C97" s="1">
        <v>1190</v>
      </c>
      <c r="D97" s="1">
        <v>13580</v>
      </c>
      <c r="E97" s="1">
        <v>26700</v>
      </c>
      <c r="F97" s="1">
        <f t="shared" si="11"/>
        <v>9.7403367483848043E-3</v>
      </c>
      <c r="G97" s="1">
        <f t="shared" si="12"/>
        <v>0</v>
      </c>
      <c r="H97" s="1">
        <f t="shared" si="13"/>
        <v>-4.4085302847659685E-3</v>
      </c>
      <c r="I97" s="1">
        <f t="shared" si="14"/>
        <v>7.4934435878097974E-4</v>
      </c>
      <c r="J97" s="1">
        <f t="shared" si="15"/>
        <v>-5.5587854043001876E-4</v>
      </c>
      <c r="K97" s="1">
        <f t="shared" si="16"/>
        <v>5.261799948296131E-4</v>
      </c>
    </row>
    <row r="98" spans="1:11" x14ac:dyDescent="0.2">
      <c r="A98" s="2">
        <v>43333</v>
      </c>
      <c r="B98" s="1">
        <v>3140</v>
      </c>
      <c r="C98" s="1">
        <v>1200</v>
      </c>
      <c r="D98" s="1">
        <v>13660</v>
      </c>
      <c r="E98" s="1">
        <v>26700</v>
      </c>
      <c r="F98" s="1">
        <f t="shared" si="11"/>
        <v>1.4434893783602484E-2</v>
      </c>
      <c r="G98" s="1">
        <f t="shared" si="12"/>
        <v>8.3682496705165792E-3</v>
      </c>
      <c r="H98" s="1">
        <f t="shared" si="13"/>
        <v>5.8737320120939157E-3</v>
      </c>
      <c r="I98" s="1">
        <f t="shared" si="14"/>
        <v>0</v>
      </c>
      <c r="J98" s="1">
        <f t="shared" si="15"/>
        <v>5.9389250406389881E-3</v>
      </c>
      <c r="K98" s="1">
        <f t="shared" si="16"/>
        <v>7.9255527854462E-3</v>
      </c>
    </row>
    <row r="99" spans="1:11" x14ac:dyDescent="0.2">
      <c r="A99" s="2">
        <v>43334</v>
      </c>
      <c r="B99" s="1">
        <v>3220</v>
      </c>
      <c r="C99" s="1">
        <v>1180</v>
      </c>
      <c r="D99" s="1">
        <v>13680</v>
      </c>
      <c r="E99" s="1">
        <v>26700</v>
      </c>
      <c r="F99" s="1">
        <f t="shared" si="11"/>
        <v>2.5158559636154931E-2</v>
      </c>
      <c r="G99" s="1">
        <f t="shared" si="12"/>
        <v>-1.6807118316381289E-2</v>
      </c>
      <c r="H99" s="1">
        <f t="shared" si="13"/>
        <v>1.4630580517603152E-3</v>
      </c>
      <c r="I99" s="1">
        <f t="shared" si="14"/>
        <v>0</v>
      </c>
      <c r="J99" s="1">
        <f t="shared" si="15"/>
        <v>2.824601139665268E-3</v>
      </c>
      <c r="K99" s="1">
        <f t="shared" si="16"/>
        <v>3.5865923690546167E-3</v>
      </c>
    </row>
    <row r="100" spans="1:11" x14ac:dyDescent="0.2">
      <c r="A100" s="2">
        <v>43335</v>
      </c>
      <c r="B100" s="1">
        <v>3240</v>
      </c>
      <c r="C100" s="1">
        <v>1195</v>
      </c>
      <c r="D100" s="1">
        <v>13800</v>
      </c>
      <c r="E100" s="1">
        <v>26780</v>
      </c>
      <c r="F100" s="1">
        <f t="shared" si="11"/>
        <v>6.1919702479209804E-3</v>
      </c>
      <c r="G100" s="1">
        <f t="shared" si="12"/>
        <v>1.2631746905900564E-2</v>
      </c>
      <c r="H100" s="1">
        <f t="shared" si="13"/>
        <v>8.7336799687546315E-3</v>
      </c>
      <c r="I100" s="1">
        <f t="shared" si="14"/>
        <v>2.9917748568226541E-3</v>
      </c>
      <c r="J100" s="1">
        <f t="shared" si="15"/>
        <v>7.3067539263611822E-3</v>
      </c>
      <c r="K100" s="1">
        <f t="shared" si="16"/>
        <v>8.3036754147822068E-3</v>
      </c>
    </row>
    <row r="101" spans="1:11" x14ac:dyDescent="0.2">
      <c r="A101" s="2">
        <v>43336</v>
      </c>
      <c r="B101" s="1">
        <v>3270</v>
      </c>
      <c r="C101" s="1">
        <v>1185</v>
      </c>
      <c r="D101" s="1">
        <v>13880</v>
      </c>
      <c r="E101" s="1">
        <v>26780</v>
      </c>
      <c r="F101" s="1">
        <f t="shared" si="11"/>
        <v>9.2166551049240476E-3</v>
      </c>
      <c r="G101" s="1">
        <f t="shared" si="12"/>
        <v>-8.4034107963795041E-3</v>
      </c>
      <c r="H101" s="1">
        <f t="shared" si="13"/>
        <v>5.780362915499329E-3</v>
      </c>
      <c r="I101" s="1">
        <f t="shared" si="14"/>
        <v>0</v>
      </c>
      <c r="J101" s="1">
        <f t="shared" si="15"/>
        <v>3.4323386438503212E-3</v>
      </c>
      <c r="K101" s="1">
        <f t="shared" si="16"/>
        <v>3.224644928929809E-3</v>
      </c>
    </row>
    <row r="102" spans="1:11" x14ac:dyDescent="0.2">
      <c r="A102" s="2">
        <v>43339</v>
      </c>
      <c r="B102" s="1">
        <v>3305</v>
      </c>
      <c r="C102" s="1">
        <v>1195</v>
      </c>
      <c r="D102" s="1">
        <v>13880</v>
      </c>
      <c r="E102" s="1">
        <v>26640</v>
      </c>
      <c r="F102" s="1">
        <f t="shared" si="11"/>
        <v>1.0646488394487485E-2</v>
      </c>
      <c r="G102" s="1">
        <f t="shared" si="12"/>
        <v>8.4034107963793792E-3</v>
      </c>
      <c r="H102" s="1">
        <f t="shared" si="13"/>
        <v>0</v>
      </c>
      <c r="I102" s="1">
        <f t="shared" si="14"/>
        <v>-5.241494590838067E-3</v>
      </c>
      <c r="J102" s="1">
        <f t="shared" si="15"/>
        <v>1.1269406911015439E-3</v>
      </c>
      <c r="K102" s="1">
        <f t="shared" si="16"/>
        <v>3.8181547988139406E-3</v>
      </c>
    </row>
    <row r="103" spans="1:11" x14ac:dyDescent="0.2">
      <c r="A103" s="2">
        <v>43340</v>
      </c>
      <c r="B103" s="1">
        <v>3330</v>
      </c>
      <c r="C103" s="1">
        <v>1190</v>
      </c>
      <c r="D103" s="1">
        <v>13760</v>
      </c>
      <c r="E103" s="1">
        <v>26600</v>
      </c>
      <c r="F103" s="1">
        <f t="shared" si="11"/>
        <v>7.535830688702924E-3</v>
      </c>
      <c r="G103" s="1">
        <f t="shared" si="12"/>
        <v>-4.1928782600359274E-3</v>
      </c>
      <c r="H103" s="1">
        <f t="shared" si="13"/>
        <v>-8.6831225734608809E-3</v>
      </c>
      <c r="I103" s="1">
        <f t="shared" si="14"/>
        <v>-1.5026298845350185E-3</v>
      </c>
      <c r="J103" s="1">
        <f t="shared" si="15"/>
        <v>-4.0061319805623496E-3</v>
      </c>
      <c r="K103" s="1">
        <f t="shared" si="16"/>
        <v>-3.0122861263423522E-3</v>
      </c>
    </row>
    <row r="104" spans="1:11" x14ac:dyDescent="0.2">
      <c r="A104" s="2">
        <v>43341</v>
      </c>
      <c r="B104" s="1">
        <v>3385</v>
      </c>
      <c r="C104" s="1">
        <v>1195</v>
      </c>
      <c r="D104" s="1">
        <v>13600</v>
      </c>
      <c r="E104" s="1">
        <v>26800</v>
      </c>
      <c r="F104" s="1">
        <f t="shared" si="11"/>
        <v>1.6381602371885764E-2</v>
      </c>
      <c r="G104" s="1">
        <f t="shared" si="12"/>
        <v>4.1928782600359578E-3</v>
      </c>
      <c r="H104" s="1">
        <f t="shared" si="13"/>
        <v>-1.1696039763191298E-2</v>
      </c>
      <c r="I104" s="1">
        <f t="shared" si="14"/>
        <v>7.4906717291576587E-3</v>
      </c>
      <c r="J104" s="1">
        <f t="shared" si="15"/>
        <v>-1.0988237675197744E-3</v>
      </c>
      <c r="K104" s="1">
        <f t="shared" si="16"/>
        <v>4.1982552445831399E-4</v>
      </c>
    </row>
    <row r="105" spans="1:11" x14ac:dyDescent="0.2">
      <c r="A105" s="2">
        <v>43342</v>
      </c>
      <c r="B105" s="1">
        <v>3445</v>
      </c>
      <c r="C105" s="1">
        <v>1195</v>
      </c>
      <c r="D105" s="1">
        <v>13560</v>
      </c>
      <c r="E105" s="1">
        <v>26620</v>
      </c>
      <c r="F105" s="1">
        <f t="shared" si="11"/>
        <v>1.7569998101383485E-2</v>
      </c>
      <c r="G105" s="1">
        <f t="shared" si="12"/>
        <v>0</v>
      </c>
      <c r="H105" s="1">
        <f t="shared" si="13"/>
        <v>-2.9455102297568031E-3</v>
      </c>
      <c r="I105" s="1">
        <f t="shared" si="14"/>
        <v>-6.7390745498454073E-3</v>
      </c>
      <c r="J105" s="1">
        <f t="shared" si="15"/>
        <v>-5.2202403713223094E-4</v>
      </c>
      <c r="K105" s="1">
        <f t="shared" si="16"/>
        <v>2.3931124669707687E-3</v>
      </c>
    </row>
    <row r="106" spans="1:11" x14ac:dyDescent="0.2">
      <c r="A106" s="2">
        <v>43343</v>
      </c>
      <c r="B106" s="1">
        <v>3420</v>
      </c>
      <c r="C106" s="1">
        <v>1200</v>
      </c>
      <c r="D106" s="1">
        <v>13520</v>
      </c>
      <c r="E106" s="1">
        <v>26680</v>
      </c>
      <c r="F106" s="1">
        <f t="shared" si="11"/>
        <v>-7.2833533911081582E-3</v>
      </c>
      <c r="G106" s="1">
        <f t="shared" si="12"/>
        <v>4.175371410480592E-3</v>
      </c>
      <c r="H106" s="1">
        <f t="shared" si="13"/>
        <v>-2.9542118974315201E-3</v>
      </c>
      <c r="I106" s="1">
        <f t="shared" si="14"/>
        <v>2.2514080804574279E-3</v>
      </c>
      <c r="J106" s="1">
        <f t="shared" si="15"/>
        <v>-1.5892197962195673E-3</v>
      </c>
      <c r="K106" s="1">
        <f t="shared" si="16"/>
        <v>-2.0900186114793627E-3</v>
      </c>
    </row>
    <row r="107" spans="1:11" x14ac:dyDescent="0.2">
      <c r="A107" s="2">
        <v>43346</v>
      </c>
      <c r="B107" s="1">
        <v>3395</v>
      </c>
      <c r="C107" s="1">
        <v>1175</v>
      </c>
      <c r="D107" s="1">
        <v>13440</v>
      </c>
      <c r="E107" s="1">
        <v>26680</v>
      </c>
      <c r="F107" s="1">
        <f t="shared" si="11"/>
        <v>-7.3367900638543204E-3</v>
      </c>
      <c r="G107" s="1">
        <f t="shared" si="12"/>
        <v>-2.1053409197832381E-2</v>
      </c>
      <c r="H107" s="1">
        <f t="shared" si="13"/>
        <v>-5.9347355198145777E-3</v>
      </c>
      <c r="I107" s="1">
        <f t="shared" si="14"/>
        <v>0</v>
      </c>
      <c r="J107" s="1">
        <f t="shared" si="15"/>
        <v>-6.1732271892686753E-3</v>
      </c>
      <c r="K107" s="1">
        <f t="shared" si="16"/>
        <v>-8.7155103394466159E-3</v>
      </c>
    </row>
    <row r="108" spans="1:11" x14ac:dyDescent="0.2">
      <c r="A108" s="2">
        <v>43347</v>
      </c>
      <c r="B108" s="1">
        <v>3455</v>
      </c>
      <c r="C108" s="1">
        <v>1190</v>
      </c>
      <c r="D108" s="1">
        <v>13420</v>
      </c>
      <c r="E108" s="1">
        <v>26520</v>
      </c>
      <c r="F108" s="1">
        <f t="shared" si="11"/>
        <v>1.7518696208973707E-2</v>
      </c>
      <c r="G108" s="1">
        <f t="shared" si="12"/>
        <v>1.2685159527315642E-2</v>
      </c>
      <c r="H108" s="1">
        <f t="shared" si="13"/>
        <v>-1.4892035514677455E-3</v>
      </c>
      <c r="I108" s="1">
        <f t="shared" si="14"/>
        <v>-6.0150557297612567E-3</v>
      </c>
      <c r="J108" s="1">
        <f t="shared" si="15"/>
        <v>1.6479546759034331E-3</v>
      </c>
      <c r="K108" s="1">
        <f t="shared" si="16"/>
        <v>5.6450587865699443E-3</v>
      </c>
    </row>
    <row r="109" spans="1:11" x14ac:dyDescent="0.2">
      <c r="A109" s="2">
        <v>43348</v>
      </c>
      <c r="B109" s="1">
        <v>3430</v>
      </c>
      <c r="C109" s="1">
        <v>1175</v>
      </c>
      <c r="D109" s="1">
        <v>12920</v>
      </c>
      <c r="E109" s="1">
        <v>26580</v>
      </c>
      <c r="F109" s="1">
        <f t="shared" si="11"/>
        <v>-7.2621960417846715E-3</v>
      </c>
      <c r="G109" s="1">
        <f t="shared" si="12"/>
        <v>-1.2685159527315687E-2</v>
      </c>
      <c r="H109" s="1">
        <f t="shared" si="13"/>
        <v>-3.7969633189079893E-2</v>
      </c>
      <c r="I109" s="1">
        <f t="shared" si="14"/>
        <v>2.2598879674375042E-3</v>
      </c>
      <c r="J109" s="1">
        <f t="shared" si="15"/>
        <v>-2.0777689961679838E-2</v>
      </c>
      <c r="K109" s="1">
        <f t="shared" si="16"/>
        <v>-2.1212927054251506E-2</v>
      </c>
    </row>
    <row r="110" spans="1:11" x14ac:dyDescent="0.2">
      <c r="A110" s="2">
        <v>43349</v>
      </c>
      <c r="B110" s="1">
        <v>3390</v>
      </c>
      <c r="C110" s="1">
        <v>1160</v>
      </c>
      <c r="D110" s="1">
        <v>13020</v>
      </c>
      <c r="E110" s="1">
        <v>26500</v>
      </c>
      <c r="F110" s="1">
        <f t="shared" si="11"/>
        <v>-1.1730339785489605E-2</v>
      </c>
      <c r="G110" s="1">
        <f t="shared" si="12"/>
        <v>-1.2848142477849024E-2</v>
      </c>
      <c r="H110" s="1">
        <f t="shared" si="13"/>
        <v>7.7101384259674818E-3</v>
      </c>
      <c r="I110" s="1">
        <f t="shared" si="14"/>
        <v>-3.0143202929227013E-3</v>
      </c>
      <c r="J110" s="1">
        <f t="shared" si="15"/>
        <v>5.7123924144722514E-5</v>
      </c>
      <c r="K110" s="1">
        <f t="shared" si="16"/>
        <v>-2.3340831795491089E-3</v>
      </c>
    </row>
    <row r="111" spans="1:11" x14ac:dyDescent="0.2">
      <c r="A111" s="2">
        <v>43350</v>
      </c>
      <c r="B111" s="1">
        <v>3410</v>
      </c>
      <c r="C111" s="1">
        <v>1160</v>
      </c>
      <c r="D111" s="1">
        <v>13160</v>
      </c>
      <c r="E111" s="1">
        <v>26200</v>
      </c>
      <c r="F111" s="1">
        <f t="shared" si="11"/>
        <v>5.8823699030666129E-3</v>
      </c>
      <c r="G111" s="1">
        <f t="shared" si="12"/>
        <v>0</v>
      </c>
      <c r="H111" s="1">
        <f t="shared" si="13"/>
        <v>1.069528911674795E-2</v>
      </c>
      <c r="I111" s="1">
        <f t="shared" si="14"/>
        <v>-1.1385322225125352E-2</v>
      </c>
      <c r="J111" s="1">
        <f t="shared" si="15"/>
        <v>3.3836694875526291E-3</v>
      </c>
      <c r="K111" s="1">
        <f t="shared" si="16"/>
        <v>5.1449403557906953E-3</v>
      </c>
    </row>
    <row r="112" spans="1:11" x14ac:dyDescent="0.2">
      <c r="A112" s="2">
        <v>43353</v>
      </c>
      <c r="B112" s="1">
        <v>3410</v>
      </c>
      <c r="C112" s="1">
        <v>1190</v>
      </c>
      <c r="D112" s="1">
        <v>13460</v>
      </c>
      <c r="E112" s="1">
        <v>26300</v>
      </c>
      <c r="F112" s="1">
        <f t="shared" si="11"/>
        <v>0</v>
      </c>
      <c r="G112" s="1">
        <f t="shared" si="12"/>
        <v>2.5533302005164845E-2</v>
      </c>
      <c r="H112" s="1">
        <f t="shared" si="13"/>
        <v>2.2540398319410567E-2</v>
      </c>
      <c r="I112" s="1">
        <f t="shared" si="14"/>
        <v>3.8095284166676487E-3</v>
      </c>
      <c r="J112" s="1">
        <f t="shared" si="15"/>
        <v>1.4775911464388681E-2</v>
      </c>
      <c r="K112" s="1">
        <f t="shared" si="16"/>
        <v>1.5630792486434491E-2</v>
      </c>
    </row>
    <row r="113" spans="1:11" x14ac:dyDescent="0.2">
      <c r="A113" s="2">
        <v>43354</v>
      </c>
      <c r="B113" s="1">
        <v>3480</v>
      </c>
      <c r="C113" s="1">
        <v>1180</v>
      </c>
      <c r="D113" s="1">
        <v>13480</v>
      </c>
      <c r="E113" s="1">
        <v>26200</v>
      </c>
      <c r="F113" s="1">
        <f t="shared" si="11"/>
        <v>2.0320002490957528E-2</v>
      </c>
      <c r="G113" s="1">
        <f t="shared" si="12"/>
        <v>-8.4388686458645949E-3</v>
      </c>
      <c r="H113" s="1">
        <f t="shared" si="13"/>
        <v>1.4847812675792241E-3</v>
      </c>
      <c r="I113" s="1">
        <f t="shared" si="14"/>
        <v>-3.8095284166677302E-3</v>
      </c>
      <c r="J113" s="1">
        <f t="shared" si="15"/>
        <v>1.9941220386798485E-3</v>
      </c>
      <c r="K113" s="1">
        <f t="shared" si="16"/>
        <v>3.6794256223103405E-3</v>
      </c>
    </row>
    <row r="114" spans="1:11" x14ac:dyDescent="0.2">
      <c r="A114" s="2">
        <v>43355</v>
      </c>
      <c r="B114" s="1">
        <v>3820</v>
      </c>
      <c r="C114" s="1">
        <v>1185</v>
      </c>
      <c r="D114" s="1">
        <v>13380</v>
      </c>
      <c r="E114" s="1">
        <v>25800</v>
      </c>
      <c r="F114" s="1">
        <f t="shared" si="11"/>
        <v>9.3218128832100788E-2</v>
      </c>
      <c r="G114" s="1">
        <f t="shared" si="12"/>
        <v>4.2283361095211049E-3</v>
      </c>
      <c r="H114" s="1">
        <f t="shared" si="13"/>
        <v>-7.4460507840785626E-3</v>
      </c>
      <c r="I114" s="1">
        <f t="shared" si="14"/>
        <v>-1.5384918839479456E-2</v>
      </c>
      <c r="J114" s="1">
        <f t="shared" si="15"/>
        <v>6.8362978338580849E-3</v>
      </c>
      <c r="K114" s="1">
        <f t="shared" si="16"/>
        <v>1.9260984693146119E-2</v>
      </c>
    </row>
    <row r="115" spans="1:11" x14ac:dyDescent="0.2">
      <c r="A115" s="2">
        <v>43356</v>
      </c>
      <c r="B115" s="1">
        <v>3765</v>
      </c>
      <c r="C115" s="1">
        <v>1195</v>
      </c>
      <c r="D115" s="1">
        <v>13640</v>
      </c>
      <c r="E115" s="1">
        <v>25820</v>
      </c>
      <c r="F115" s="1">
        <f t="shared" si="11"/>
        <v>-1.4502561366626943E-2</v>
      </c>
      <c r="G115" s="1">
        <f t="shared" si="12"/>
        <v>8.4034107963793792E-3</v>
      </c>
      <c r="H115" s="1">
        <f t="shared" si="13"/>
        <v>1.924559771523356E-2</v>
      </c>
      <c r="I115" s="1">
        <f t="shared" si="14"/>
        <v>7.7489349092479086E-4</v>
      </c>
      <c r="J115" s="1">
        <f t="shared" si="15"/>
        <v>8.4814791049918747E-3</v>
      </c>
      <c r="K115" s="1">
        <f t="shared" si="16"/>
        <v>6.7930501385667216E-3</v>
      </c>
    </row>
    <row r="116" spans="1:11" x14ac:dyDescent="0.2">
      <c r="A116" s="2">
        <v>43357</v>
      </c>
      <c r="B116" s="1">
        <v>3790</v>
      </c>
      <c r="C116" s="1">
        <v>1190</v>
      </c>
      <c r="D116" s="1">
        <v>13540</v>
      </c>
      <c r="E116" s="1">
        <v>25580</v>
      </c>
      <c r="F116" s="1">
        <f t="shared" si="11"/>
        <v>6.6181578424780738E-3</v>
      </c>
      <c r="G116" s="1">
        <f t="shared" si="12"/>
        <v>-4.1928782600359274E-3</v>
      </c>
      <c r="H116" s="1">
        <f t="shared" si="13"/>
        <v>-7.3583849311870996E-3</v>
      </c>
      <c r="I116" s="1">
        <f t="shared" si="14"/>
        <v>-9.3385892677997628E-3</v>
      </c>
      <c r="J116" s="1">
        <f t="shared" si="15"/>
        <v>-5.4404039321753724E-3</v>
      </c>
      <c r="K116" s="1">
        <f t="shared" si="16"/>
        <v>-3.4291683372018379E-3</v>
      </c>
    </row>
    <row r="117" spans="1:11" x14ac:dyDescent="0.2">
      <c r="A117" s="2">
        <v>43360</v>
      </c>
      <c r="B117" s="1">
        <v>3870</v>
      </c>
      <c r="C117" s="1">
        <v>1150</v>
      </c>
      <c r="D117" s="1">
        <v>13120</v>
      </c>
      <c r="E117" s="1">
        <v>25080</v>
      </c>
      <c r="F117" s="1">
        <f t="shared" si="11"/>
        <v>2.0888487947355532E-2</v>
      </c>
      <c r="G117" s="1">
        <f t="shared" si="12"/>
        <v>-3.4191364748279308E-2</v>
      </c>
      <c r="H117" s="1">
        <f t="shared" si="13"/>
        <v>-3.1510483968185898E-2</v>
      </c>
      <c r="I117" s="1">
        <f t="shared" si="14"/>
        <v>-1.9740080385976678E-2</v>
      </c>
      <c r="J117" s="1">
        <f t="shared" si="15"/>
        <v>-2.0976125363311719E-2</v>
      </c>
      <c r="K117" s="1">
        <f t="shared" si="16"/>
        <v>-1.77698767870983E-2</v>
      </c>
    </row>
    <row r="118" spans="1:11" x14ac:dyDescent="0.2">
      <c r="A118" s="2">
        <v>43361</v>
      </c>
      <c r="B118" s="1">
        <v>3940</v>
      </c>
      <c r="C118" s="1">
        <v>1150</v>
      </c>
      <c r="D118" s="1">
        <v>13500</v>
      </c>
      <c r="E118" s="1">
        <v>25380</v>
      </c>
      <c r="F118" s="1">
        <f t="shared" si="11"/>
        <v>1.7926216268152113E-2</v>
      </c>
      <c r="G118" s="1">
        <f t="shared" si="12"/>
        <v>0</v>
      </c>
      <c r="H118" s="1">
        <f t="shared" si="13"/>
        <v>2.855190192844086E-2</v>
      </c>
      <c r="I118" s="1">
        <f t="shared" si="14"/>
        <v>1.1890746521521554E-2</v>
      </c>
      <c r="J118" s="1">
        <f t="shared" si="15"/>
        <v>1.9937570034823635E-2</v>
      </c>
      <c r="K118" s="1">
        <f t="shared" si="16"/>
        <v>1.8518984586988571E-2</v>
      </c>
    </row>
    <row r="119" spans="1:11" x14ac:dyDescent="0.2">
      <c r="A119" s="2">
        <v>43362</v>
      </c>
      <c r="B119" s="1">
        <v>3850</v>
      </c>
      <c r="C119" s="1">
        <v>1145</v>
      </c>
      <c r="D119" s="1">
        <v>13380</v>
      </c>
      <c r="E119" s="1">
        <v>24940</v>
      </c>
      <c r="F119" s="1">
        <f t="shared" si="11"/>
        <v>-2.3107575010149605E-2</v>
      </c>
      <c r="G119" s="1">
        <f t="shared" si="12"/>
        <v>-4.3573053689557007E-3</v>
      </c>
      <c r="H119" s="1">
        <f t="shared" si="13"/>
        <v>-8.9286307443013184E-3</v>
      </c>
      <c r="I119" s="1">
        <f t="shared" si="14"/>
        <v>-1.7488522034351237E-2</v>
      </c>
      <c r="J119" s="1">
        <f t="shared" si="15"/>
        <v>-1.2738312669156478E-2</v>
      </c>
      <c r="K119" s="1">
        <f t="shared" si="16"/>
        <v>-1.2415090864699259E-2</v>
      </c>
    </row>
    <row r="120" spans="1:11" x14ac:dyDescent="0.2">
      <c r="A120" s="2">
        <v>43363</v>
      </c>
      <c r="B120" s="1">
        <v>3715</v>
      </c>
      <c r="C120" s="1">
        <v>1140</v>
      </c>
      <c r="D120" s="1">
        <v>13020</v>
      </c>
      <c r="E120" s="1">
        <v>25000</v>
      </c>
      <c r="F120" s="1">
        <f t="shared" si="11"/>
        <v>-3.5694470129970325E-2</v>
      </c>
      <c r="G120" s="1">
        <f t="shared" si="12"/>
        <v>-4.3763745997988882E-3</v>
      </c>
      <c r="H120" s="1">
        <f t="shared" si="13"/>
        <v>-2.7274417919659174E-2</v>
      </c>
      <c r="I120" s="1">
        <f t="shared" si="14"/>
        <v>2.4028846163103158E-3</v>
      </c>
      <c r="J120" s="1">
        <f t="shared" si="15"/>
        <v>-1.8828295785227444E-2</v>
      </c>
      <c r="K120" s="1">
        <f t="shared" si="16"/>
        <v>-2.1832092054667955E-2</v>
      </c>
    </row>
    <row r="121" spans="1:11" x14ac:dyDescent="0.2">
      <c r="A121" s="2">
        <v>43364</v>
      </c>
      <c r="B121" s="1">
        <v>3680</v>
      </c>
      <c r="C121" s="1">
        <v>1180</v>
      </c>
      <c r="D121" s="1">
        <v>13600</v>
      </c>
      <c r="E121" s="1">
        <v>24500</v>
      </c>
      <c r="F121" s="1">
        <f t="shared" si="11"/>
        <v>-9.4659259888829738E-3</v>
      </c>
      <c r="G121" s="1">
        <f t="shared" si="12"/>
        <v>3.4486176071169404E-2</v>
      </c>
      <c r="H121" s="1">
        <f t="shared" si="13"/>
        <v>4.3583155961583131E-2</v>
      </c>
      <c r="I121" s="1">
        <f t="shared" si="14"/>
        <v>-2.0202707317519466E-2</v>
      </c>
      <c r="J121" s="1">
        <f t="shared" si="15"/>
        <v>1.8769629860196192E-2</v>
      </c>
      <c r="K121" s="1">
        <f t="shared" si="16"/>
        <v>2.21229031679736E-2</v>
      </c>
    </row>
    <row r="122" spans="1:11" x14ac:dyDescent="0.2">
      <c r="A122" s="2">
        <v>43367</v>
      </c>
      <c r="B122" s="1">
        <v>3900</v>
      </c>
      <c r="C122" s="1">
        <v>1140</v>
      </c>
      <c r="D122" s="1">
        <v>13260</v>
      </c>
      <c r="E122" s="1">
        <v>24540</v>
      </c>
      <c r="F122" s="1">
        <f t="shared" si="11"/>
        <v>5.8063800954761116E-2</v>
      </c>
      <c r="G122" s="1">
        <f t="shared" si="12"/>
        <v>-3.4486176071169321E-2</v>
      </c>
      <c r="H122" s="1">
        <f t="shared" si="13"/>
        <v>-2.5317807984289897E-2</v>
      </c>
      <c r="I122" s="1">
        <f t="shared" si="14"/>
        <v>1.6313217320840971E-3</v>
      </c>
      <c r="J122" s="1">
        <f t="shared" si="15"/>
        <v>-6.9901210230266892E-3</v>
      </c>
      <c r="K122" s="1">
        <f t="shared" si="16"/>
        <v>-3.6111663952656295E-3</v>
      </c>
    </row>
    <row r="123" spans="1:11" x14ac:dyDescent="0.2">
      <c r="A123" s="2">
        <v>43368</v>
      </c>
      <c r="B123" s="1">
        <v>3930</v>
      </c>
      <c r="C123" s="1">
        <v>1145</v>
      </c>
      <c r="D123" s="1">
        <v>13180</v>
      </c>
      <c r="E123" s="1">
        <v>24000</v>
      </c>
      <c r="F123" s="1">
        <f t="shared" si="11"/>
        <v>7.6628727455690972E-3</v>
      </c>
      <c r="G123" s="1">
        <f t="shared" si="12"/>
        <v>4.3763745997987815E-3</v>
      </c>
      <c r="H123" s="1">
        <f t="shared" si="13"/>
        <v>-6.0514556833552672E-3</v>
      </c>
      <c r="I123" s="1">
        <f t="shared" si="14"/>
        <v>-2.2250608934819806E-2</v>
      </c>
      <c r="J123" s="1">
        <f t="shared" si="15"/>
        <v>-7.0013117035673429E-3</v>
      </c>
      <c r="K123" s="1">
        <f t="shared" si="16"/>
        <v>-2.1572228446398202E-3</v>
      </c>
    </row>
    <row r="124" spans="1:11" x14ac:dyDescent="0.2">
      <c r="A124" s="2">
        <v>43369</v>
      </c>
      <c r="B124" s="1">
        <v>3925</v>
      </c>
      <c r="C124" s="1">
        <v>1145</v>
      </c>
      <c r="D124" s="1">
        <v>13220</v>
      </c>
      <c r="E124" s="1">
        <v>24300</v>
      </c>
      <c r="F124" s="1">
        <f t="shared" si="11"/>
        <v>-1.2730746467980965E-3</v>
      </c>
      <c r="G124" s="1">
        <f t="shared" si="12"/>
        <v>0</v>
      </c>
      <c r="H124" s="1">
        <f t="shared" si="13"/>
        <v>3.0303053491790633E-3</v>
      </c>
      <c r="I124" s="1">
        <f t="shared" si="14"/>
        <v>1.242251999855711E-2</v>
      </c>
      <c r="J124" s="1">
        <f t="shared" si="15"/>
        <v>4.4298214772090947E-3</v>
      </c>
      <c r="K124" s="1">
        <f t="shared" si="16"/>
        <v>2.2876207452867652E-3</v>
      </c>
    </row>
    <row r="125" spans="1:11" x14ac:dyDescent="0.2">
      <c r="A125" s="2">
        <v>43370</v>
      </c>
      <c r="B125" s="1">
        <v>3980</v>
      </c>
      <c r="C125" s="1">
        <v>1160</v>
      </c>
      <c r="D125" s="1">
        <v>13380</v>
      </c>
      <c r="E125" s="1">
        <v>24220</v>
      </c>
      <c r="F125" s="1">
        <f t="shared" si="11"/>
        <v>1.3915468061974579E-2</v>
      </c>
      <c r="G125" s="1">
        <f t="shared" si="12"/>
        <v>1.3015368112070227E-2</v>
      </c>
      <c r="H125" s="1">
        <f t="shared" si="13"/>
        <v>1.2030220276542061E-2</v>
      </c>
      <c r="I125" s="1">
        <f t="shared" si="14"/>
        <v>-3.2976122215566091E-3</v>
      </c>
      <c r="J125" s="1">
        <f t="shared" si="15"/>
        <v>8.5795641033850865E-3</v>
      </c>
      <c r="K125" s="1">
        <f t="shared" si="16"/>
        <v>1.1165778540195957E-2</v>
      </c>
    </row>
    <row r="126" spans="1:11" x14ac:dyDescent="0.2">
      <c r="A126" s="2">
        <v>43371</v>
      </c>
      <c r="B126" s="1">
        <v>4030</v>
      </c>
      <c r="C126" s="1">
        <v>1165</v>
      </c>
      <c r="D126" s="1">
        <v>13380</v>
      </c>
      <c r="E126" s="1">
        <v>24200</v>
      </c>
      <c r="F126" s="1">
        <f t="shared" si="11"/>
        <v>1.2484556662245277E-2</v>
      </c>
      <c r="G126" s="1">
        <f t="shared" si="12"/>
        <v>4.3010818993907017E-3</v>
      </c>
      <c r="H126" s="1">
        <f t="shared" si="13"/>
        <v>0</v>
      </c>
      <c r="I126" s="1">
        <f t="shared" si="14"/>
        <v>-8.2610496230550333E-4</v>
      </c>
      <c r="J126" s="1">
        <f t="shared" si="15"/>
        <v>2.0962654486994859E-3</v>
      </c>
      <c r="K126" s="1">
        <f t="shared" si="16"/>
        <v>3.8987450492089094E-3</v>
      </c>
    </row>
    <row r="127" spans="1:11" x14ac:dyDescent="0.2">
      <c r="A127" s="2">
        <v>43374</v>
      </c>
      <c r="B127" s="1">
        <v>4150</v>
      </c>
      <c r="C127" s="1">
        <v>1155</v>
      </c>
      <c r="D127" s="1">
        <v>13380</v>
      </c>
      <c r="E127" s="1">
        <v>24080</v>
      </c>
      <c r="F127" s="1">
        <f t="shared" si="11"/>
        <v>2.9341958284015375E-2</v>
      </c>
      <c r="G127" s="1">
        <f t="shared" si="12"/>
        <v>-8.6207430439069754E-3</v>
      </c>
      <c r="H127" s="1">
        <f t="shared" si="13"/>
        <v>0</v>
      </c>
      <c r="I127" s="1">
        <f t="shared" si="14"/>
        <v>-4.9710127220203857E-3</v>
      </c>
      <c r="J127" s="1">
        <f t="shared" si="15"/>
        <v>2.296466257706512E-3</v>
      </c>
      <c r="K127" s="1">
        <f t="shared" si="16"/>
        <v>5.1142396900204102E-3</v>
      </c>
    </row>
    <row r="128" spans="1:11" x14ac:dyDescent="0.2">
      <c r="A128" s="2">
        <v>43375</v>
      </c>
      <c r="B128" s="1">
        <v>4105</v>
      </c>
      <c r="C128" s="1">
        <v>1160</v>
      </c>
      <c r="D128" s="1">
        <v>13400</v>
      </c>
      <c r="E128" s="1">
        <v>24100</v>
      </c>
      <c r="F128" s="1">
        <f t="shared" si="11"/>
        <v>-1.0902591338215388E-2</v>
      </c>
      <c r="G128" s="1">
        <f t="shared" si="12"/>
        <v>4.3196611445163796E-3</v>
      </c>
      <c r="H128" s="1">
        <f t="shared" si="13"/>
        <v>1.493652256783372E-3</v>
      </c>
      <c r="I128" s="1">
        <f t="shared" si="14"/>
        <v>8.3022005598905584E-4</v>
      </c>
      <c r="J128" s="1">
        <f t="shared" si="15"/>
        <v>-2.4904144389172012E-4</v>
      </c>
      <c r="K128" s="1">
        <f t="shared" si="16"/>
        <v>-1.1065500844991479E-3</v>
      </c>
    </row>
    <row r="129" spans="1:11" x14ac:dyDescent="0.2">
      <c r="A129" s="2">
        <v>43376</v>
      </c>
      <c r="B129" s="1">
        <v>4160</v>
      </c>
      <c r="C129" s="1">
        <v>1160</v>
      </c>
      <c r="D129" s="1">
        <v>13660</v>
      </c>
      <c r="E129" s="1">
        <v>24180</v>
      </c>
      <c r="F129" s="1">
        <f t="shared" si="11"/>
        <v>1.3309331368780262E-2</v>
      </c>
      <c r="G129" s="1">
        <f t="shared" si="12"/>
        <v>0</v>
      </c>
      <c r="H129" s="1">
        <f t="shared" si="13"/>
        <v>1.9217147185778351E-2</v>
      </c>
      <c r="I129" s="1">
        <f t="shared" si="14"/>
        <v>3.3140046900372914E-3</v>
      </c>
      <c r="J129" s="1">
        <f t="shared" si="15"/>
        <v>1.2433474470715538E-2</v>
      </c>
      <c r="K129" s="1">
        <f t="shared" si="16"/>
        <v>1.2306449544799054E-2</v>
      </c>
    </row>
    <row r="130" spans="1:11" x14ac:dyDescent="0.2">
      <c r="A130" s="2">
        <v>43377</v>
      </c>
      <c r="B130" s="1">
        <v>4080</v>
      </c>
      <c r="C130" s="1">
        <v>1165</v>
      </c>
      <c r="D130" s="1">
        <v>13760</v>
      </c>
      <c r="E130" s="1">
        <v>24100</v>
      </c>
      <c r="F130" s="1">
        <f t="shared" si="11"/>
        <v>-1.9418085857101627E-2</v>
      </c>
      <c r="G130" s="1">
        <f t="shared" si="12"/>
        <v>4.3010818993907017E-3</v>
      </c>
      <c r="H130" s="1">
        <f t="shared" si="13"/>
        <v>7.2939783625536256E-3</v>
      </c>
      <c r="I130" s="1">
        <f t="shared" si="14"/>
        <v>-3.3140046900373347E-3</v>
      </c>
      <c r="J130" s="1">
        <f t="shared" si="15"/>
        <v>3.3588332014130543E-4</v>
      </c>
      <c r="K130" s="1">
        <f t="shared" si="16"/>
        <v>-1.0434152902518681E-3</v>
      </c>
    </row>
    <row r="131" spans="1:11" x14ac:dyDescent="0.2">
      <c r="A131" s="2">
        <v>43378</v>
      </c>
      <c r="B131" s="1">
        <v>4015</v>
      </c>
      <c r="C131" s="1">
        <v>1150</v>
      </c>
      <c r="D131" s="1">
        <v>13400</v>
      </c>
      <c r="E131" s="1">
        <v>24140</v>
      </c>
      <c r="F131" s="1">
        <f t="shared" si="11"/>
        <v>-1.6059641017345392E-2</v>
      </c>
      <c r="G131" s="1">
        <f t="shared" si="12"/>
        <v>-1.2959144642505228E-2</v>
      </c>
      <c r="H131" s="1">
        <f t="shared" si="13"/>
        <v>-2.6511125548331967E-2</v>
      </c>
      <c r="I131" s="1">
        <f t="shared" si="14"/>
        <v>1.6583751727761256E-3</v>
      </c>
      <c r="J131" s="1">
        <f t="shared" si="15"/>
        <v>-1.6545829597824281E-2</v>
      </c>
      <c r="K131" s="1">
        <f t="shared" si="16"/>
        <v>-1.8370908162309168E-2</v>
      </c>
    </row>
    <row r="132" spans="1:11" x14ac:dyDescent="0.2">
      <c r="A132" s="2">
        <v>43381</v>
      </c>
      <c r="B132" s="1">
        <v>3990</v>
      </c>
      <c r="C132" s="1">
        <v>1145</v>
      </c>
      <c r="D132" s="1">
        <v>13180</v>
      </c>
      <c r="E132" s="1">
        <v>24100</v>
      </c>
      <c r="F132" s="1">
        <f t="shared" ref="F132:F195" si="17">+LN(B132/B131)</f>
        <v>-6.2461164969529323E-3</v>
      </c>
      <c r="G132" s="1">
        <f t="shared" ref="G132:G195" si="18">+LN(C132/C131)</f>
        <v>-4.3573053689557007E-3</v>
      </c>
      <c r="H132" s="1">
        <f t="shared" ref="H132:H195" si="19">+LN(D132/D131)</f>
        <v>-1.6554177882504528E-2</v>
      </c>
      <c r="I132" s="1">
        <f t="shared" ref="I132:I195" si="20">+LN(E132/E131)</f>
        <v>-1.6583751727761162E-3</v>
      </c>
      <c r="J132" s="1">
        <f t="shared" ref="J132:J195" si="21">+SUMPRODUCT($N$46:$Q$46,F132:I132)</f>
        <v>-1.0064330745884803E-2</v>
      </c>
      <c r="K132" s="1">
        <f t="shared" ref="K132:K195" si="22">+SUMPRODUCT($N$76:$Q$76,F132:I132)</f>
        <v>-1.0048207762434022E-2</v>
      </c>
    </row>
    <row r="133" spans="1:11" x14ac:dyDescent="0.2">
      <c r="A133" s="2">
        <v>43382</v>
      </c>
      <c r="B133" s="1">
        <v>4080</v>
      </c>
      <c r="C133" s="1">
        <v>1155</v>
      </c>
      <c r="D133" s="1">
        <v>13000</v>
      </c>
      <c r="E133" s="1">
        <v>24300</v>
      </c>
      <c r="F133" s="1">
        <f t="shared" si="17"/>
        <v>2.2305757514298186E-2</v>
      </c>
      <c r="G133" s="1">
        <f t="shared" si="18"/>
        <v>8.695706967553913E-3</v>
      </c>
      <c r="H133" s="1">
        <f t="shared" si="19"/>
        <v>-1.3751171612824409E-2</v>
      </c>
      <c r="I133" s="1">
        <f t="shared" si="20"/>
        <v>8.2645098498934314E-3</v>
      </c>
      <c r="J133" s="1">
        <f t="shared" si="21"/>
        <v>-5.9402402003872748E-4</v>
      </c>
      <c r="K133" s="1">
        <f t="shared" si="22"/>
        <v>1.9540045313036882E-3</v>
      </c>
    </row>
    <row r="134" spans="1:11" x14ac:dyDescent="0.2">
      <c r="A134" s="2">
        <v>43383</v>
      </c>
      <c r="B134" s="1">
        <v>4015</v>
      </c>
      <c r="C134" s="1">
        <v>1140</v>
      </c>
      <c r="D134" s="1">
        <v>12840</v>
      </c>
      <c r="E134" s="1">
        <v>23840</v>
      </c>
      <c r="F134" s="1">
        <f t="shared" si="17"/>
        <v>-1.6059641017345392E-2</v>
      </c>
      <c r="G134" s="1">
        <f t="shared" si="18"/>
        <v>-1.3072081567352775E-2</v>
      </c>
      <c r="H134" s="1">
        <f t="shared" si="19"/>
        <v>-1.2384059199721666E-2</v>
      </c>
      <c r="I134" s="1">
        <f t="shared" si="20"/>
        <v>-1.9111508149353765E-2</v>
      </c>
      <c r="J134" s="1">
        <f t="shared" si="21"/>
        <v>-1.468606094653636E-2</v>
      </c>
      <c r="K134" s="1">
        <f t="shared" si="22"/>
        <v>-1.411330402261703E-2</v>
      </c>
    </row>
    <row r="135" spans="1:11" x14ac:dyDescent="0.2">
      <c r="A135" s="2">
        <v>43384</v>
      </c>
      <c r="B135" s="1">
        <v>3900</v>
      </c>
      <c r="C135" s="1">
        <v>1125</v>
      </c>
      <c r="D135" s="1">
        <v>12720</v>
      </c>
      <c r="E135" s="1">
        <v>23500</v>
      </c>
      <c r="F135" s="1">
        <f t="shared" si="17"/>
        <v>-2.9060794263124256E-2</v>
      </c>
      <c r="G135" s="1">
        <f t="shared" si="18"/>
        <v>-1.324522675002068E-2</v>
      </c>
      <c r="H135" s="1">
        <f t="shared" si="19"/>
        <v>-9.3897403498390316E-3</v>
      </c>
      <c r="I135" s="1">
        <f t="shared" si="20"/>
        <v>-1.4364421047035726E-2</v>
      </c>
      <c r="J135" s="1">
        <f t="shared" si="21"/>
        <v>-1.3969617251149154E-2</v>
      </c>
      <c r="K135" s="1">
        <f t="shared" si="22"/>
        <v>-1.5576069177916336E-2</v>
      </c>
    </row>
    <row r="136" spans="1:11" x14ac:dyDescent="0.2">
      <c r="A136" s="2">
        <v>43385</v>
      </c>
      <c r="B136" s="1">
        <v>3950</v>
      </c>
      <c r="C136" s="1">
        <v>1120</v>
      </c>
      <c r="D136" s="1">
        <v>13200</v>
      </c>
      <c r="E136" s="1">
        <v>23600</v>
      </c>
      <c r="F136" s="1">
        <f t="shared" si="17"/>
        <v>1.2739025777429712E-2</v>
      </c>
      <c r="G136" s="1">
        <f t="shared" si="18"/>
        <v>-4.4543503493803087E-3</v>
      </c>
      <c r="H136" s="1">
        <f t="shared" si="19"/>
        <v>3.7041271680349076E-2</v>
      </c>
      <c r="I136" s="1">
        <f t="shared" si="20"/>
        <v>4.246290881451004E-3</v>
      </c>
      <c r="J136" s="1">
        <f t="shared" si="21"/>
        <v>2.1047627392213716E-2</v>
      </c>
      <c r="K136" s="1">
        <f t="shared" si="22"/>
        <v>1.9387087718783554E-2</v>
      </c>
    </row>
    <row r="137" spans="1:11" x14ac:dyDescent="0.2">
      <c r="A137" s="2">
        <v>43389</v>
      </c>
      <c r="B137" s="1">
        <v>3970</v>
      </c>
      <c r="C137" s="1">
        <v>1155</v>
      </c>
      <c r="D137" s="1">
        <v>13340</v>
      </c>
      <c r="E137" s="1">
        <v>23800</v>
      </c>
      <c r="F137" s="1">
        <f t="shared" si="17"/>
        <v>5.0505157860685716E-3</v>
      </c>
      <c r="G137" s="1">
        <f t="shared" si="18"/>
        <v>3.0771658666753687E-2</v>
      </c>
      <c r="H137" s="1">
        <f t="shared" si="19"/>
        <v>1.0550210895152392E-2</v>
      </c>
      <c r="I137" s="1">
        <f t="shared" si="20"/>
        <v>8.4388686458646035E-3</v>
      </c>
      <c r="J137" s="1">
        <f t="shared" si="21"/>
        <v>1.1219565843628002E-2</v>
      </c>
      <c r="K137" s="1">
        <f t="shared" si="22"/>
        <v>1.3008442447272919E-2</v>
      </c>
    </row>
    <row r="138" spans="1:11" x14ac:dyDescent="0.2">
      <c r="A138" s="2">
        <v>43390</v>
      </c>
      <c r="B138" s="1">
        <v>3965</v>
      </c>
      <c r="C138" s="1">
        <v>1155</v>
      </c>
      <c r="D138" s="1">
        <v>13180</v>
      </c>
      <c r="E138" s="1">
        <v>23680</v>
      </c>
      <c r="F138" s="1">
        <f t="shared" si="17"/>
        <v>-1.2602396122877771E-3</v>
      </c>
      <c r="G138" s="1">
        <f t="shared" si="18"/>
        <v>0</v>
      </c>
      <c r="H138" s="1">
        <f t="shared" si="19"/>
        <v>-1.2066511413116479E-2</v>
      </c>
      <c r="I138" s="1">
        <f t="shared" si="20"/>
        <v>-5.0547706616240603E-3</v>
      </c>
      <c r="J138" s="1">
        <f t="shared" si="21"/>
        <v>-7.4859843138074212E-3</v>
      </c>
      <c r="K138" s="1">
        <f t="shared" si="22"/>
        <v>-6.2504671051367656E-3</v>
      </c>
    </row>
    <row r="139" spans="1:11" x14ac:dyDescent="0.2">
      <c r="A139" s="2">
        <v>43391</v>
      </c>
      <c r="B139" s="1">
        <v>3925</v>
      </c>
      <c r="C139" s="1">
        <v>1140</v>
      </c>
      <c r="D139" s="1">
        <v>12960</v>
      </c>
      <c r="E139" s="1">
        <v>23720</v>
      </c>
      <c r="F139" s="1">
        <f t="shared" si="17"/>
        <v>-1.0139503852439504E-2</v>
      </c>
      <c r="G139" s="1">
        <f t="shared" si="18"/>
        <v>-1.3072081567352775E-2</v>
      </c>
      <c r="H139" s="1">
        <f t="shared" si="19"/>
        <v>-1.6832838150232506E-2</v>
      </c>
      <c r="I139" s="1">
        <f t="shared" si="20"/>
        <v>1.6877641137198365E-3</v>
      </c>
      <c r="J139" s="1">
        <f t="shared" si="21"/>
        <v>-1.0822611781287498E-2</v>
      </c>
      <c r="K139" s="1">
        <f t="shared" si="22"/>
        <v>-1.2555293032813074E-2</v>
      </c>
    </row>
    <row r="140" spans="1:11" x14ac:dyDescent="0.2">
      <c r="A140" s="2">
        <v>43392</v>
      </c>
      <c r="B140" s="1">
        <v>3950</v>
      </c>
      <c r="C140" s="1">
        <v>1120</v>
      </c>
      <c r="D140" s="1">
        <v>12800</v>
      </c>
      <c r="E140" s="1">
        <v>23620</v>
      </c>
      <c r="F140" s="1">
        <f t="shared" si="17"/>
        <v>6.3492276786587445E-3</v>
      </c>
      <c r="G140" s="1">
        <f t="shared" si="18"/>
        <v>-1.7699577099400975E-2</v>
      </c>
      <c r="H140" s="1">
        <f t="shared" si="19"/>
        <v>-1.2422519998557209E-2</v>
      </c>
      <c r="I140" s="1">
        <f t="shared" si="20"/>
        <v>-4.2247633603084943E-3</v>
      </c>
      <c r="J140" s="1">
        <f t="shared" si="21"/>
        <v>-8.0850243974970142E-3</v>
      </c>
      <c r="K140" s="1">
        <f t="shared" si="22"/>
        <v>-7.9652188355971015E-3</v>
      </c>
    </row>
    <row r="141" spans="1:11" x14ac:dyDescent="0.2">
      <c r="A141" s="2">
        <v>43395</v>
      </c>
      <c r="B141" s="1">
        <v>3960</v>
      </c>
      <c r="C141" s="1">
        <v>1125</v>
      </c>
      <c r="D141" s="1">
        <v>12200</v>
      </c>
      <c r="E141" s="1">
        <v>22840</v>
      </c>
      <c r="F141" s="1">
        <f t="shared" si="17"/>
        <v>2.5284463533586906E-3</v>
      </c>
      <c r="G141" s="1">
        <f t="shared" si="18"/>
        <v>4.4543503493803746E-3</v>
      </c>
      <c r="H141" s="1">
        <f t="shared" si="19"/>
        <v>-4.8009219186360606E-2</v>
      </c>
      <c r="I141" s="1">
        <f t="shared" si="20"/>
        <v>-3.3580425981406779E-2</v>
      </c>
      <c r="J141" s="1">
        <f t="shared" si="21"/>
        <v>-3.157501410059016E-2</v>
      </c>
      <c r="K141" s="1">
        <f t="shared" si="22"/>
        <v>-2.3439209573787201E-2</v>
      </c>
    </row>
    <row r="142" spans="1:11" x14ac:dyDescent="0.2">
      <c r="A142" s="2">
        <v>43396</v>
      </c>
      <c r="B142" s="1">
        <v>3845</v>
      </c>
      <c r="C142" s="1">
        <v>1115</v>
      </c>
      <c r="D142" s="1">
        <v>12380</v>
      </c>
      <c r="E142" s="1">
        <v>23300</v>
      </c>
      <c r="F142" s="1">
        <f t="shared" si="17"/>
        <v>-2.947042230878193E-2</v>
      </c>
      <c r="G142" s="1">
        <f t="shared" si="18"/>
        <v>-8.9286307443013184E-3</v>
      </c>
      <c r="H142" s="1">
        <f t="shared" si="19"/>
        <v>1.4646315517239208E-2</v>
      </c>
      <c r="I142" s="1">
        <f t="shared" si="20"/>
        <v>1.9939975783845341E-2</v>
      </c>
      <c r="J142" s="1">
        <f t="shared" si="21"/>
        <v>6.9947252838335177E-3</v>
      </c>
      <c r="K142" s="1">
        <f t="shared" si="22"/>
        <v>-5.6849216491356791E-4</v>
      </c>
    </row>
    <row r="143" spans="1:11" x14ac:dyDescent="0.2">
      <c r="A143" s="2">
        <v>43397</v>
      </c>
      <c r="B143" s="1">
        <v>3685</v>
      </c>
      <c r="C143" s="1">
        <v>1110</v>
      </c>
      <c r="D143" s="1">
        <v>12300</v>
      </c>
      <c r="E143" s="1">
        <v>23000</v>
      </c>
      <c r="F143" s="1">
        <f t="shared" si="17"/>
        <v>-4.2503077316307328E-2</v>
      </c>
      <c r="G143" s="1">
        <f t="shared" si="18"/>
        <v>-4.4943895878393264E-3</v>
      </c>
      <c r="H143" s="1">
        <f t="shared" si="19"/>
        <v>-6.483004878078266E-3</v>
      </c>
      <c r="I143" s="1">
        <f t="shared" si="20"/>
        <v>-1.2959144642505228E-2</v>
      </c>
      <c r="J143" s="1">
        <f t="shared" si="21"/>
        <v>-1.3306189155895471E-2</v>
      </c>
      <c r="K143" s="1">
        <f t="shared" si="22"/>
        <v>-1.5737913906030441E-2</v>
      </c>
    </row>
    <row r="144" spans="1:11" x14ac:dyDescent="0.2">
      <c r="A144" s="2">
        <v>43398</v>
      </c>
      <c r="B144" s="1">
        <v>3705</v>
      </c>
      <c r="C144" s="1">
        <v>1100</v>
      </c>
      <c r="D144" s="1">
        <v>12140</v>
      </c>
      <c r="E144" s="1">
        <v>23000</v>
      </c>
      <c r="F144" s="1">
        <f t="shared" si="17"/>
        <v>5.4127331067502591E-3</v>
      </c>
      <c r="G144" s="1">
        <f t="shared" si="18"/>
        <v>-9.0498355199179273E-3</v>
      </c>
      <c r="H144" s="1">
        <f t="shared" si="19"/>
        <v>-1.3093476747019658E-2</v>
      </c>
      <c r="I144" s="1">
        <f t="shared" si="20"/>
        <v>0</v>
      </c>
      <c r="J144" s="1">
        <f t="shared" si="21"/>
        <v>-6.6398119594890826E-3</v>
      </c>
      <c r="K144" s="1">
        <f t="shared" si="22"/>
        <v>-6.3488483634548676E-3</v>
      </c>
    </row>
    <row r="145" spans="1:11" x14ac:dyDescent="0.2">
      <c r="A145" s="2">
        <v>43399</v>
      </c>
      <c r="B145" s="1">
        <v>3755</v>
      </c>
      <c r="C145" s="1">
        <v>1070</v>
      </c>
      <c r="D145" s="1">
        <v>12000</v>
      </c>
      <c r="E145" s="1">
        <v>22700</v>
      </c>
      <c r="F145" s="1">
        <f t="shared" si="17"/>
        <v>1.3405026468047764E-2</v>
      </c>
      <c r="G145" s="1">
        <f t="shared" si="18"/>
        <v>-2.7651531330510008E-2</v>
      </c>
      <c r="H145" s="1">
        <f t="shared" si="19"/>
        <v>-1.1599135843351918E-2</v>
      </c>
      <c r="I145" s="1">
        <f t="shared" si="20"/>
        <v>-1.3129291441792736E-2</v>
      </c>
      <c r="J145" s="1">
        <f t="shared" si="21"/>
        <v>-9.8362899449679787E-3</v>
      </c>
      <c r="K145" s="1">
        <f t="shared" si="22"/>
        <v>-8.7115899227776968E-3</v>
      </c>
    </row>
    <row r="146" spans="1:11" x14ac:dyDescent="0.2">
      <c r="A146" s="2">
        <v>43402</v>
      </c>
      <c r="B146" s="1">
        <v>3690</v>
      </c>
      <c r="C146" s="1">
        <v>1100</v>
      </c>
      <c r="D146" s="1">
        <v>11740</v>
      </c>
      <c r="E146" s="1">
        <v>22860</v>
      </c>
      <c r="F146" s="1">
        <f t="shared" si="17"/>
        <v>-1.7461827163662225E-2</v>
      </c>
      <c r="G146" s="1">
        <f t="shared" si="18"/>
        <v>2.7651531330509949E-2</v>
      </c>
      <c r="H146" s="1">
        <f t="shared" si="19"/>
        <v>-2.1904835388049864E-2</v>
      </c>
      <c r="I146" s="1">
        <f t="shared" si="20"/>
        <v>7.0237338793077047E-3</v>
      </c>
      <c r="J146" s="1">
        <f t="shared" si="21"/>
        <v>-9.0506051656963436E-3</v>
      </c>
      <c r="K146" s="1">
        <f t="shared" si="22"/>
        <v>-7.989953061505236E-3</v>
      </c>
    </row>
    <row r="147" spans="1:11" x14ac:dyDescent="0.2">
      <c r="A147" s="2">
        <v>43403</v>
      </c>
      <c r="B147" s="1">
        <v>3750</v>
      </c>
      <c r="C147" s="1">
        <v>1120</v>
      </c>
      <c r="D147" s="1">
        <v>11920</v>
      </c>
      <c r="E147" s="1">
        <v>22700</v>
      </c>
      <c r="F147" s="1">
        <f t="shared" si="17"/>
        <v>1.6129381929883717E-2</v>
      </c>
      <c r="G147" s="1">
        <f t="shared" si="18"/>
        <v>1.8018505502678212E-2</v>
      </c>
      <c r="H147" s="1">
        <f t="shared" si="19"/>
        <v>1.5215847237253215E-2</v>
      </c>
      <c r="I147" s="1">
        <f t="shared" si="20"/>
        <v>-7.0237338793075685E-3</v>
      </c>
      <c r="J147" s="1">
        <f t="shared" si="21"/>
        <v>1.0073247988550095E-2</v>
      </c>
      <c r="K147" s="1">
        <f t="shared" si="22"/>
        <v>1.3780804451839764E-2</v>
      </c>
    </row>
    <row r="148" spans="1:11" x14ac:dyDescent="0.2">
      <c r="A148" s="2">
        <v>43404</v>
      </c>
      <c r="B148" s="1">
        <v>3740</v>
      </c>
      <c r="C148" s="1">
        <v>1130</v>
      </c>
      <c r="D148" s="1">
        <v>11960</v>
      </c>
      <c r="E148" s="1">
        <v>22300</v>
      </c>
      <c r="F148" s="1">
        <f t="shared" si="17"/>
        <v>-2.6702285558789208E-3</v>
      </c>
      <c r="G148" s="1">
        <f t="shared" si="18"/>
        <v>8.8889474172459942E-3</v>
      </c>
      <c r="H148" s="1">
        <f t="shared" si="19"/>
        <v>3.3500868852820269E-3</v>
      </c>
      <c r="I148" s="1">
        <f t="shared" si="20"/>
        <v>-1.7778246021283944E-2</v>
      </c>
      <c r="J148" s="1">
        <f t="shared" si="21"/>
        <v>-2.2811576043372112E-3</v>
      </c>
      <c r="K148" s="1">
        <f t="shared" si="22"/>
        <v>8.3994684072798641E-4</v>
      </c>
    </row>
    <row r="149" spans="1:11" x14ac:dyDescent="0.2">
      <c r="A149" s="2">
        <v>43405</v>
      </c>
      <c r="B149" s="1">
        <v>3465</v>
      </c>
      <c r="C149" s="1">
        <v>1160</v>
      </c>
      <c r="D149" s="1">
        <v>12280</v>
      </c>
      <c r="E149" s="1">
        <v>22400</v>
      </c>
      <c r="F149" s="1">
        <f t="shared" si="17"/>
        <v>-7.6372978784573969E-2</v>
      </c>
      <c r="G149" s="1">
        <f t="shared" si="18"/>
        <v>2.6202372394024117E-2</v>
      </c>
      <c r="H149" s="1">
        <f t="shared" si="19"/>
        <v>2.6404174196510709E-2</v>
      </c>
      <c r="I149" s="1">
        <f t="shared" si="20"/>
        <v>4.4742803949211069E-3</v>
      </c>
      <c r="J149" s="1">
        <f t="shared" si="21"/>
        <v>5.4849476187019477E-3</v>
      </c>
      <c r="K149" s="1">
        <f t="shared" si="22"/>
        <v>-1.5234637894167378E-3</v>
      </c>
    </row>
    <row r="150" spans="1:11" x14ac:dyDescent="0.2">
      <c r="A150" s="2">
        <v>43406</v>
      </c>
      <c r="B150" s="1">
        <v>3430</v>
      </c>
      <c r="C150" s="1">
        <v>1170</v>
      </c>
      <c r="D150" s="1">
        <v>12560</v>
      </c>
      <c r="E150" s="1">
        <v>22500</v>
      </c>
      <c r="F150" s="1">
        <f t="shared" si="17"/>
        <v>-1.0152371464017962E-2</v>
      </c>
      <c r="G150" s="1">
        <f t="shared" si="18"/>
        <v>8.583743691391435E-3</v>
      </c>
      <c r="H150" s="1">
        <f t="shared" si="19"/>
        <v>2.2545238321056222E-2</v>
      </c>
      <c r="I150" s="1">
        <f t="shared" si="20"/>
        <v>4.4543503493803746E-3</v>
      </c>
      <c r="J150" s="1">
        <f t="shared" si="21"/>
        <v>1.1721725397409654E-2</v>
      </c>
      <c r="K150" s="1">
        <f t="shared" si="22"/>
        <v>9.7694481516871351E-3</v>
      </c>
    </row>
    <row r="151" spans="1:11" x14ac:dyDescent="0.2">
      <c r="A151" s="2">
        <v>43410</v>
      </c>
      <c r="B151" s="1">
        <v>3440</v>
      </c>
      <c r="C151" s="1">
        <v>1175</v>
      </c>
      <c r="D151" s="1">
        <v>13000</v>
      </c>
      <c r="E151" s="1">
        <v>22580</v>
      </c>
      <c r="F151" s="1">
        <f t="shared" si="17"/>
        <v>2.9112102074585343E-3</v>
      </c>
      <c r="G151" s="1">
        <f t="shared" si="18"/>
        <v>4.264398786457518E-3</v>
      </c>
      <c r="H151" s="1">
        <f t="shared" si="19"/>
        <v>3.4432196421484221E-2</v>
      </c>
      <c r="I151" s="1">
        <f t="shared" si="20"/>
        <v>3.5492495111414894E-3</v>
      </c>
      <c r="J151" s="1">
        <f t="shared" si="21"/>
        <v>1.8966531998292017E-2</v>
      </c>
      <c r="K151" s="1">
        <f t="shared" si="22"/>
        <v>1.7430095649938186E-2</v>
      </c>
    </row>
    <row r="152" spans="1:11" x14ac:dyDescent="0.2">
      <c r="A152" s="2">
        <v>43411</v>
      </c>
      <c r="B152" s="1">
        <v>3480</v>
      </c>
      <c r="C152" s="1">
        <v>1165</v>
      </c>
      <c r="D152" s="1">
        <v>13480</v>
      </c>
      <c r="E152" s="1">
        <v>22980</v>
      </c>
      <c r="F152" s="1">
        <f t="shared" si="17"/>
        <v>1.1560822401076006E-2</v>
      </c>
      <c r="G152" s="1">
        <f t="shared" si="18"/>
        <v>-8.5470605784584083E-3</v>
      </c>
      <c r="H152" s="1">
        <f t="shared" si="19"/>
        <v>3.6257748022624159E-2</v>
      </c>
      <c r="I152" s="1">
        <f t="shared" si="20"/>
        <v>1.7559713699093649E-2</v>
      </c>
      <c r="J152" s="1">
        <f t="shared" si="21"/>
        <v>2.339821973840105E-2</v>
      </c>
      <c r="K152" s="1">
        <f t="shared" si="22"/>
        <v>1.9252751464667556E-2</v>
      </c>
    </row>
    <row r="153" spans="1:11" x14ac:dyDescent="0.2">
      <c r="A153" s="2">
        <v>43412</v>
      </c>
      <c r="B153" s="1">
        <v>3425</v>
      </c>
      <c r="C153" s="1">
        <v>1170</v>
      </c>
      <c r="D153" s="1">
        <v>13580</v>
      </c>
      <c r="E153" s="1">
        <v>23180</v>
      </c>
      <c r="F153" s="1">
        <f t="shared" si="17"/>
        <v>-1.5930822072194324E-2</v>
      </c>
      <c r="G153" s="1">
        <f t="shared" si="18"/>
        <v>4.2826617920009493E-3</v>
      </c>
      <c r="H153" s="1">
        <f t="shared" si="19"/>
        <v>7.391016646389182E-3</v>
      </c>
      <c r="I153" s="1">
        <f t="shared" si="20"/>
        <v>8.6655654909959245E-3</v>
      </c>
      <c r="J153" s="1">
        <f t="shared" si="21"/>
        <v>3.9005425643145186E-3</v>
      </c>
      <c r="K153" s="1">
        <f t="shared" si="22"/>
        <v>1.0663408803263331E-3</v>
      </c>
    </row>
    <row r="154" spans="1:11" x14ac:dyDescent="0.2">
      <c r="A154" s="2">
        <v>43413</v>
      </c>
      <c r="B154" s="1">
        <v>3440</v>
      </c>
      <c r="C154" s="1">
        <v>1175</v>
      </c>
      <c r="D154" s="1">
        <v>13200</v>
      </c>
      <c r="E154" s="1">
        <v>23380</v>
      </c>
      <c r="F154" s="1">
        <f t="shared" si="17"/>
        <v>4.3699996711183877E-3</v>
      </c>
      <c r="G154" s="1">
        <f t="shared" si="18"/>
        <v>4.264398786457518E-3</v>
      </c>
      <c r="H154" s="1">
        <f t="shared" si="19"/>
        <v>-2.8381292538224911E-2</v>
      </c>
      <c r="I154" s="1">
        <f t="shared" si="20"/>
        <v>8.5911181323166438E-3</v>
      </c>
      <c r="J154" s="1">
        <f t="shared" si="21"/>
        <v>-1.0960926906719784E-2</v>
      </c>
      <c r="K154" s="1">
        <f t="shared" si="22"/>
        <v>-9.9670901538984474E-3</v>
      </c>
    </row>
    <row r="155" spans="1:11" x14ac:dyDescent="0.2">
      <c r="A155" s="2">
        <v>43417</v>
      </c>
      <c r="B155" s="1">
        <v>3240</v>
      </c>
      <c r="C155" s="1">
        <v>1135</v>
      </c>
      <c r="D155" s="1">
        <v>12740</v>
      </c>
      <c r="E155" s="1">
        <v>22980</v>
      </c>
      <c r="F155" s="1">
        <f t="shared" si="17"/>
        <v>-5.9898141581068959E-2</v>
      </c>
      <c r="G155" s="1">
        <f t="shared" si="18"/>
        <v>-3.4635496662756338E-2</v>
      </c>
      <c r="H155" s="1">
        <f t="shared" si="19"/>
        <v>-3.5470179448307826E-2</v>
      </c>
      <c r="I155" s="1">
        <f t="shared" si="20"/>
        <v>-1.7256683623312674E-2</v>
      </c>
      <c r="J155" s="1">
        <f t="shared" si="21"/>
        <v>-3.4497531533418058E-2</v>
      </c>
      <c r="K155" s="1">
        <f t="shared" si="22"/>
        <v>-3.9588883841888294E-2</v>
      </c>
    </row>
    <row r="156" spans="1:11" x14ac:dyDescent="0.2">
      <c r="A156" s="2">
        <v>43418</v>
      </c>
      <c r="B156" s="1">
        <v>3250</v>
      </c>
      <c r="C156" s="1">
        <v>1135</v>
      </c>
      <c r="D156" s="1">
        <v>13220</v>
      </c>
      <c r="E156" s="1">
        <v>23000</v>
      </c>
      <c r="F156" s="1">
        <f t="shared" si="17"/>
        <v>3.0816665374081144E-3</v>
      </c>
      <c r="G156" s="1">
        <f t="shared" si="18"/>
        <v>0</v>
      </c>
      <c r="H156" s="1">
        <f t="shared" si="19"/>
        <v>3.6984184279522964E-2</v>
      </c>
      <c r="I156" s="1">
        <f t="shared" si="20"/>
        <v>8.6994350854003536E-4</v>
      </c>
      <c r="J156" s="1">
        <f t="shared" si="21"/>
        <v>1.9171827997507711E-2</v>
      </c>
      <c r="K156" s="1">
        <f t="shared" si="22"/>
        <v>1.7500293910991366E-2</v>
      </c>
    </row>
    <row r="157" spans="1:11" x14ac:dyDescent="0.2">
      <c r="A157" s="2">
        <v>43419</v>
      </c>
      <c r="B157" s="1">
        <v>3280</v>
      </c>
      <c r="C157" s="1">
        <v>1165</v>
      </c>
      <c r="D157" s="1">
        <v>13220</v>
      </c>
      <c r="E157" s="1">
        <v>23200</v>
      </c>
      <c r="F157" s="1">
        <f t="shared" si="17"/>
        <v>9.1884260544061701E-3</v>
      </c>
      <c r="G157" s="1">
        <f t="shared" si="18"/>
        <v>2.6088436084297874E-2</v>
      </c>
      <c r="H157" s="1">
        <f t="shared" si="19"/>
        <v>0</v>
      </c>
      <c r="I157" s="1">
        <f t="shared" si="20"/>
        <v>8.6580627431145311E-3</v>
      </c>
      <c r="J157" s="1">
        <f t="shared" si="21"/>
        <v>6.1516232023693454E-3</v>
      </c>
      <c r="K157" s="1">
        <f t="shared" si="22"/>
        <v>8.3806000047725697E-3</v>
      </c>
    </row>
    <row r="158" spans="1:11" x14ac:dyDescent="0.2">
      <c r="A158" s="2">
        <v>43420</v>
      </c>
      <c r="B158" s="1">
        <v>3275</v>
      </c>
      <c r="C158" s="1">
        <v>1185</v>
      </c>
      <c r="D158" s="1">
        <v>13420</v>
      </c>
      <c r="E158" s="1">
        <v>23580</v>
      </c>
      <c r="F158" s="1">
        <f t="shared" si="17"/>
        <v>-1.5255533088370686E-3</v>
      </c>
      <c r="G158" s="1">
        <f t="shared" si="18"/>
        <v>1.7021687569430524E-2</v>
      </c>
      <c r="H158" s="1">
        <f t="shared" si="19"/>
        <v>1.5015297119995434E-2</v>
      </c>
      <c r="I158" s="1">
        <f t="shared" si="20"/>
        <v>1.6246616436960546E-2</v>
      </c>
      <c r="J158" s="1">
        <f t="shared" si="21"/>
        <v>1.3042638429855345E-2</v>
      </c>
      <c r="K158" s="1">
        <f t="shared" si="22"/>
        <v>1.1404494534370837E-2</v>
      </c>
    </row>
    <row r="159" spans="1:11" x14ac:dyDescent="0.2">
      <c r="A159" s="2">
        <v>43423</v>
      </c>
      <c r="B159" s="1">
        <v>3190</v>
      </c>
      <c r="C159" s="1">
        <v>1175</v>
      </c>
      <c r="D159" s="1">
        <v>13120</v>
      </c>
      <c r="E159" s="1">
        <v>23580</v>
      </c>
      <c r="F159" s="1">
        <f t="shared" si="17"/>
        <v>-2.629695229046199E-2</v>
      </c>
      <c r="G159" s="1">
        <f t="shared" si="18"/>
        <v>-8.4746269909722321E-3</v>
      </c>
      <c r="H159" s="1">
        <f t="shared" si="19"/>
        <v>-2.2608348027592765E-2</v>
      </c>
      <c r="I159" s="1">
        <f t="shared" si="20"/>
        <v>0</v>
      </c>
      <c r="J159" s="1">
        <f t="shared" si="21"/>
        <v>-1.6096179556462906E-2</v>
      </c>
      <c r="K159" s="1">
        <f t="shared" si="22"/>
        <v>-1.8442920083226691E-2</v>
      </c>
    </row>
    <row r="160" spans="1:11" x14ac:dyDescent="0.2">
      <c r="A160" s="2">
        <v>43424</v>
      </c>
      <c r="B160" s="1">
        <v>3060</v>
      </c>
      <c r="C160" s="1">
        <v>1135</v>
      </c>
      <c r="D160" s="1">
        <v>12900</v>
      </c>
      <c r="E160" s="1">
        <v>23300</v>
      </c>
      <c r="F160" s="1">
        <f t="shared" si="17"/>
        <v>-4.1606000832463789E-2</v>
      </c>
      <c r="G160" s="1">
        <f t="shared" si="18"/>
        <v>-3.4635496662756338E-2</v>
      </c>
      <c r="H160" s="1">
        <f t="shared" si="19"/>
        <v>-1.6910472148316511E-2</v>
      </c>
      <c r="I160" s="1">
        <f t="shared" si="20"/>
        <v>-1.1945534537569982E-2</v>
      </c>
      <c r="J160" s="1">
        <f t="shared" si="21"/>
        <v>-2.1146069499695951E-2</v>
      </c>
      <c r="K160" s="1">
        <f t="shared" si="22"/>
        <v>-2.6132865461166645E-2</v>
      </c>
    </row>
    <row r="161" spans="1:11" x14ac:dyDescent="0.2">
      <c r="A161" s="2">
        <v>43425</v>
      </c>
      <c r="B161" s="1">
        <v>3150</v>
      </c>
      <c r="C161" s="1">
        <v>1065</v>
      </c>
      <c r="D161" s="1">
        <v>12900</v>
      </c>
      <c r="E161" s="1">
        <v>23400</v>
      </c>
      <c r="F161" s="1">
        <f t="shared" si="17"/>
        <v>2.8987536873252187E-2</v>
      </c>
      <c r="G161" s="1">
        <f t="shared" si="18"/>
        <v>-6.3657851771977594E-2</v>
      </c>
      <c r="H161" s="1">
        <f t="shared" si="19"/>
        <v>0</v>
      </c>
      <c r="I161" s="1">
        <f t="shared" si="20"/>
        <v>4.2826617920009493E-3</v>
      </c>
      <c r="J161" s="1">
        <f t="shared" si="21"/>
        <v>-9.4698919820969439E-4</v>
      </c>
      <c r="K161" s="1">
        <f t="shared" si="22"/>
        <v>-5.0564199568823775E-3</v>
      </c>
    </row>
    <row r="162" spans="1:11" x14ac:dyDescent="0.2">
      <c r="A162" s="2">
        <v>43426</v>
      </c>
      <c r="B162" s="1">
        <v>3140</v>
      </c>
      <c r="C162" s="1">
        <v>1060</v>
      </c>
      <c r="D162" s="1">
        <v>12860</v>
      </c>
      <c r="E162" s="1">
        <v>23400</v>
      </c>
      <c r="F162" s="1">
        <f t="shared" si="17"/>
        <v>-3.1796529173796842E-3</v>
      </c>
      <c r="G162" s="1">
        <f t="shared" si="18"/>
        <v>-4.7058910374126166E-3</v>
      </c>
      <c r="H162" s="1">
        <f t="shared" si="19"/>
        <v>-3.10559255815313E-3</v>
      </c>
      <c r="I162" s="1">
        <f t="shared" si="20"/>
        <v>0</v>
      </c>
      <c r="J162" s="1">
        <f t="shared" si="21"/>
        <v>-2.5003333204247791E-3</v>
      </c>
      <c r="K162" s="1">
        <f t="shared" si="22"/>
        <v>-3.1336080879963528E-3</v>
      </c>
    </row>
    <row r="163" spans="1:11" x14ac:dyDescent="0.2">
      <c r="A163" s="2">
        <v>43427</v>
      </c>
      <c r="B163" s="1">
        <v>3020</v>
      </c>
      <c r="C163" s="1">
        <v>1050</v>
      </c>
      <c r="D163" s="1">
        <v>12900</v>
      </c>
      <c r="E163" s="1">
        <v>23000</v>
      </c>
      <c r="F163" s="1">
        <f t="shared" si="17"/>
        <v>-3.8965968533383723E-2</v>
      </c>
      <c r="G163" s="1">
        <f t="shared" si="18"/>
        <v>-9.47874395454377E-3</v>
      </c>
      <c r="H163" s="1">
        <f t="shared" si="19"/>
        <v>3.1055925581530666E-3</v>
      </c>
      <c r="I163" s="1">
        <f t="shared" si="20"/>
        <v>-1.7241806434506103E-2</v>
      </c>
      <c r="J163" s="1">
        <f t="shared" si="21"/>
        <v>-9.5504250050119279E-3</v>
      </c>
      <c r="K163" s="1">
        <f t="shared" si="22"/>
        <v>-1.1963904916536415E-2</v>
      </c>
    </row>
    <row r="164" spans="1:11" x14ac:dyDescent="0.2">
      <c r="A164" s="2">
        <v>43430</v>
      </c>
      <c r="B164" s="1">
        <v>3075</v>
      </c>
      <c r="C164" s="1">
        <v>1045</v>
      </c>
      <c r="D164" s="1">
        <v>13240</v>
      </c>
      <c r="E164" s="1">
        <v>23700</v>
      </c>
      <c r="F164" s="1">
        <f t="shared" si="17"/>
        <v>1.8048069871702849E-2</v>
      </c>
      <c r="G164" s="1">
        <f t="shared" si="18"/>
        <v>-4.7732787526576599E-3</v>
      </c>
      <c r="H164" s="1">
        <f t="shared" si="19"/>
        <v>2.6015239141235678E-2</v>
      </c>
      <c r="I164" s="1">
        <f t="shared" si="20"/>
        <v>2.9980832211935857E-2</v>
      </c>
      <c r="J164" s="1">
        <f t="shared" si="21"/>
        <v>2.2732710229091464E-2</v>
      </c>
      <c r="K164" s="1">
        <f t="shared" si="22"/>
        <v>1.8262302552143821E-2</v>
      </c>
    </row>
    <row r="165" spans="1:11" x14ac:dyDescent="0.2">
      <c r="A165" s="2">
        <v>43431</v>
      </c>
      <c r="B165" s="1">
        <v>3140</v>
      </c>
      <c r="C165" s="1">
        <v>1035</v>
      </c>
      <c r="D165" s="1">
        <v>12900</v>
      </c>
      <c r="E165" s="1">
        <v>23500</v>
      </c>
      <c r="F165" s="1">
        <f t="shared" si="17"/>
        <v>2.0917898661680898E-2</v>
      </c>
      <c r="G165" s="1">
        <f t="shared" si="18"/>
        <v>-9.6154586994419804E-3</v>
      </c>
      <c r="H165" s="1">
        <f t="shared" si="19"/>
        <v>-2.6015239141235671E-2</v>
      </c>
      <c r="I165" s="1">
        <f t="shared" si="20"/>
        <v>-8.4746269909722321E-3</v>
      </c>
      <c r="J165" s="1">
        <f t="shared" si="21"/>
        <v>-1.2950137389052957E-2</v>
      </c>
      <c r="K165" s="1">
        <f t="shared" si="22"/>
        <v>-9.2479373871214472E-3</v>
      </c>
    </row>
    <row r="166" spans="1:11" x14ac:dyDescent="0.2">
      <c r="A166" s="2">
        <v>43432</v>
      </c>
      <c r="B166" s="1">
        <v>3115</v>
      </c>
      <c r="C166" s="1">
        <v>1030</v>
      </c>
      <c r="D166" s="1">
        <v>12940</v>
      </c>
      <c r="E166" s="1">
        <v>24000</v>
      </c>
      <c r="F166" s="1">
        <f t="shared" si="17"/>
        <v>-7.9936476807455862E-3</v>
      </c>
      <c r="G166" s="1">
        <f t="shared" si="18"/>
        <v>-4.8426244757880151E-3</v>
      </c>
      <c r="H166" s="1">
        <f t="shared" si="19"/>
        <v>3.0959777051279922E-3</v>
      </c>
      <c r="I166" s="1">
        <f t="shared" si="20"/>
        <v>2.1053409197832263E-2</v>
      </c>
      <c r="J166" s="1">
        <f t="shared" si="21"/>
        <v>5.1280315523314227E-3</v>
      </c>
      <c r="K166" s="1">
        <f t="shared" si="22"/>
        <v>5.3159407174682336E-4</v>
      </c>
    </row>
    <row r="167" spans="1:11" x14ac:dyDescent="0.2">
      <c r="A167" s="2">
        <v>43433</v>
      </c>
      <c r="B167" s="1">
        <v>3110</v>
      </c>
      <c r="C167" s="1">
        <v>1040</v>
      </c>
      <c r="D167" s="1">
        <v>13020</v>
      </c>
      <c r="E167" s="1">
        <v>24300</v>
      </c>
      <c r="F167" s="1">
        <f t="shared" si="17"/>
        <v>-1.6064260482736878E-3</v>
      </c>
      <c r="G167" s="1">
        <f t="shared" si="18"/>
        <v>9.6619109117368901E-3</v>
      </c>
      <c r="H167" s="1">
        <f t="shared" si="19"/>
        <v>6.1633477076687678E-3</v>
      </c>
      <c r="I167" s="1">
        <f t="shared" si="20"/>
        <v>1.242251999855711E-2</v>
      </c>
      <c r="J167" s="1">
        <f t="shared" si="21"/>
        <v>6.9125310374062972E-3</v>
      </c>
      <c r="K167" s="1">
        <f t="shared" si="22"/>
        <v>5.5465341385856131E-3</v>
      </c>
    </row>
    <row r="168" spans="1:11" x14ac:dyDescent="0.2">
      <c r="A168" s="2">
        <v>43434</v>
      </c>
      <c r="B168" s="1">
        <v>3105</v>
      </c>
      <c r="C168" s="1">
        <v>1035</v>
      </c>
      <c r="D168" s="1">
        <v>12940</v>
      </c>
      <c r="E168" s="1">
        <v>24300</v>
      </c>
      <c r="F168" s="1">
        <f t="shared" si="17"/>
        <v>-1.6090108057006626E-3</v>
      </c>
      <c r="G168" s="1">
        <f t="shared" si="18"/>
        <v>-4.8192864359488828E-3</v>
      </c>
      <c r="H168" s="1">
        <f t="shared" si="19"/>
        <v>-6.163347707668688E-3</v>
      </c>
      <c r="I168" s="1">
        <f t="shared" si="20"/>
        <v>0</v>
      </c>
      <c r="J168" s="1">
        <f t="shared" si="21"/>
        <v>-3.8049541182843317E-3</v>
      </c>
      <c r="K168" s="1">
        <f t="shared" si="22"/>
        <v>-4.1396164570658518E-3</v>
      </c>
    </row>
    <row r="169" spans="1:11" x14ac:dyDescent="0.2">
      <c r="A169" s="2">
        <v>43437</v>
      </c>
      <c r="B169" s="1">
        <v>3290</v>
      </c>
      <c r="C169" s="1">
        <v>1045</v>
      </c>
      <c r="D169" s="1">
        <v>13000</v>
      </c>
      <c r="E169" s="1">
        <v>24000</v>
      </c>
      <c r="F169" s="1">
        <f t="shared" si="17"/>
        <v>5.7873849391838476E-2</v>
      </c>
      <c r="G169" s="1">
        <f t="shared" si="18"/>
        <v>9.6154586994419734E-3</v>
      </c>
      <c r="H169" s="1">
        <f t="shared" si="19"/>
        <v>4.6260683887822431E-3</v>
      </c>
      <c r="I169" s="1">
        <f t="shared" si="20"/>
        <v>-1.2422519998557209E-2</v>
      </c>
      <c r="J169" s="1">
        <f t="shared" si="21"/>
        <v>8.8500274734717877E-3</v>
      </c>
      <c r="K169" s="1">
        <f t="shared" si="22"/>
        <v>1.72310328629443E-2</v>
      </c>
    </row>
    <row r="170" spans="1:11" x14ac:dyDescent="0.2">
      <c r="A170" s="2">
        <v>43438</v>
      </c>
      <c r="B170" s="1">
        <v>3160</v>
      </c>
      <c r="C170" s="1">
        <v>1050</v>
      </c>
      <c r="D170" s="1">
        <v>13440</v>
      </c>
      <c r="E170" s="1">
        <v>23700</v>
      </c>
      <c r="F170" s="1">
        <f t="shared" si="17"/>
        <v>-4.0315537178459752E-2</v>
      </c>
      <c r="G170" s="1">
        <f t="shared" si="18"/>
        <v>4.7732787526575905E-3</v>
      </c>
      <c r="H170" s="1">
        <f t="shared" si="19"/>
        <v>3.328597763346676E-2</v>
      </c>
      <c r="I170" s="1">
        <f t="shared" si="20"/>
        <v>-1.2578782206860073E-2</v>
      </c>
      <c r="J170" s="1">
        <f t="shared" si="21"/>
        <v>7.9282905635151574E-3</v>
      </c>
      <c r="K170" s="1">
        <f t="shared" si="22"/>
        <v>4.5965831702906136E-3</v>
      </c>
    </row>
    <row r="171" spans="1:11" x14ac:dyDescent="0.2">
      <c r="A171" s="2">
        <v>43439</v>
      </c>
      <c r="B171" s="1">
        <v>3220</v>
      </c>
      <c r="C171" s="1">
        <v>1055</v>
      </c>
      <c r="D171" s="1">
        <v>13480</v>
      </c>
      <c r="E171" s="1">
        <v>23660</v>
      </c>
      <c r="F171" s="1">
        <f t="shared" si="17"/>
        <v>1.8809331957496293E-2</v>
      </c>
      <c r="G171" s="1">
        <f t="shared" si="18"/>
        <v>4.7506027585977988E-3</v>
      </c>
      <c r="H171" s="1">
        <f t="shared" si="19"/>
        <v>2.97177038915748E-3</v>
      </c>
      <c r="I171" s="1">
        <f t="shared" si="20"/>
        <v>-1.689189590844829E-3</v>
      </c>
      <c r="J171" s="1">
        <f t="shared" si="21"/>
        <v>4.3600478663517574E-3</v>
      </c>
      <c r="K171" s="1">
        <f t="shared" si="22"/>
        <v>6.8208312571300172E-3</v>
      </c>
    </row>
    <row r="172" spans="1:11" x14ac:dyDescent="0.2">
      <c r="A172" s="2">
        <v>43440</v>
      </c>
      <c r="B172" s="1">
        <v>3100</v>
      </c>
      <c r="C172" s="1">
        <v>1025</v>
      </c>
      <c r="D172" s="1">
        <v>13580</v>
      </c>
      <c r="E172" s="1">
        <v>23520</v>
      </c>
      <c r="F172" s="1">
        <f t="shared" si="17"/>
        <v>-3.7979248065216333E-2</v>
      </c>
      <c r="G172" s="1">
        <f t="shared" si="18"/>
        <v>-2.8848154337658277E-2</v>
      </c>
      <c r="H172" s="1">
        <f t="shared" si="19"/>
        <v>7.391016646389182E-3</v>
      </c>
      <c r="I172" s="1">
        <f t="shared" si="20"/>
        <v>-5.9347355198145777E-3</v>
      </c>
      <c r="J172" s="1">
        <f t="shared" si="21"/>
        <v>-6.3698782003073304E-3</v>
      </c>
      <c r="K172" s="1">
        <f t="shared" si="22"/>
        <v>-1.2531958944942065E-2</v>
      </c>
    </row>
    <row r="173" spans="1:11" x14ac:dyDescent="0.2">
      <c r="A173" s="2">
        <v>43441</v>
      </c>
      <c r="B173" s="1">
        <v>3100</v>
      </c>
      <c r="C173" s="1">
        <v>1045</v>
      </c>
      <c r="D173" s="1">
        <v>13740</v>
      </c>
      <c r="E173" s="1">
        <v>23100</v>
      </c>
      <c r="F173" s="1">
        <f t="shared" si="17"/>
        <v>0</v>
      </c>
      <c r="G173" s="1">
        <f t="shared" si="18"/>
        <v>1.9324272826402842E-2</v>
      </c>
      <c r="H173" s="1">
        <f t="shared" si="19"/>
        <v>1.171316466365317E-2</v>
      </c>
      <c r="I173" s="1">
        <f t="shared" si="20"/>
        <v>-1.8018505502678365E-2</v>
      </c>
      <c r="J173" s="1">
        <f t="shared" si="21"/>
        <v>3.2843832387972781E-3</v>
      </c>
      <c r="K173" s="1">
        <f t="shared" si="22"/>
        <v>7.3339281136566596E-3</v>
      </c>
    </row>
    <row r="174" spans="1:11" x14ac:dyDescent="0.2">
      <c r="A174" s="2">
        <v>43444</v>
      </c>
      <c r="B174" s="1">
        <v>3020</v>
      </c>
      <c r="C174" s="1">
        <v>1040</v>
      </c>
      <c r="D174" s="1">
        <v>13740</v>
      </c>
      <c r="E174" s="1">
        <v>23640</v>
      </c>
      <c r="F174" s="1">
        <f t="shared" si="17"/>
        <v>-2.6145280104322245E-2</v>
      </c>
      <c r="G174" s="1">
        <f t="shared" si="18"/>
        <v>-4.7961722634930551E-3</v>
      </c>
      <c r="H174" s="1">
        <f t="shared" si="19"/>
        <v>0</v>
      </c>
      <c r="I174" s="1">
        <f t="shared" si="20"/>
        <v>2.3107575010149491E-2</v>
      </c>
      <c r="J174" s="1">
        <f t="shared" si="21"/>
        <v>1.3754845105397309E-3</v>
      </c>
      <c r="K174" s="1">
        <f t="shared" si="22"/>
        <v>-5.1847969777642231E-3</v>
      </c>
    </row>
    <row r="175" spans="1:11" x14ac:dyDescent="0.2">
      <c r="A175" s="2">
        <v>43445</v>
      </c>
      <c r="B175" s="1">
        <v>2980</v>
      </c>
      <c r="C175" s="1">
        <v>1030</v>
      </c>
      <c r="D175" s="1">
        <v>13720</v>
      </c>
      <c r="E175" s="1">
        <v>23800</v>
      </c>
      <c r="F175" s="1">
        <f t="shared" si="17"/>
        <v>-1.3333530869465144E-2</v>
      </c>
      <c r="G175" s="1">
        <f t="shared" si="18"/>
        <v>-9.6619109117368589E-3</v>
      </c>
      <c r="H175" s="1">
        <f t="shared" si="19"/>
        <v>-1.4566644964641555E-3</v>
      </c>
      <c r="I175" s="1">
        <f t="shared" si="20"/>
        <v>6.7453881395316551E-3</v>
      </c>
      <c r="J175" s="1">
        <f t="shared" si="21"/>
        <v>-2.008205934942621E-3</v>
      </c>
      <c r="K175" s="1">
        <f t="shared" si="22"/>
        <v>-5.2467251091693617E-3</v>
      </c>
    </row>
    <row r="176" spans="1:11" x14ac:dyDescent="0.2">
      <c r="A176" s="2">
        <v>43446</v>
      </c>
      <c r="B176" s="1">
        <v>3015</v>
      </c>
      <c r="C176" s="1">
        <v>1010</v>
      </c>
      <c r="D176" s="1">
        <v>13740</v>
      </c>
      <c r="E176" s="1">
        <v>23700</v>
      </c>
      <c r="F176" s="1">
        <f t="shared" si="17"/>
        <v>1.1676529661835638E-2</v>
      </c>
      <c r="G176" s="1">
        <f t="shared" si="18"/>
        <v>-1.9608471388376313E-2</v>
      </c>
      <c r="H176" s="1">
        <f t="shared" si="19"/>
        <v>1.4566644964641641E-3</v>
      </c>
      <c r="I176" s="1">
        <f t="shared" si="20"/>
        <v>-4.2105325363434943E-3</v>
      </c>
      <c r="J176" s="1">
        <f t="shared" si="21"/>
        <v>-5.3366857541607725E-4</v>
      </c>
      <c r="K176" s="1">
        <f t="shared" si="22"/>
        <v>-7.6811609244182893E-4</v>
      </c>
    </row>
    <row r="177" spans="1:11" x14ac:dyDescent="0.2">
      <c r="A177" s="2">
        <v>43447</v>
      </c>
      <c r="B177" s="1">
        <v>2960</v>
      </c>
      <c r="C177" s="1">
        <v>1000</v>
      </c>
      <c r="D177" s="1">
        <v>13780</v>
      </c>
      <c r="E177" s="1">
        <v>23500</v>
      </c>
      <c r="F177" s="1">
        <f t="shared" si="17"/>
        <v>-1.8410561843179789E-2</v>
      </c>
      <c r="G177" s="1">
        <f t="shared" si="18"/>
        <v>-9.950330853168092E-3</v>
      </c>
      <c r="H177" s="1">
        <f t="shared" si="19"/>
        <v>2.9069787913093108E-3</v>
      </c>
      <c r="I177" s="1">
        <f t="shared" si="20"/>
        <v>-8.4746269909722321E-3</v>
      </c>
      <c r="J177" s="1">
        <f t="shared" si="21"/>
        <v>-4.4217847138821806E-3</v>
      </c>
      <c r="K177" s="1">
        <f t="shared" si="22"/>
        <v>-6.132028874436599E-3</v>
      </c>
    </row>
    <row r="178" spans="1:11" x14ac:dyDescent="0.2">
      <c r="A178" s="2">
        <v>43448</v>
      </c>
      <c r="B178" s="1">
        <v>2940</v>
      </c>
      <c r="C178" s="1">
        <v>1005</v>
      </c>
      <c r="D178" s="1">
        <v>13780</v>
      </c>
      <c r="E178" s="1">
        <v>23700</v>
      </c>
      <c r="F178" s="1">
        <f t="shared" si="17"/>
        <v>-6.7796869853788038E-3</v>
      </c>
      <c r="G178" s="1">
        <f t="shared" si="18"/>
        <v>4.9875415110389679E-3</v>
      </c>
      <c r="H178" s="1">
        <f t="shared" si="19"/>
        <v>0</v>
      </c>
      <c r="I178" s="1">
        <f t="shared" si="20"/>
        <v>8.4746269909722356E-3</v>
      </c>
      <c r="J178" s="1">
        <f t="shared" si="21"/>
        <v>1.6004578510401351E-3</v>
      </c>
      <c r="K178" s="1">
        <f t="shared" si="22"/>
        <v>1.5004925496031618E-4</v>
      </c>
    </row>
    <row r="179" spans="1:11" x14ac:dyDescent="0.2">
      <c r="A179" s="2">
        <v>43451</v>
      </c>
      <c r="B179" s="1">
        <v>2875</v>
      </c>
      <c r="C179" s="1">
        <v>952</v>
      </c>
      <c r="D179" s="1">
        <v>13800</v>
      </c>
      <c r="E179" s="1">
        <v>23600</v>
      </c>
      <c r="F179" s="1">
        <f t="shared" si="17"/>
        <v>-2.2356907101276448E-2</v>
      </c>
      <c r="G179" s="1">
        <f t="shared" si="18"/>
        <v>-5.4177785701810838E-2</v>
      </c>
      <c r="H179" s="1">
        <f t="shared" si="19"/>
        <v>1.4503265776464615E-3</v>
      </c>
      <c r="I179" s="1">
        <f t="shared" si="20"/>
        <v>-4.2283361095210642E-3</v>
      </c>
      <c r="J179" s="1">
        <f t="shared" si="21"/>
        <v>-9.1032353739295881E-3</v>
      </c>
      <c r="K179" s="1">
        <f t="shared" si="22"/>
        <v>-1.6194970566692477E-2</v>
      </c>
    </row>
    <row r="180" spans="1:11" x14ac:dyDescent="0.2">
      <c r="A180" s="2">
        <v>43452</v>
      </c>
      <c r="B180" s="1">
        <v>2835</v>
      </c>
      <c r="C180" s="1">
        <v>975</v>
      </c>
      <c r="D180" s="1">
        <v>13700</v>
      </c>
      <c r="E180" s="1">
        <v>23800</v>
      </c>
      <c r="F180" s="1">
        <f t="shared" si="17"/>
        <v>-1.4010737069598333E-2</v>
      </c>
      <c r="G180" s="1">
        <f t="shared" si="18"/>
        <v>2.387243620648178E-2</v>
      </c>
      <c r="H180" s="1">
        <f t="shared" si="19"/>
        <v>-7.2727593290798087E-3</v>
      </c>
      <c r="I180" s="1">
        <f t="shared" si="20"/>
        <v>8.4388686458646035E-3</v>
      </c>
      <c r="J180" s="1">
        <f t="shared" si="21"/>
        <v>-1.2410294428653254E-3</v>
      </c>
      <c r="K180" s="1">
        <f t="shared" si="22"/>
        <v>-1.1570518596026808E-3</v>
      </c>
    </row>
    <row r="181" spans="1:11" x14ac:dyDescent="0.2">
      <c r="A181" s="2">
        <v>43453</v>
      </c>
      <c r="B181" s="1">
        <v>2815</v>
      </c>
      <c r="C181" s="1">
        <v>975</v>
      </c>
      <c r="D181" s="1">
        <v>14080</v>
      </c>
      <c r="E181" s="1">
        <v>23620</v>
      </c>
      <c r="F181" s="1">
        <f t="shared" si="17"/>
        <v>-7.0796755880616884E-3</v>
      </c>
      <c r="G181" s="1">
        <f t="shared" si="18"/>
        <v>0</v>
      </c>
      <c r="H181" s="1">
        <f t="shared" si="19"/>
        <v>2.7359517895817143E-2</v>
      </c>
      <c r="I181" s="1">
        <f t="shared" si="20"/>
        <v>-7.5917699082127376E-3</v>
      </c>
      <c r="J181" s="1">
        <f t="shared" si="21"/>
        <v>1.0719865132646134E-2</v>
      </c>
      <c r="K181" s="1">
        <f t="shared" si="22"/>
        <v>9.782687165281018E-3</v>
      </c>
    </row>
    <row r="182" spans="1:11" x14ac:dyDescent="0.2">
      <c r="A182" s="2">
        <v>43454</v>
      </c>
      <c r="B182" s="1">
        <v>2615</v>
      </c>
      <c r="C182" s="1">
        <v>949</v>
      </c>
      <c r="D182" s="1">
        <v>13700</v>
      </c>
      <c r="E182" s="1">
        <v>23380</v>
      </c>
      <c r="F182" s="1">
        <f t="shared" si="17"/>
        <v>-7.3698164074767508E-2</v>
      </c>
      <c r="G182" s="1">
        <f t="shared" si="18"/>
        <v>-2.7028672387919259E-2</v>
      </c>
      <c r="H182" s="1">
        <f t="shared" si="19"/>
        <v>-2.7359517895817101E-2</v>
      </c>
      <c r="I182" s="1">
        <f t="shared" si="20"/>
        <v>-1.0212854725293867E-2</v>
      </c>
      <c r="J182" s="1">
        <f t="shared" si="21"/>
        <v>-2.9990564479239069E-2</v>
      </c>
      <c r="K182" s="1">
        <f t="shared" si="22"/>
        <v>-3.7163344021922812E-2</v>
      </c>
    </row>
    <row r="183" spans="1:11" x14ac:dyDescent="0.2">
      <c r="A183" s="2">
        <v>43455</v>
      </c>
      <c r="B183" s="1">
        <v>2665</v>
      </c>
      <c r="C183" s="1">
        <v>950</v>
      </c>
      <c r="D183" s="1">
        <v>14000</v>
      </c>
      <c r="E183" s="1">
        <v>22600</v>
      </c>
      <c r="F183" s="1">
        <f t="shared" si="17"/>
        <v>1.893996010092169E-2</v>
      </c>
      <c r="G183" s="1">
        <f t="shared" si="18"/>
        <v>1.0531859846586405E-3</v>
      </c>
      <c r="H183" s="1">
        <f t="shared" si="19"/>
        <v>2.1661496781179467E-2</v>
      </c>
      <c r="I183" s="1">
        <f t="shared" si="20"/>
        <v>-3.3931049765682189E-2</v>
      </c>
      <c r="J183" s="1">
        <f t="shared" si="21"/>
        <v>5.294298562773303E-3</v>
      </c>
      <c r="K183" s="1">
        <f t="shared" si="22"/>
        <v>1.1300195797124692E-2</v>
      </c>
    </row>
    <row r="184" spans="1:11" x14ac:dyDescent="0.2">
      <c r="A184" s="2">
        <v>43458</v>
      </c>
      <c r="B184" s="1">
        <v>2550</v>
      </c>
      <c r="C184" s="1">
        <v>950</v>
      </c>
      <c r="D184" s="1">
        <v>14300</v>
      </c>
      <c r="E184" s="1">
        <v>23480</v>
      </c>
      <c r="F184" s="1">
        <f t="shared" si="17"/>
        <v>-4.4110698447473076E-2</v>
      </c>
      <c r="G184" s="1">
        <f t="shared" si="18"/>
        <v>0</v>
      </c>
      <c r="H184" s="1">
        <f t="shared" si="19"/>
        <v>2.1202207650602906E-2</v>
      </c>
      <c r="I184" s="1">
        <f t="shared" si="20"/>
        <v>3.8199088681655481E-2</v>
      </c>
      <c r="J184" s="1">
        <f t="shared" si="21"/>
        <v>1.3534271228594363E-2</v>
      </c>
      <c r="K184" s="1">
        <f t="shared" si="22"/>
        <v>2.333227699068588E-3</v>
      </c>
    </row>
    <row r="185" spans="1:11" x14ac:dyDescent="0.2">
      <c r="A185" s="2">
        <v>43460</v>
      </c>
      <c r="B185" s="1">
        <v>2720</v>
      </c>
      <c r="C185" s="1">
        <v>990</v>
      </c>
      <c r="D185" s="1">
        <v>14280</v>
      </c>
      <c r="E185" s="1">
        <v>23880</v>
      </c>
      <c r="F185" s="1">
        <f t="shared" si="17"/>
        <v>6.4538521137571164E-2</v>
      </c>
      <c r="G185" s="1">
        <f t="shared" si="18"/>
        <v>4.1242958534049003E-2</v>
      </c>
      <c r="H185" s="1">
        <f t="shared" si="19"/>
        <v>-1.3995803544232435E-3</v>
      </c>
      <c r="I185" s="1">
        <f t="shared" si="20"/>
        <v>1.6892293564505653E-2</v>
      </c>
      <c r="J185" s="1">
        <f t="shared" si="21"/>
        <v>1.7328357237955366E-2</v>
      </c>
      <c r="K185" s="1">
        <f t="shared" si="22"/>
        <v>2.5442640188162696E-2</v>
      </c>
    </row>
    <row r="186" spans="1:11" x14ac:dyDescent="0.2">
      <c r="A186" s="2">
        <v>43461</v>
      </c>
      <c r="B186" s="1">
        <v>2715</v>
      </c>
      <c r="C186" s="1">
        <v>975</v>
      </c>
      <c r="D186" s="1">
        <v>14000</v>
      </c>
      <c r="E186" s="1">
        <v>23340</v>
      </c>
      <c r="F186" s="1">
        <f t="shared" si="17"/>
        <v>-1.8399269220071826E-3</v>
      </c>
      <c r="G186" s="1">
        <f t="shared" si="18"/>
        <v>-1.5267472130788421E-2</v>
      </c>
      <c r="H186" s="1">
        <f t="shared" si="19"/>
        <v>-1.9802627296179754E-2</v>
      </c>
      <c r="I186" s="1">
        <f t="shared" si="20"/>
        <v>-2.2872661665991455E-2</v>
      </c>
      <c r="J186" s="1">
        <f t="shared" si="21"/>
        <v>-1.742221531596766E-2</v>
      </c>
      <c r="K186" s="1">
        <f t="shared" si="22"/>
        <v>-1.4711924606539516E-2</v>
      </c>
    </row>
    <row r="187" spans="1:11" x14ac:dyDescent="0.2">
      <c r="A187" s="2">
        <v>43462</v>
      </c>
      <c r="B187" s="1">
        <v>2645</v>
      </c>
      <c r="C187" s="1">
        <v>999</v>
      </c>
      <c r="D187" s="1">
        <v>13980</v>
      </c>
      <c r="E187" s="1">
        <v>23500</v>
      </c>
      <c r="F187" s="1">
        <f t="shared" si="17"/>
        <v>-2.6120888075636103E-2</v>
      </c>
      <c r="G187" s="1">
        <f t="shared" si="18"/>
        <v>2.431730765070643E-2</v>
      </c>
      <c r="H187" s="1">
        <f t="shared" si="19"/>
        <v>-1.4295928095944335E-3</v>
      </c>
      <c r="I187" s="1">
        <f t="shared" si="20"/>
        <v>6.8317942917032722E-3</v>
      </c>
      <c r="J187" s="1">
        <f t="shared" si="21"/>
        <v>-4.9325027814617057E-4</v>
      </c>
      <c r="K187" s="1">
        <f t="shared" si="22"/>
        <v>-1.6268978239149076E-3</v>
      </c>
    </row>
    <row r="188" spans="1:11" x14ac:dyDescent="0.2">
      <c r="A188" s="2">
        <v>43467</v>
      </c>
      <c r="B188" s="1">
        <v>2650</v>
      </c>
      <c r="C188" s="1">
        <v>996</v>
      </c>
      <c r="D188" s="1">
        <v>14000</v>
      </c>
      <c r="E188" s="1">
        <v>23500</v>
      </c>
      <c r="F188" s="1">
        <f t="shared" si="17"/>
        <v>1.8885746878681546E-3</v>
      </c>
      <c r="G188" s="1">
        <f t="shared" si="18"/>
        <v>-3.0075210639553284E-3</v>
      </c>
      <c r="H188" s="1">
        <f t="shared" si="19"/>
        <v>1.4295928095943715E-3</v>
      </c>
      <c r="I188" s="1">
        <f t="shared" si="20"/>
        <v>0</v>
      </c>
      <c r="J188" s="1">
        <f t="shared" si="21"/>
        <v>6.973305015818761E-4</v>
      </c>
      <c r="K188" s="1">
        <f t="shared" si="22"/>
        <v>5.1395622349344021E-4</v>
      </c>
    </row>
    <row r="189" spans="1:11" x14ac:dyDescent="0.2">
      <c r="A189" s="2">
        <v>43468</v>
      </c>
      <c r="B189" s="1">
        <v>2760</v>
      </c>
      <c r="C189" s="1">
        <v>1080</v>
      </c>
      <c r="D189" s="1">
        <v>14340</v>
      </c>
      <c r="E189" s="1">
        <v>23060</v>
      </c>
      <c r="F189" s="1">
        <f t="shared" si="17"/>
        <v>4.0671039730927783E-2</v>
      </c>
      <c r="G189" s="1">
        <f t="shared" si="18"/>
        <v>8.0969062533667091E-2</v>
      </c>
      <c r="H189" s="1">
        <f t="shared" si="19"/>
        <v>2.3995505556215643E-2</v>
      </c>
      <c r="I189" s="1">
        <f t="shared" si="20"/>
        <v>-1.8900906309200313E-2</v>
      </c>
      <c r="J189" s="1">
        <f t="shared" si="21"/>
        <v>2.1470088413813621E-2</v>
      </c>
      <c r="K189" s="1">
        <f t="shared" si="22"/>
        <v>3.5269459308842378E-2</v>
      </c>
    </row>
    <row r="190" spans="1:11" x14ac:dyDescent="0.2">
      <c r="A190" s="2">
        <v>43469</v>
      </c>
      <c r="B190" s="1">
        <v>2800</v>
      </c>
      <c r="C190" s="1">
        <v>1030</v>
      </c>
      <c r="D190" s="1">
        <v>14500</v>
      </c>
      <c r="E190" s="1">
        <v>23300</v>
      </c>
      <c r="F190" s="1">
        <f t="shared" si="17"/>
        <v>1.4388737452099671E-2</v>
      </c>
      <c r="G190" s="1">
        <f t="shared" si="18"/>
        <v>-4.7402238894583906E-2</v>
      </c>
      <c r="H190" s="1">
        <f t="shared" si="19"/>
        <v>1.1095814255054447E-2</v>
      </c>
      <c r="I190" s="1">
        <f t="shared" si="20"/>
        <v>1.0353845730741825E-2</v>
      </c>
      <c r="J190" s="1">
        <f t="shared" si="21"/>
        <v>5.5544552885692395E-3</v>
      </c>
      <c r="K190" s="1">
        <f t="shared" si="22"/>
        <v>1.4523757195681946E-4</v>
      </c>
    </row>
    <row r="191" spans="1:11" x14ac:dyDescent="0.2">
      <c r="A191" s="2">
        <v>43473</v>
      </c>
      <c r="B191" s="1">
        <v>2890</v>
      </c>
      <c r="C191" s="1">
        <v>1010</v>
      </c>
      <c r="D191" s="1">
        <v>14620</v>
      </c>
      <c r="E191" s="1">
        <v>23500</v>
      </c>
      <c r="F191" s="1">
        <f t="shared" si="17"/>
        <v>3.163708494318266E-2</v>
      </c>
      <c r="G191" s="1">
        <f t="shared" si="18"/>
        <v>-1.9608471388376313E-2</v>
      </c>
      <c r="H191" s="1">
        <f t="shared" si="19"/>
        <v>8.2418048951037881E-3</v>
      </c>
      <c r="I191" s="1">
        <f t="shared" si="20"/>
        <v>8.5470605784583476E-3</v>
      </c>
      <c r="J191" s="1">
        <f t="shared" si="21"/>
        <v>9.0423831948062486E-3</v>
      </c>
      <c r="K191" s="1">
        <f t="shared" si="22"/>
        <v>8.5510952187629417E-3</v>
      </c>
    </row>
    <row r="192" spans="1:11" x14ac:dyDescent="0.2">
      <c r="A192" s="2">
        <v>43474</v>
      </c>
      <c r="B192" s="1">
        <v>2935</v>
      </c>
      <c r="C192" s="1">
        <v>1030</v>
      </c>
      <c r="D192" s="1">
        <v>14160</v>
      </c>
      <c r="E192" s="1">
        <v>23520</v>
      </c>
      <c r="F192" s="1">
        <f t="shared" si="17"/>
        <v>1.5450951155718885E-2</v>
      </c>
      <c r="G192" s="1">
        <f t="shared" si="18"/>
        <v>1.9608471388376337E-2</v>
      </c>
      <c r="H192" s="1">
        <f t="shared" si="19"/>
        <v>-3.1969366056058698E-2</v>
      </c>
      <c r="I192" s="1">
        <f t="shared" si="20"/>
        <v>8.5070188031282853E-4</v>
      </c>
      <c r="J192" s="1">
        <f t="shared" si="21"/>
        <v>-1.1493517745755674E-2</v>
      </c>
      <c r="K192" s="1">
        <f t="shared" si="22"/>
        <v>-6.5167124705901441E-3</v>
      </c>
    </row>
    <row r="193" spans="1:11" x14ac:dyDescent="0.2">
      <c r="A193" s="2">
        <v>43475</v>
      </c>
      <c r="B193" s="1">
        <v>2935</v>
      </c>
      <c r="C193" s="1">
        <v>1070</v>
      </c>
      <c r="D193" s="1">
        <v>14220</v>
      </c>
      <c r="E193" s="1">
        <v>23380</v>
      </c>
      <c r="F193" s="1">
        <f t="shared" si="17"/>
        <v>0</v>
      </c>
      <c r="G193" s="1">
        <f t="shared" si="18"/>
        <v>3.8099846232270383E-2</v>
      </c>
      <c r="H193" s="1">
        <f t="shared" si="19"/>
        <v>4.2283361095211049E-3</v>
      </c>
      <c r="I193" s="1">
        <f t="shared" si="20"/>
        <v>-5.970166986503796E-3</v>
      </c>
      <c r="J193" s="1">
        <f t="shared" si="21"/>
        <v>4.4316109313616413E-3</v>
      </c>
      <c r="K193" s="1">
        <f t="shared" si="22"/>
        <v>8.9257037970881942E-3</v>
      </c>
    </row>
    <row r="194" spans="1:11" x14ac:dyDescent="0.2">
      <c r="A194" s="2">
        <v>43476</v>
      </c>
      <c r="B194" s="1">
        <v>2900</v>
      </c>
      <c r="C194" s="1">
        <v>1080</v>
      </c>
      <c r="D194" s="1">
        <v>14380</v>
      </c>
      <c r="E194" s="1">
        <v>23600</v>
      </c>
      <c r="F194" s="1">
        <f t="shared" si="17"/>
        <v>-1.1996716287631437E-2</v>
      </c>
      <c r="G194" s="1">
        <f t="shared" si="18"/>
        <v>9.3023926623134103E-3</v>
      </c>
      <c r="H194" s="1">
        <f t="shared" si="19"/>
        <v>1.1188927917805822E-2</v>
      </c>
      <c r="I194" s="1">
        <f t="shared" si="20"/>
        <v>9.3657559876420896E-3</v>
      </c>
      <c r="J194" s="1">
        <f t="shared" si="21"/>
        <v>7.0666347789000595E-3</v>
      </c>
      <c r="K194" s="1">
        <f t="shared" si="22"/>
        <v>4.8328926223316516E-3</v>
      </c>
    </row>
    <row r="195" spans="1:11" x14ac:dyDescent="0.2">
      <c r="A195" s="2">
        <v>43479</v>
      </c>
      <c r="B195" s="1">
        <v>2910</v>
      </c>
      <c r="C195" s="1">
        <v>1080</v>
      </c>
      <c r="D195" s="1">
        <v>14200</v>
      </c>
      <c r="E195" s="1">
        <v>23600</v>
      </c>
      <c r="F195" s="1">
        <f t="shared" si="17"/>
        <v>3.4423441909726986E-3</v>
      </c>
      <c r="G195" s="1">
        <f t="shared" si="18"/>
        <v>0</v>
      </c>
      <c r="H195" s="1">
        <f t="shared" si="19"/>
        <v>-1.2596387685685615E-2</v>
      </c>
      <c r="I195" s="1">
        <f t="shared" si="20"/>
        <v>0</v>
      </c>
      <c r="J195" s="1">
        <f t="shared" si="21"/>
        <v>-5.781842214196903E-3</v>
      </c>
      <c r="K195" s="1">
        <f t="shared" si="22"/>
        <v>-4.8077884108153517E-3</v>
      </c>
    </row>
    <row r="196" spans="1:11" x14ac:dyDescent="0.2">
      <c r="A196" s="2">
        <v>43480</v>
      </c>
      <c r="B196" s="1">
        <v>2930</v>
      </c>
      <c r="C196" s="1">
        <v>1070</v>
      </c>
      <c r="D196" s="1">
        <v>14220</v>
      </c>
      <c r="E196" s="1">
        <v>23820</v>
      </c>
      <c r="F196" s="1">
        <f t="shared" ref="F196:F259" si="23">+LN(B196/B195)</f>
        <v>6.8493418455747683E-3</v>
      </c>
      <c r="G196" s="1">
        <f t="shared" ref="G196:G259" si="24">+LN(C196/C195)</f>
        <v>-9.3023926623135612E-3</v>
      </c>
      <c r="H196" s="1">
        <f t="shared" ref="H196:H259" si="25">+LN(D196/D195)</f>
        <v>1.4074597678797698E-3</v>
      </c>
      <c r="I196" s="1">
        <f t="shared" ref="I196:I259" si="26">+LN(E196/E195)</f>
        <v>9.27885189558968E-3</v>
      </c>
      <c r="J196" s="1">
        <f t="shared" ref="J196:J259" si="27">+SUMPRODUCT($N$46:$Q$46,F196:I196)</f>
        <v>3.120604868442164E-3</v>
      </c>
      <c r="K196" s="1">
        <f t="shared" ref="K196:K259" si="28">+SUMPRODUCT($N$76:$Q$76,F196:I196)</f>
        <v>1.4130990140358442E-3</v>
      </c>
    </row>
    <row r="197" spans="1:11" x14ac:dyDescent="0.2">
      <c r="A197" s="2">
        <v>43481</v>
      </c>
      <c r="B197" s="1">
        <v>2930</v>
      </c>
      <c r="C197" s="1">
        <v>1070</v>
      </c>
      <c r="D197" s="1">
        <v>13880</v>
      </c>
      <c r="E197" s="1">
        <v>23800</v>
      </c>
      <c r="F197" s="1">
        <f t="shared" si="23"/>
        <v>0</v>
      </c>
      <c r="G197" s="1">
        <f t="shared" si="24"/>
        <v>0</v>
      </c>
      <c r="H197" s="1">
        <f t="shared" si="25"/>
        <v>-2.4200469296436343E-2</v>
      </c>
      <c r="I197" s="1">
        <f t="shared" si="26"/>
        <v>-8.3998324972498731E-4</v>
      </c>
      <c r="J197" s="1">
        <f t="shared" si="27"/>
        <v>-1.2310230460649418E-2</v>
      </c>
      <c r="K197" s="1">
        <f t="shared" si="28"/>
        <v>-1.0974209508368853E-2</v>
      </c>
    </row>
    <row r="198" spans="1:11" x14ac:dyDescent="0.2">
      <c r="A198" s="2">
        <v>43482</v>
      </c>
      <c r="B198" s="1">
        <v>2910</v>
      </c>
      <c r="C198" s="1">
        <v>1060</v>
      </c>
      <c r="D198" s="1">
        <v>13920</v>
      </c>
      <c r="E198" s="1">
        <v>23660</v>
      </c>
      <c r="F198" s="1">
        <f t="shared" si="23"/>
        <v>-6.849341845574783E-3</v>
      </c>
      <c r="G198" s="1">
        <f t="shared" si="24"/>
        <v>-9.3897403498390316E-3</v>
      </c>
      <c r="H198" s="1">
        <f t="shared" si="25"/>
        <v>2.8776998276151956E-3</v>
      </c>
      <c r="I198" s="1">
        <f t="shared" si="26"/>
        <v>-5.8997221271882708E-3</v>
      </c>
      <c r="J198" s="1">
        <f t="shared" si="27"/>
        <v>-2.0024559298095906E-3</v>
      </c>
      <c r="K198" s="1">
        <f t="shared" si="28"/>
        <v>-2.8852908216534913E-3</v>
      </c>
    </row>
    <row r="199" spans="1:11" x14ac:dyDescent="0.2">
      <c r="A199" s="2">
        <v>43483</v>
      </c>
      <c r="B199" s="1">
        <v>2895</v>
      </c>
      <c r="C199" s="1">
        <v>1055</v>
      </c>
      <c r="D199" s="1">
        <v>13980</v>
      </c>
      <c r="E199" s="1">
        <v>23840</v>
      </c>
      <c r="F199" s="1">
        <f t="shared" si="23"/>
        <v>-5.1679701584425612E-3</v>
      </c>
      <c r="G199" s="1">
        <f t="shared" si="24"/>
        <v>-4.728141195946012E-3</v>
      </c>
      <c r="H199" s="1">
        <f t="shared" si="25"/>
        <v>4.3010818993907017E-3</v>
      </c>
      <c r="I199" s="1">
        <f t="shared" si="26"/>
        <v>7.5789836469082987E-3</v>
      </c>
      <c r="J199" s="1">
        <f t="shared" si="27"/>
        <v>2.7972772180614404E-3</v>
      </c>
      <c r="K199" s="1">
        <f t="shared" si="28"/>
        <v>4.5576444061680302E-4</v>
      </c>
    </row>
    <row r="200" spans="1:11" x14ac:dyDescent="0.2">
      <c r="A200" s="2">
        <v>43486</v>
      </c>
      <c r="B200" s="1">
        <v>2900</v>
      </c>
      <c r="C200" s="1">
        <v>1055</v>
      </c>
      <c r="D200" s="1">
        <v>13960</v>
      </c>
      <c r="E200" s="1">
        <v>23880</v>
      </c>
      <c r="F200" s="1">
        <f t="shared" si="23"/>
        <v>1.7256259674698574E-3</v>
      </c>
      <c r="G200" s="1">
        <f t="shared" si="24"/>
        <v>0</v>
      </c>
      <c r="H200" s="1">
        <f t="shared" si="25"/>
        <v>-1.4316394714377388E-3</v>
      </c>
      <c r="I200" s="1">
        <f t="shared" si="26"/>
        <v>1.6764463272523522E-3</v>
      </c>
      <c r="J200" s="1">
        <f t="shared" si="27"/>
        <v>-3.7864258785302786E-5</v>
      </c>
      <c r="K200" s="1">
        <f t="shared" si="28"/>
        <v>-4.5186637554282951E-5</v>
      </c>
    </row>
    <row r="201" spans="1:11" x14ac:dyDescent="0.2">
      <c r="A201" s="2">
        <v>43487</v>
      </c>
      <c r="B201" s="1">
        <v>2900</v>
      </c>
      <c r="C201" s="1">
        <v>1040</v>
      </c>
      <c r="D201" s="1">
        <v>14000</v>
      </c>
      <c r="E201" s="1">
        <v>23900</v>
      </c>
      <c r="F201" s="1">
        <f t="shared" si="23"/>
        <v>0</v>
      </c>
      <c r="G201" s="1">
        <f t="shared" si="24"/>
        <v>-1.4320053774748558E-2</v>
      </c>
      <c r="H201" s="1">
        <f t="shared" si="25"/>
        <v>2.8612322810321949E-3</v>
      </c>
      <c r="I201" s="1">
        <f t="shared" si="26"/>
        <v>8.3717041306355649E-4</v>
      </c>
      <c r="J201" s="1">
        <f t="shared" si="27"/>
        <v>2.0790336630713066E-4</v>
      </c>
      <c r="K201" s="1">
        <f t="shared" si="28"/>
        <v>-1.4927391871788686E-3</v>
      </c>
    </row>
    <row r="202" spans="1:11" x14ac:dyDescent="0.2">
      <c r="A202" s="2">
        <v>43488</v>
      </c>
      <c r="B202" s="1">
        <v>2825</v>
      </c>
      <c r="C202" s="1">
        <v>1040</v>
      </c>
      <c r="D202" s="1">
        <v>14120</v>
      </c>
      <c r="E202" s="1">
        <v>24100</v>
      </c>
      <c r="F202" s="1">
        <f t="shared" si="23"/>
        <v>-2.6202372394024072E-2</v>
      </c>
      <c r="G202" s="1">
        <f t="shared" si="24"/>
        <v>0</v>
      </c>
      <c r="H202" s="1">
        <f t="shared" si="25"/>
        <v>8.5349024498375062E-3</v>
      </c>
      <c r="I202" s="1">
        <f t="shared" si="26"/>
        <v>8.3333815591442404E-3</v>
      </c>
      <c r="J202" s="1">
        <f t="shared" si="27"/>
        <v>2.420440755601203E-3</v>
      </c>
      <c r="K202" s="1">
        <f t="shared" si="28"/>
        <v>-1.876548840164716E-3</v>
      </c>
    </row>
    <row r="203" spans="1:11" x14ac:dyDescent="0.2">
      <c r="A203" s="2">
        <v>43489</v>
      </c>
      <c r="B203" s="1">
        <v>2835</v>
      </c>
      <c r="C203" s="1">
        <v>1065</v>
      </c>
      <c r="D203" s="1">
        <v>14180</v>
      </c>
      <c r="E203" s="1">
        <v>24360</v>
      </c>
      <c r="F203" s="1">
        <f t="shared" si="23"/>
        <v>3.5335725813110445E-3</v>
      </c>
      <c r="G203" s="1">
        <f t="shared" si="24"/>
        <v>2.3754086008107057E-2</v>
      </c>
      <c r="H203" s="1">
        <f t="shared" si="25"/>
        <v>4.2402890388854421E-3</v>
      </c>
      <c r="I203" s="1">
        <f t="shared" si="26"/>
        <v>1.0730602345086925E-2</v>
      </c>
      <c r="J203" s="1">
        <f t="shared" si="27"/>
        <v>7.7082395937218152E-3</v>
      </c>
      <c r="K203" s="1">
        <f t="shared" si="28"/>
        <v>8.6154006489563128E-3</v>
      </c>
    </row>
    <row r="204" spans="1:11" x14ac:dyDescent="0.2">
      <c r="A204" s="2">
        <v>43490</v>
      </c>
      <c r="B204" s="1">
        <v>2860</v>
      </c>
      <c r="C204" s="1">
        <v>1080</v>
      </c>
      <c r="D204" s="1">
        <v>14040</v>
      </c>
      <c r="E204" s="1">
        <v>24880</v>
      </c>
      <c r="F204" s="1">
        <f t="shared" si="23"/>
        <v>8.7796876520457728E-3</v>
      </c>
      <c r="G204" s="1">
        <f t="shared" si="24"/>
        <v>1.398624197473987E-2</v>
      </c>
      <c r="H204" s="1">
        <f t="shared" si="25"/>
        <v>-9.9221225063163641E-3</v>
      </c>
      <c r="I204" s="1">
        <f t="shared" si="26"/>
        <v>2.1121825029282504E-2</v>
      </c>
      <c r="J204" s="1">
        <f t="shared" si="27"/>
        <v>3.0349723494432967E-3</v>
      </c>
      <c r="K204" s="1">
        <f t="shared" si="28"/>
        <v>2.6393976830453038E-3</v>
      </c>
    </row>
    <row r="205" spans="1:11" x14ac:dyDescent="0.2">
      <c r="A205" s="2">
        <v>43493</v>
      </c>
      <c r="B205" s="1">
        <v>2815</v>
      </c>
      <c r="C205" s="1">
        <v>1080</v>
      </c>
      <c r="D205" s="1">
        <v>13960</v>
      </c>
      <c r="E205" s="1">
        <v>25400</v>
      </c>
      <c r="F205" s="1">
        <f t="shared" si="23"/>
        <v>-1.5859363240107512E-2</v>
      </c>
      <c r="G205" s="1">
        <f t="shared" si="24"/>
        <v>0</v>
      </c>
      <c r="H205" s="1">
        <f t="shared" si="25"/>
        <v>-5.7143012634386639E-3</v>
      </c>
      <c r="I205" s="1">
        <f t="shared" si="26"/>
        <v>2.0684906153512109E-2</v>
      </c>
      <c r="J205" s="1">
        <f t="shared" si="27"/>
        <v>-6.4828579357431235E-5</v>
      </c>
      <c r="K205" s="1">
        <f t="shared" si="28"/>
        <v>-4.4677857632230656E-3</v>
      </c>
    </row>
    <row r="206" spans="1:11" x14ac:dyDescent="0.2">
      <c r="A206" s="2">
        <v>43494</v>
      </c>
      <c r="B206" s="1">
        <v>2850</v>
      </c>
      <c r="C206" s="1">
        <v>1080</v>
      </c>
      <c r="D206" s="1">
        <v>14000</v>
      </c>
      <c r="E206" s="1">
        <v>25480</v>
      </c>
      <c r="F206" s="1">
        <f t="shared" si="23"/>
        <v>1.2356732688905428E-2</v>
      </c>
      <c r="G206" s="1">
        <f t="shared" si="24"/>
        <v>0</v>
      </c>
      <c r="H206" s="1">
        <f t="shared" si="25"/>
        <v>2.8612322810321949E-3</v>
      </c>
      <c r="I206" s="1">
        <f t="shared" si="26"/>
        <v>3.1446566794717814E-3</v>
      </c>
      <c r="J206" s="1">
        <f t="shared" si="27"/>
        <v>4.0702902137198568E-3</v>
      </c>
      <c r="K206" s="1">
        <f t="shared" si="28"/>
        <v>4.6912033666380235E-3</v>
      </c>
    </row>
    <row r="207" spans="1:11" x14ac:dyDescent="0.2">
      <c r="A207" s="2">
        <v>43495</v>
      </c>
      <c r="B207" s="1">
        <v>2915</v>
      </c>
      <c r="C207" s="1">
        <v>1080</v>
      </c>
      <c r="D207" s="1">
        <v>13960</v>
      </c>
      <c r="E207" s="1">
        <v>26360</v>
      </c>
      <c r="F207" s="1">
        <f t="shared" si="23"/>
        <v>2.2550825521896613E-2</v>
      </c>
      <c r="G207" s="1">
        <f t="shared" si="24"/>
        <v>0</v>
      </c>
      <c r="H207" s="1">
        <f t="shared" si="25"/>
        <v>-2.8612322810322348E-3</v>
      </c>
      <c r="I207" s="1">
        <f t="shared" si="26"/>
        <v>3.3953878930343878E-2</v>
      </c>
      <c r="J207" s="1">
        <f t="shared" si="27"/>
        <v>1.0440477420354343E-2</v>
      </c>
      <c r="K207" s="1">
        <f t="shared" si="28"/>
        <v>7.7455397470440352E-3</v>
      </c>
    </row>
    <row r="208" spans="1:11" x14ac:dyDescent="0.2">
      <c r="A208" s="2">
        <v>43496</v>
      </c>
      <c r="B208" s="1">
        <v>2920</v>
      </c>
      <c r="C208" s="1">
        <v>1070</v>
      </c>
      <c r="D208" s="1">
        <v>13920</v>
      </c>
      <c r="E208" s="1">
        <v>26540</v>
      </c>
      <c r="F208" s="1">
        <f t="shared" si="23"/>
        <v>1.713796477734598E-3</v>
      </c>
      <c r="G208" s="1">
        <f t="shared" si="24"/>
        <v>-9.3023926623135612E-3</v>
      </c>
      <c r="H208" s="1">
        <f t="shared" si="25"/>
        <v>-2.8694424279528201E-3</v>
      </c>
      <c r="I208" s="1">
        <f t="shared" si="26"/>
        <v>6.8053192697550835E-3</v>
      </c>
      <c r="J208" s="1">
        <f t="shared" si="27"/>
        <v>-4.0656119110880559E-4</v>
      </c>
      <c r="K208" s="1">
        <f t="shared" si="28"/>
        <v>-2.0427465786323233E-3</v>
      </c>
    </row>
    <row r="209" spans="1:11" x14ac:dyDescent="0.2">
      <c r="A209" s="2">
        <v>43497</v>
      </c>
      <c r="B209" s="1">
        <v>2935</v>
      </c>
      <c r="C209" s="1">
        <v>1080</v>
      </c>
      <c r="D209" s="1">
        <v>13920</v>
      </c>
      <c r="E209" s="1">
        <v>26520</v>
      </c>
      <c r="F209" s="1">
        <f t="shared" si="23"/>
        <v>5.1238369998694664E-3</v>
      </c>
      <c r="G209" s="1">
        <f t="shared" si="24"/>
        <v>9.3023926623134103E-3</v>
      </c>
      <c r="H209" s="1">
        <f t="shared" si="25"/>
        <v>0</v>
      </c>
      <c r="I209" s="1">
        <f t="shared" si="26"/>
        <v>-7.5386358639971092E-4</v>
      </c>
      <c r="J209" s="1">
        <f t="shared" si="27"/>
        <v>1.5103489196118332E-3</v>
      </c>
      <c r="K209" s="1">
        <f t="shared" si="28"/>
        <v>3.0660514237900774E-3</v>
      </c>
    </row>
    <row r="210" spans="1:11" x14ac:dyDescent="0.2">
      <c r="A210" s="2">
        <v>43500</v>
      </c>
      <c r="B210" s="1">
        <v>2920</v>
      </c>
      <c r="C210" s="1">
        <v>1105</v>
      </c>
      <c r="D210" s="1">
        <v>13900</v>
      </c>
      <c r="E210" s="1">
        <v>26520</v>
      </c>
      <c r="F210" s="1">
        <f t="shared" si="23"/>
        <v>-5.1238369998693953E-3</v>
      </c>
      <c r="G210" s="1">
        <f t="shared" si="24"/>
        <v>2.2884293833587806E-2</v>
      </c>
      <c r="H210" s="1">
        <f t="shared" si="25"/>
        <v>-1.4378147696274715E-3</v>
      </c>
      <c r="I210" s="1">
        <f t="shared" si="26"/>
        <v>0</v>
      </c>
      <c r="J210" s="1">
        <f t="shared" si="27"/>
        <v>8.009464485646356E-4</v>
      </c>
      <c r="K210" s="1">
        <f t="shared" si="28"/>
        <v>2.6488828704178506E-3</v>
      </c>
    </row>
    <row r="211" spans="1:11" x14ac:dyDescent="0.2">
      <c r="A211" s="2">
        <v>43501</v>
      </c>
      <c r="B211" s="1">
        <v>2950</v>
      </c>
      <c r="C211" s="1">
        <v>1115</v>
      </c>
      <c r="D211" s="1">
        <v>14080</v>
      </c>
      <c r="E211" s="1">
        <v>27000</v>
      </c>
      <c r="F211" s="1">
        <f t="shared" si="23"/>
        <v>1.0221554071538009E-2</v>
      </c>
      <c r="G211" s="1">
        <f t="shared" si="24"/>
        <v>9.0090699423659108E-3</v>
      </c>
      <c r="H211" s="1">
        <f t="shared" si="25"/>
        <v>1.2866510593250276E-2</v>
      </c>
      <c r="I211" s="1">
        <f t="shared" si="26"/>
        <v>1.7937700686667252E-2</v>
      </c>
      <c r="J211" s="1">
        <f t="shared" si="27"/>
        <v>1.3351820573259243E-2</v>
      </c>
      <c r="K211" s="1">
        <f t="shared" si="28"/>
        <v>1.1940902341987034E-2</v>
      </c>
    </row>
    <row r="212" spans="1:11" x14ac:dyDescent="0.2">
      <c r="A212" s="2">
        <v>43502</v>
      </c>
      <c r="B212" s="1">
        <v>2920</v>
      </c>
      <c r="C212" s="1">
        <v>1115</v>
      </c>
      <c r="D212" s="1">
        <v>14100</v>
      </c>
      <c r="E212" s="1">
        <v>27000</v>
      </c>
      <c r="F212" s="1">
        <f t="shared" si="23"/>
        <v>-1.0221554071538028E-2</v>
      </c>
      <c r="G212" s="1">
        <f t="shared" si="24"/>
        <v>0</v>
      </c>
      <c r="H212" s="1">
        <f t="shared" si="25"/>
        <v>1.4194466542262925E-3</v>
      </c>
      <c r="I212" s="1">
        <f t="shared" si="26"/>
        <v>0</v>
      </c>
      <c r="J212" s="1">
        <f t="shared" si="27"/>
        <v>-8.2350978361755782E-4</v>
      </c>
      <c r="K212" s="1">
        <f t="shared" si="28"/>
        <v>-1.9166375234826753E-3</v>
      </c>
    </row>
    <row r="213" spans="1:11" x14ac:dyDescent="0.2">
      <c r="A213" s="2">
        <v>43503</v>
      </c>
      <c r="B213" s="1">
        <v>2865</v>
      </c>
      <c r="C213" s="1">
        <v>1090</v>
      </c>
      <c r="D213" s="1">
        <v>13960</v>
      </c>
      <c r="E213" s="1">
        <v>26980</v>
      </c>
      <c r="F213" s="1">
        <f t="shared" si="23"/>
        <v>-1.9015266113487514E-2</v>
      </c>
      <c r="G213" s="1">
        <f t="shared" si="24"/>
        <v>-2.2676708671029701E-2</v>
      </c>
      <c r="H213" s="1">
        <f t="shared" si="25"/>
        <v>-9.9787000498961949E-3</v>
      </c>
      <c r="I213" s="1">
        <f t="shared" si="26"/>
        <v>-7.4101522471921918E-4</v>
      </c>
      <c r="J213" s="1">
        <f t="shared" si="27"/>
        <v>-1.0294564615254E-2</v>
      </c>
      <c r="K213" s="1">
        <f t="shared" si="28"/>
        <v>-1.3853674807503028E-2</v>
      </c>
    </row>
    <row r="214" spans="1:11" x14ac:dyDescent="0.2">
      <c r="A214" s="2">
        <v>43504</v>
      </c>
      <c r="B214" s="1">
        <v>2865</v>
      </c>
      <c r="C214" s="1">
        <v>1100</v>
      </c>
      <c r="D214" s="1">
        <v>13900</v>
      </c>
      <c r="E214" s="1">
        <v>26920</v>
      </c>
      <c r="F214" s="1">
        <f t="shared" si="23"/>
        <v>0</v>
      </c>
      <c r="G214" s="1">
        <f t="shared" si="24"/>
        <v>9.1324835632724723E-3</v>
      </c>
      <c r="H214" s="1">
        <f t="shared" si="25"/>
        <v>-4.3072571975803324E-3</v>
      </c>
      <c r="I214" s="1">
        <f t="shared" si="26"/>
        <v>-2.2263460030827352E-3</v>
      </c>
      <c r="J214" s="1">
        <f t="shared" si="27"/>
        <v>-1.7969667432336026E-3</v>
      </c>
      <c r="K214" s="1">
        <f t="shared" si="28"/>
        <v>-3.3440362656492867E-4</v>
      </c>
    </row>
    <row r="215" spans="1:11" x14ac:dyDescent="0.2">
      <c r="A215" s="2">
        <v>43507</v>
      </c>
      <c r="B215" s="1">
        <v>2840</v>
      </c>
      <c r="C215" s="1">
        <v>1120</v>
      </c>
      <c r="D215" s="1">
        <v>13940</v>
      </c>
      <c r="E215" s="1">
        <v>26900</v>
      </c>
      <c r="F215" s="1">
        <f t="shared" si="23"/>
        <v>-8.764297993588242E-3</v>
      </c>
      <c r="G215" s="1">
        <f t="shared" si="24"/>
        <v>1.8018505502678212E-2</v>
      </c>
      <c r="H215" s="1">
        <f t="shared" si="25"/>
        <v>2.8735651957317787E-3</v>
      </c>
      <c r="I215" s="1">
        <f t="shared" si="26"/>
        <v>-7.432181687336305E-4</v>
      </c>
      <c r="J215" s="1">
        <f t="shared" si="27"/>
        <v>1.7381839069120668E-3</v>
      </c>
      <c r="K215" s="1">
        <f t="shared" si="28"/>
        <v>2.6314091233445194E-3</v>
      </c>
    </row>
    <row r="216" spans="1:11" x14ac:dyDescent="0.2">
      <c r="A216" s="2">
        <v>43508</v>
      </c>
      <c r="B216" s="1">
        <v>2925</v>
      </c>
      <c r="C216" s="1">
        <v>1125</v>
      </c>
      <c r="D216" s="1">
        <v>13940</v>
      </c>
      <c r="E216" s="1">
        <v>26780</v>
      </c>
      <c r="F216" s="1">
        <f t="shared" si="23"/>
        <v>2.9490428510705158E-2</v>
      </c>
      <c r="G216" s="1">
        <f t="shared" si="24"/>
        <v>4.4543503493803746E-3</v>
      </c>
      <c r="H216" s="1">
        <f t="shared" si="25"/>
        <v>0</v>
      </c>
      <c r="I216" s="1">
        <f t="shared" si="26"/>
        <v>-4.4709463447670109E-3</v>
      </c>
      <c r="J216" s="1">
        <f t="shared" si="27"/>
        <v>3.7512627253520588E-3</v>
      </c>
      <c r="K216" s="1">
        <f t="shared" si="28"/>
        <v>7.8163825630756644E-3</v>
      </c>
    </row>
    <row r="217" spans="1:11" x14ac:dyDescent="0.2">
      <c r="A217" s="2">
        <v>43509</v>
      </c>
      <c r="B217" s="1">
        <v>2955</v>
      </c>
      <c r="C217" s="1">
        <v>1130</v>
      </c>
      <c r="D217" s="1">
        <v>13960</v>
      </c>
      <c r="E217" s="1">
        <v>26740</v>
      </c>
      <c r="F217" s="1">
        <f t="shared" si="23"/>
        <v>1.0204170174241668E-2</v>
      </c>
      <c r="G217" s="1">
        <f t="shared" si="24"/>
        <v>4.4345970678657748E-3</v>
      </c>
      <c r="H217" s="1">
        <f t="shared" si="25"/>
        <v>1.433692001848616E-3</v>
      </c>
      <c r="I217" s="1">
        <f t="shared" si="26"/>
        <v>-1.4947685892293624E-3</v>
      </c>
      <c r="J217" s="1">
        <f t="shared" si="27"/>
        <v>2.3172390865397953E-3</v>
      </c>
      <c r="K217" s="1">
        <f t="shared" si="28"/>
        <v>3.9336464990425129E-3</v>
      </c>
    </row>
    <row r="218" spans="1:11" x14ac:dyDescent="0.2">
      <c r="A218" s="2">
        <v>43510</v>
      </c>
      <c r="B218" s="1">
        <v>2965</v>
      </c>
      <c r="C218" s="1">
        <v>1120</v>
      </c>
      <c r="D218" s="1">
        <v>14000</v>
      </c>
      <c r="E218" s="1">
        <v>26500</v>
      </c>
      <c r="F218" s="1">
        <f t="shared" si="23"/>
        <v>3.3783815916271906E-3</v>
      </c>
      <c r="G218" s="1">
        <f t="shared" si="24"/>
        <v>-8.8889474172460393E-3</v>
      </c>
      <c r="H218" s="1">
        <f t="shared" si="25"/>
        <v>2.8612322810321949E-3</v>
      </c>
      <c r="I218" s="1">
        <f t="shared" si="26"/>
        <v>-9.0158386816205395E-3</v>
      </c>
      <c r="J218" s="1">
        <f t="shared" si="27"/>
        <v>-1.2054810328695628E-3</v>
      </c>
      <c r="K218" s="1">
        <f t="shared" si="28"/>
        <v>-5.4722342723997658E-4</v>
      </c>
    </row>
    <row r="219" spans="1:11" x14ac:dyDescent="0.2">
      <c r="A219" s="2">
        <v>43511</v>
      </c>
      <c r="B219" s="1">
        <v>3055</v>
      </c>
      <c r="C219" s="1">
        <v>1130</v>
      </c>
      <c r="D219" s="1">
        <v>14120</v>
      </c>
      <c r="E219" s="1">
        <v>26740</v>
      </c>
      <c r="F219" s="1">
        <f t="shared" si="23"/>
        <v>2.9902560173869785E-2</v>
      </c>
      <c r="G219" s="1">
        <f t="shared" si="24"/>
        <v>8.8889474172459942E-3</v>
      </c>
      <c r="H219" s="1">
        <f t="shared" si="25"/>
        <v>8.5349024498375062E-3</v>
      </c>
      <c r="I219" s="1">
        <f t="shared" si="26"/>
        <v>9.0158386816205482E-3</v>
      </c>
      <c r="J219" s="1">
        <f t="shared" si="27"/>
        <v>1.1895689663128959E-2</v>
      </c>
      <c r="K219" s="1">
        <f t="shared" si="28"/>
        <v>1.3995719497505577E-2</v>
      </c>
    </row>
    <row r="220" spans="1:11" x14ac:dyDescent="0.2">
      <c r="A220" s="2">
        <v>43514</v>
      </c>
      <c r="B220" s="1">
        <v>3065</v>
      </c>
      <c r="C220" s="1">
        <v>1125</v>
      </c>
      <c r="D220" s="1">
        <v>14100</v>
      </c>
      <c r="E220" s="1">
        <v>26740</v>
      </c>
      <c r="F220" s="1">
        <f t="shared" si="23"/>
        <v>3.267976764616013E-3</v>
      </c>
      <c r="G220" s="1">
        <f t="shared" si="24"/>
        <v>-4.4345970678657531E-3</v>
      </c>
      <c r="H220" s="1">
        <f t="shared" si="25"/>
        <v>-1.4174346809733935E-3</v>
      </c>
      <c r="I220" s="1">
        <f t="shared" si="26"/>
        <v>0</v>
      </c>
      <c r="J220" s="1">
        <f t="shared" si="27"/>
        <v>-6.6198053258087019E-4</v>
      </c>
      <c r="K220" s="1">
        <f t="shared" si="28"/>
        <v>-7.0777082885717455E-4</v>
      </c>
    </row>
    <row r="221" spans="1:11" x14ac:dyDescent="0.2">
      <c r="A221" s="2">
        <v>43515</v>
      </c>
      <c r="B221" s="1">
        <v>3050</v>
      </c>
      <c r="C221" s="1">
        <v>1130</v>
      </c>
      <c r="D221" s="1">
        <v>14060</v>
      </c>
      <c r="E221" s="1">
        <v>26740</v>
      </c>
      <c r="F221" s="1">
        <f t="shared" si="23"/>
        <v>-4.9059787688545183E-3</v>
      </c>
      <c r="G221" s="1">
        <f t="shared" si="24"/>
        <v>4.4345970678657748E-3</v>
      </c>
      <c r="H221" s="1">
        <f t="shared" si="25"/>
        <v>-2.8409110016037525E-3</v>
      </c>
      <c r="I221" s="1">
        <f t="shared" si="26"/>
        <v>0</v>
      </c>
      <c r="J221" s="1">
        <f t="shared" si="27"/>
        <v>-1.7128926093434764E-3</v>
      </c>
      <c r="K221" s="1">
        <f t="shared" si="28"/>
        <v>-1.6179852293621633E-3</v>
      </c>
    </row>
    <row r="222" spans="1:11" x14ac:dyDescent="0.2">
      <c r="A222" s="2">
        <v>43516</v>
      </c>
      <c r="B222" s="1">
        <v>3085</v>
      </c>
      <c r="C222" s="1">
        <v>1135</v>
      </c>
      <c r="D222" s="1">
        <v>14100</v>
      </c>
      <c r="E222" s="1">
        <v>26680</v>
      </c>
      <c r="F222" s="1">
        <f t="shared" si="23"/>
        <v>1.1410066738030959E-2</v>
      </c>
      <c r="G222" s="1">
        <f t="shared" si="24"/>
        <v>4.4150182091166933E-3</v>
      </c>
      <c r="H222" s="1">
        <f t="shared" si="25"/>
        <v>2.8409110016036497E-3</v>
      </c>
      <c r="I222" s="1">
        <f t="shared" si="26"/>
        <v>-2.2463506263741928E-3</v>
      </c>
      <c r="J222" s="1">
        <f t="shared" si="27"/>
        <v>3.0118796758245893E-3</v>
      </c>
      <c r="K222" s="1">
        <f t="shared" si="28"/>
        <v>4.7892952144153013E-3</v>
      </c>
    </row>
    <row r="223" spans="1:11" x14ac:dyDescent="0.2">
      <c r="A223" s="2">
        <v>43517</v>
      </c>
      <c r="B223" s="1">
        <v>3060</v>
      </c>
      <c r="C223" s="1">
        <v>1145</v>
      </c>
      <c r="D223" s="1">
        <v>14060</v>
      </c>
      <c r="E223" s="1">
        <v>26680</v>
      </c>
      <c r="F223" s="1">
        <f t="shared" si="23"/>
        <v>-8.1367413930617128E-3</v>
      </c>
      <c r="G223" s="1">
        <f t="shared" si="24"/>
        <v>8.7719860728370409E-3</v>
      </c>
      <c r="H223" s="1">
        <f t="shared" si="25"/>
        <v>-2.8409110016037525E-3</v>
      </c>
      <c r="I223" s="1">
        <f t="shared" si="26"/>
        <v>0</v>
      </c>
      <c r="J223" s="1">
        <f t="shared" si="27"/>
        <v>-1.7637681024774291E-3</v>
      </c>
      <c r="K223" s="1">
        <f t="shared" si="28"/>
        <v>-1.5581980844197086E-3</v>
      </c>
    </row>
    <row r="224" spans="1:11" x14ac:dyDescent="0.2">
      <c r="A224" s="2">
        <v>43518</v>
      </c>
      <c r="B224" s="1">
        <v>3080</v>
      </c>
      <c r="C224" s="1">
        <v>1155</v>
      </c>
      <c r="D224" s="1">
        <v>14020</v>
      </c>
      <c r="E224" s="1">
        <v>26500</v>
      </c>
      <c r="F224" s="1">
        <f t="shared" si="23"/>
        <v>6.5146810211936723E-3</v>
      </c>
      <c r="G224" s="1">
        <f t="shared" si="24"/>
        <v>8.695706967553913E-3</v>
      </c>
      <c r="H224" s="1">
        <f t="shared" si="25"/>
        <v>-2.849004776074826E-3</v>
      </c>
      <c r="I224" s="1">
        <f t="shared" si="26"/>
        <v>-6.7694880552464816E-3</v>
      </c>
      <c r="J224" s="1">
        <f t="shared" si="27"/>
        <v>-1.2701015519145913E-3</v>
      </c>
      <c r="K224" s="1">
        <f t="shared" si="28"/>
        <v>1.4088106940508807E-3</v>
      </c>
    </row>
    <row r="225" spans="1:11" x14ac:dyDescent="0.2">
      <c r="A225" s="2">
        <v>43521</v>
      </c>
      <c r="B225" s="1">
        <v>3145</v>
      </c>
      <c r="C225" s="1">
        <v>1170</v>
      </c>
      <c r="D225" s="1">
        <v>14020</v>
      </c>
      <c r="E225" s="1">
        <v>26340</v>
      </c>
      <c r="F225" s="1">
        <f t="shared" si="23"/>
        <v>2.0884293166920712E-2</v>
      </c>
      <c r="G225" s="1">
        <f t="shared" si="24"/>
        <v>1.2903404835907782E-2</v>
      </c>
      <c r="H225" s="1">
        <f t="shared" si="25"/>
        <v>0</v>
      </c>
      <c r="I225" s="1">
        <f t="shared" si="26"/>
        <v>-6.056036677041585E-3</v>
      </c>
      <c r="J225" s="1">
        <f t="shared" si="27"/>
        <v>2.9089752893684891E-3</v>
      </c>
      <c r="K225" s="1">
        <f t="shared" si="28"/>
        <v>7.1961505912075761E-3</v>
      </c>
    </row>
    <row r="226" spans="1:11" x14ac:dyDescent="0.2">
      <c r="A226" s="2">
        <v>43522</v>
      </c>
      <c r="B226" s="1">
        <v>3195</v>
      </c>
      <c r="C226" s="1">
        <v>1185</v>
      </c>
      <c r="D226" s="1">
        <v>14040</v>
      </c>
      <c r="E226" s="1">
        <v>26320</v>
      </c>
      <c r="F226" s="1">
        <f t="shared" si="23"/>
        <v>1.5773197677094314E-2</v>
      </c>
      <c r="G226" s="1">
        <f t="shared" si="24"/>
        <v>1.2739025777429712E-2</v>
      </c>
      <c r="H226" s="1">
        <f t="shared" si="25"/>
        <v>1.4255169912209468E-3</v>
      </c>
      <c r="I226" s="1">
        <f t="shared" si="26"/>
        <v>-7.5958985801856686E-4</v>
      </c>
      <c r="J226" s="1">
        <f t="shared" si="27"/>
        <v>4.1627432604129499E-3</v>
      </c>
      <c r="K226" s="1">
        <f t="shared" si="28"/>
        <v>7.0566282350070899E-3</v>
      </c>
    </row>
    <row r="227" spans="1:11" x14ac:dyDescent="0.2">
      <c r="A227" s="2">
        <v>43523</v>
      </c>
      <c r="B227" s="1">
        <v>3230</v>
      </c>
      <c r="C227" s="1">
        <v>1170</v>
      </c>
      <c r="D227" s="1">
        <v>14080</v>
      </c>
      <c r="E227" s="1">
        <v>26100</v>
      </c>
      <c r="F227" s="1">
        <f t="shared" si="23"/>
        <v>1.0895049405066982E-2</v>
      </c>
      <c r="G227" s="1">
        <f t="shared" si="24"/>
        <v>-1.2739025777429714E-2</v>
      </c>
      <c r="H227" s="1">
        <f t="shared" si="25"/>
        <v>2.8449521322313448E-3</v>
      </c>
      <c r="I227" s="1">
        <f t="shared" si="26"/>
        <v>-8.3937921284687345E-3</v>
      </c>
      <c r="J227" s="1">
        <f t="shared" si="27"/>
        <v>-3.1561713298443534E-4</v>
      </c>
      <c r="K227" s="1">
        <f t="shared" si="28"/>
        <v>6.1680644243803425E-4</v>
      </c>
    </row>
    <row r="228" spans="1:11" x14ac:dyDescent="0.2">
      <c r="A228" s="2">
        <v>43524</v>
      </c>
      <c r="B228" s="1">
        <v>3120</v>
      </c>
      <c r="C228" s="1">
        <v>1175</v>
      </c>
      <c r="D228" s="1">
        <v>13980</v>
      </c>
      <c r="E228" s="1">
        <v>26100</v>
      </c>
      <c r="F228" s="1">
        <f t="shared" si="23"/>
        <v>-3.4649135413174131E-2</v>
      </c>
      <c r="G228" s="1">
        <f t="shared" si="24"/>
        <v>4.264398786457518E-3</v>
      </c>
      <c r="H228" s="1">
        <f t="shared" si="25"/>
        <v>-7.1276139242321237E-3</v>
      </c>
      <c r="I228" s="1">
        <f t="shared" si="26"/>
        <v>0</v>
      </c>
      <c r="J228" s="1">
        <f t="shared" si="27"/>
        <v>-8.3347373954464291E-3</v>
      </c>
      <c r="K228" s="1">
        <f t="shared" si="28"/>
        <v>-1.1016830361906486E-2</v>
      </c>
    </row>
    <row r="229" spans="1:11" x14ac:dyDescent="0.2">
      <c r="A229" s="2">
        <v>43525</v>
      </c>
      <c r="B229" s="1">
        <v>3165</v>
      </c>
      <c r="C229" s="1">
        <v>1180</v>
      </c>
      <c r="D229" s="1">
        <v>14040</v>
      </c>
      <c r="E229" s="1">
        <v>26560</v>
      </c>
      <c r="F229" s="1">
        <f t="shared" si="23"/>
        <v>1.4320053774748471E-2</v>
      </c>
      <c r="G229" s="1">
        <f t="shared" si="24"/>
        <v>4.246290881451004E-3</v>
      </c>
      <c r="H229" s="1">
        <f t="shared" si="25"/>
        <v>4.2826617920009493E-3</v>
      </c>
      <c r="I229" s="1">
        <f t="shared" si="26"/>
        <v>1.7471010279585437E-2</v>
      </c>
      <c r="J229" s="1">
        <f t="shared" si="27"/>
        <v>9.0817206202542036E-3</v>
      </c>
      <c r="K229" s="1">
        <f t="shared" si="28"/>
        <v>8.10357045433629E-3</v>
      </c>
    </row>
    <row r="230" spans="1:11" x14ac:dyDescent="0.2">
      <c r="A230" s="2">
        <v>43528</v>
      </c>
      <c r="B230" s="1">
        <v>3210</v>
      </c>
      <c r="C230" s="1">
        <v>1175</v>
      </c>
      <c r="D230" s="1">
        <v>13980</v>
      </c>
      <c r="E230" s="1">
        <v>26280</v>
      </c>
      <c r="F230" s="1">
        <f t="shared" si="23"/>
        <v>1.4117881545785022E-2</v>
      </c>
      <c r="G230" s="1">
        <f t="shared" si="24"/>
        <v>-4.2462908814510968E-3</v>
      </c>
      <c r="H230" s="1">
        <f t="shared" si="25"/>
        <v>-4.2826617920008478E-3</v>
      </c>
      <c r="I230" s="1">
        <f t="shared" si="26"/>
        <v>-1.059813099182336E-2</v>
      </c>
      <c r="J230" s="1">
        <f t="shared" si="27"/>
        <v>-3.0978105002336205E-3</v>
      </c>
      <c r="K230" s="1">
        <f t="shared" si="28"/>
        <v>-3.0679869542668157E-4</v>
      </c>
    </row>
    <row r="231" spans="1:11" x14ac:dyDescent="0.2">
      <c r="A231" s="2">
        <v>43529</v>
      </c>
      <c r="B231" s="1">
        <v>3215</v>
      </c>
      <c r="C231" s="1">
        <v>1170</v>
      </c>
      <c r="D231" s="1">
        <v>14000</v>
      </c>
      <c r="E231" s="1">
        <v>26020</v>
      </c>
      <c r="F231" s="1">
        <f t="shared" si="23"/>
        <v>1.556420547658158E-3</v>
      </c>
      <c r="G231" s="1">
        <f t="shared" si="24"/>
        <v>-4.2643987864575397E-3</v>
      </c>
      <c r="H231" s="1">
        <f t="shared" si="25"/>
        <v>1.4295928095943715E-3</v>
      </c>
      <c r="I231" s="1">
        <f t="shared" si="26"/>
        <v>-9.9427205320505741E-3</v>
      </c>
      <c r="J231" s="1">
        <f t="shared" si="27"/>
        <v>-1.9638605247124883E-3</v>
      </c>
      <c r="K231" s="1">
        <f t="shared" si="28"/>
        <v>-8.1472990926455876E-4</v>
      </c>
    </row>
    <row r="232" spans="1:11" x14ac:dyDescent="0.2">
      <c r="A232" s="2">
        <v>43530</v>
      </c>
      <c r="B232" s="1">
        <v>3195</v>
      </c>
      <c r="C232" s="1">
        <v>1210</v>
      </c>
      <c r="D232" s="1">
        <v>14140</v>
      </c>
      <c r="E232" s="1">
        <v>26540</v>
      </c>
      <c r="F232" s="1">
        <f t="shared" si="23"/>
        <v>-6.240269860084623E-3</v>
      </c>
      <c r="G232" s="1">
        <f t="shared" si="24"/>
        <v>3.3616610798985064E-2</v>
      </c>
      <c r="H232" s="1">
        <f t="shared" si="25"/>
        <v>9.950330853168092E-3</v>
      </c>
      <c r="I232" s="1">
        <f t="shared" si="26"/>
        <v>1.9787555819702162E-2</v>
      </c>
      <c r="J232" s="1">
        <f t="shared" si="27"/>
        <v>1.2347674982395401E-2</v>
      </c>
      <c r="K232" s="1">
        <f t="shared" si="28"/>
        <v>1.1619659160671716E-2</v>
      </c>
    </row>
    <row r="233" spans="1:11" x14ac:dyDescent="0.2">
      <c r="A233" s="2">
        <v>43531</v>
      </c>
      <c r="B233" s="1">
        <v>3175</v>
      </c>
      <c r="C233" s="1">
        <v>1185</v>
      </c>
      <c r="D233" s="1">
        <v>14140</v>
      </c>
      <c r="E233" s="1">
        <v>26000</v>
      </c>
      <c r="F233" s="1">
        <f t="shared" si="23"/>
        <v>-6.2794554848431359E-3</v>
      </c>
      <c r="G233" s="1">
        <f t="shared" si="24"/>
        <v>-2.0877585021555255E-2</v>
      </c>
      <c r="H233" s="1">
        <f t="shared" si="25"/>
        <v>0</v>
      </c>
      <c r="I233" s="1">
        <f t="shared" si="26"/>
        <v>-2.0556490882579354E-2</v>
      </c>
      <c r="J233" s="1">
        <f t="shared" si="27"/>
        <v>-8.1687995455268347E-3</v>
      </c>
      <c r="K233" s="1">
        <f t="shared" si="28"/>
        <v>-7.8010299637797705E-3</v>
      </c>
    </row>
    <row r="234" spans="1:11" x14ac:dyDescent="0.2">
      <c r="A234" s="2">
        <v>43532</v>
      </c>
      <c r="B234" s="1">
        <v>3135</v>
      </c>
      <c r="C234" s="1">
        <v>1190</v>
      </c>
      <c r="D234" s="1">
        <v>14200</v>
      </c>
      <c r="E234" s="1">
        <v>25860</v>
      </c>
      <c r="F234" s="1">
        <f t="shared" si="23"/>
        <v>-1.2678458259770951E-2</v>
      </c>
      <c r="G234" s="1">
        <f t="shared" si="24"/>
        <v>4.2105325363434578E-3</v>
      </c>
      <c r="H234" s="1">
        <f t="shared" si="25"/>
        <v>4.2343041387883848E-3</v>
      </c>
      <c r="I234" s="1">
        <f t="shared" si="26"/>
        <v>-5.3991646777706726E-3</v>
      </c>
      <c r="J234" s="1">
        <f t="shared" si="27"/>
        <v>-7.1335458537977268E-4</v>
      </c>
      <c r="K234" s="1">
        <f t="shared" si="28"/>
        <v>-9.6198766299634053E-4</v>
      </c>
    </row>
    <row r="235" spans="1:11" x14ac:dyDescent="0.2">
      <c r="A235" s="2">
        <v>43535</v>
      </c>
      <c r="B235" s="1">
        <v>3200</v>
      </c>
      <c r="C235" s="1">
        <v>1205</v>
      </c>
      <c r="D235" s="1">
        <v>14280</v>
      </c>
      <c r="E235" s="1">
        <v>25960</v>
      </c>
      <c r="F235" s="1">
        <f t="shared" si="23"/>
        <v>2.0521635720796769E-2</v>
      </c>
      <c r="G235" s="1">
        <f t="shared" si="24"/>
        <v>1.2526259819180256E-2</v>
      </c>
      <c r="H235" s="1">
        <f t="shared" si="25"/>
        <v>5.6179923042232738E-3</v>
      </c>
      <c r="I235" s="1">
        <f t="shared" si="26"/>
        <v>3.8595184921779032E-3</v>
      </c>
      <c r="J235" s="1">
        <f t="shared" si="27"/>
        <v>8.1047471151936539E-3</v>
      </c>
      <c r="K235" s="1">
        <f t="shared" si="28"/>
        <v>1.0549709280153507E-2</v>
      </c>
    </row>
    <row r="236" spans="1:11" x14ac:dyDescent="0.2">
      <c r="A236" s="2">
        <v>43536</v>
      </c>
      <c r="B236" s="1">
        <v>3230</v>
      </c>
      <c r="C236" s="1">
        <v>1210</v>
      </c>
      <c r="D236" s="1">
        <v>14340</v>
      </c>
      <c r="E236" s="1">
        <v>26120</v>
      </c>
      <c r="F236" s="1">
        <f t="shared" si="23"/>
        <v>9.3313274288842219E-3</v>
      </c>
      <c r="G236" s="1">
        <f t="shared" si="24"/>
        <v>4.1407926660313871E-3</v>
      </c>
      <c r="H236" s="1">
        <f t="shared" si="25"/>
        <v>4.1928782600359578E-3</v>
      </c>
      <c r="I236" s="1">
        <f t="shared" si="26"/>
        <v>6.1444125723409898E-3</v>
      </c>
      <c r="J236" s="1">
        <f t="shared" si="27"/>
        <v>5.4463206540389985E-3</v>
      </c>
      <c r="K236" s="1">
        <f t="shared" si="28"/>
        <v>5.6622268646776127E-3</v>
      </c>
    </row>
    <row r="237" spans="1:11" x14ac:dyDescent="0.2">
      <c r="A237" s="2">
        <v>43537</v>
      </c>
      <c r="B237" s="1">
        <v>3330</v>
      </c>
      <c r="C237" s="1">
        <v>1195</v>
      </c>
      <c r="D237" s="1">
        <v>14880</v>
      </c>
      <c r="E237" s="1">
        <v>26440</v>
      </c>
      <c r="F237" s="1">
        <f t="shared" si="23"/>
        <v>3.0490166757787204E-2</v>
      </c>
      <c r="G237" s="1">
        <f t="shared" si="24"/>
        <v>-1.2474174225175688E-2</v>
      </c>
      <c r="H237" s="1">
        <f t="shared" si="25"/>
        <v>3.6965194233471547E-2</v>
      </c>
      <c r="I237" s="1">
        <f t="shared" si="26"/>
        <v>1.2176710575255285E-2</v>
      </c>
      <c r="J237" s="1">
        <f t="shared" si="27"/>
        <v>2.4852882351700106E-2</v>
      </c>
      <c r="K237" s="1">
        <f t="shared" si="28"/>
        <v>2.2979715306999389E-2</v>
      </c>
    </row>
    <row r="238" spans="1:11" x14ac:dyDescent="0.2">
      <c r="A238" s="2">
        <v>43538</v>
      </c>
      <c r="B238" s="1">
        <v>3320</v>
      </c>
      <c r="C238" s="1">
        <v>1205</v>
      </c>
      <c r="D238" s="1">
        <v>15000</v>
      </c>
      <c r="E238" s="1">
        <v>26800</v>
      </c>
      <c r="F238" s="1">
        <f t="shared" si="23"/>
        <v>-3.0075210639553284E-3</v>
      </c>
      <c r="G238" s="1">
        <f t="shared" si="24"/>
        <v>8.3333815591442404E-3</v>
      </c>
      <c r="H238" s="1">
        <f t="shared" si="25"/>
        <v>8.0321716972642527E-3</v>
      </c>
      <c r="I238" s="1">
        <f t="shared" si="26"/>
        <v>1.3523872533325369E-2</v>
      </c>
      <c r="J238" s="1">
        <f t="shared" si="27"/>
        <v>7.7792639782845938E-3</v>
      </c>
      <c r="K238" s="1">
        <f t="shared" si="28"/>
        <v>5.8816605629414672E-3</v>
      </c>
    </row>
    <row r="239" spans="1:11" x14ac:dyDescent="0.2">
      <c r="A239" s="2">
        <v>43539</v>
      </c>
      <c r="B239" s="1">
        <v>3400</v>
      </c>
      <c r="C239" s="1">
        <v>1145</v>
      </c>
      <c r="D239" s="1">
        <v>15480</v>
      </c>
      <c r="E239" s="1">
        <v>27180</v>
      </c>
      <c r="F239" s="1">
        <f t="shared" si="23"/>
        <v>2.3810648693718607E-2</v>
      </c>
      <c r="G239" s="1">
        <f t="shared" si="24"/>
        <v>-5.1074929936415395E-2</v>
      </c>
      <c r="H239" s="1">
        <f t="shared" si="25"/>
        <v>3.1498667059371016E-2</v>
      </c>
      <c r="I239" s="1">
        <f t="shared" si="26"/>
        <v>1.4079521206186557E-2</v>
      </c>
      <c r="J239" s="1">
        <f t="shared" si="27"/>
        <v>1.7733318141648399E-2</v>
      </c>
      <c r="K239" s="1">
        <f t="shared" si="28"/>
        <v>1.1320028483482186E-2</v>
      </c>
    </row>
    <row r="240" spans="1:11" x14ac:dyDescent="0.2">
      <c r="A240" s="2">
        <v>43542</v>
      </c>
      <c r="B240" s="1">
        <v>3445</v>
      </c>
      <c r="C240" s="1">
        <v>1220</v>
      </c>
      <c r="D240" s="1">
        <v>16480</v>
      </c>
      <c r="E240" s="1">
        <v>26900</v>
      </c>
      <c r="F240" s="1">
        <f t="shared" si="23"/>
        <v>1.3148472843506141E-2</v>
      </c>
      <c r="G240" s="1">
        <f t="shared" si="24"/>
        <v>6.3446221738962263E-2</v>
      </c>
      <c r="H240" s="1">
        <f t="shared" si="25"/>
        <v>6.2598656319744553E-2</v>
      </c>
      <c r="I240" s="1">
        <f t="shared" si="26"/>
        <v>-1.0355122115204247E-2</v>
      </c>
      <c r="J240" s="1">
        <f t="shared" si="27"/>
        <v>3.7027440731493361E-2</v>
      </c>
      <c r="K240" s="1">
        <f t="shared" si="28"/>
        <v>4.3110245691033618E-2</v>
      </c>
    </row>
    <row r="241" spans="1:11" x14ac:dyDescent="0.2">
      <c r="A241" s="2">
        <v>43543</v>
      </c>
      <c r="B241" s="1">
        <v>3470</v>
      </c>
      <c r="C241" s="1">
        <v>1210</v>
      </c>
      <c r="D241" s="1">
        <v>16700</v>
      </c>
      <c r="E241" s="1">
        <v>26900</v>
      </c>
      <c r="F241" s="1">
        <f t="shared" si="23"/>
        <v>7.2306894931459809E-3</v>
      </c>
      <c r="G241" s="1">
        <f t="shared" si="24"/>
        <v>-8.23049913651548E-3</v>
      </c>
      <c r="H241" s="1">
        <f t="shared" si="25"/>
        <v>1.3261194941383832E-2</v>
      </c>
      <c r="I241" s="1">
        <f t="shared" si="26"/>
        <v>0</v>
      </c>
      <c r="J241" s="1">
        <f t="shared" si="27"/>
        <v>6.892150981012265E-3</v>
      </c>
      <c r="K241" s="1">
        <f t="shared" si="28"/>
        <v>6.129110269606124E-3</v>
      </c>
    </row>
    <row r="242" spans="1:11" x14ac:dyDescent="0.2">
      <c r="A242" s="2">
        <v>43544</v>
      </c>
      <c r="B242" s="1">
        <v>3550</v>
      </c>
      <c r="C242" s="1">
        <v>1235</v>
      </c>
      <c r="D242" s="1">
        <v>16400</v>
      </c>
      <c r="E242" s="1">
        <v>26700</v>
      </c>
      <c r="F242" s="1">
        <f t="shared" si="23"/>
        <v>2.2793009528556566E-2</v>
      </c>
      <c r="G242" s="1">
        <f t="shared" si="24"/>
        <v>2.0450610471290841E-2</v>
      </c>
      <c r="H242" s="1">
        <f t="shared" si="25"/>
        <v>-1.8127384592556715E-2</v>
      </c>
      <c r="I242" s="1">
        <f t="shared" si="26"/>
        <v>-7.4627212015896003E-3</v>
      </c>
      <c r="J242" s="1">
        <f t="shared" si="27"/>
        <v>-5.465360120263189E-3</v>
      </c>
      <c r="K242" s="1">
        <f t="shared" si="28"/>
        <v>8.8477928958782641E-4</v>
      </c>
    </row>
    <row r="243" spans="1:11" x14ac:dyDescent="0.2">
      <c r="A243" s="2">
        <v>43545</v>
      </c>
      <c r="B243" s="1">
        <v>3565</v>
      </c>
      <c r="C243" s="1">
        <v>1220</v>
      </c>
      <c r="D243" s="1">
        <v>16100</v>
      </c>
      <c r="E243" s="1">
        <v>26400</v>
      </c>
      <c r="F243" s="1">
        <f t="shared" si="23"/>
        <v>4.2164503789348254E-3</v>
      </c>
      <c r="G243" s="1">
        <f t="shared" si="24"/>
        <v>-1.2220111334775333E-2</v>
      </c>
      <c r="H243" s="1">
        <f t="shared" si="25"/>
        <v>-1.8462062839735442E-2</v>
      </c>
      <c r="I243" s="1">
        <f t="shared" si="26"/>
        <v>-1.1299555253933394E-2</v>
      </c>
      <c r="J243" s="1">
        <f t="shared" si="27"/>
        <v>-1.2645463809988378E-2</v>
      </c>
      <c r="K243" s="1">
        <f t="shared" si="28"/>
        <v>-1.082779347549565E-2</v>
      </c>
    </row>
    <row r="244" spans="1:11" x14ac:dyDescent="0.2">
      <c r="A244" s="2">
        <v>43546</v>
      </c>
      <c r="B244" s="1">
        <v>3430</v>
      </c>
      <c r="C244" s="1">
        <v>1215</v>
      </c>
      <c r="D244" s="1">
        <v>16080</v>
      </c>
      <c r="E244" s="1">
        <v>26500</v>
      </c>
      <c r="F244" s="1">
        <f t="shared" si="23"/>
        <v>-3.8603792688410681E-2</v>
      </c>
      <c r="G244" s="1">
        <f t="shared" si="24"/>
        <v>-4.1067819526533593E-3</v>
      </c>
      <c r="H244" s="1">
        <f t="shared" si="25"/>
        <v>-1.2430082395970253E-3</v>
      </c>
      <c r="I244" s="1">
        <f t="shared" si="26"/>
        <v>3.7807228399061523E-3</v>
      </c>
      <c r="J244" s="1">
        <f t="shared" si="27"/>
        <v>-5.8775705083489128E-3</v>
      </c>
      <c r="K244" s="1">
        <f t="shared" si="28"/>
        <v>-1.0653585986461388E-2</v>
      </c>
    </row>
    <row r="245" spans="1:11" x14ac:dyDescent="0.2">
      <c r="A245" s="2">
        <v>43550</v>
      </c>
      <c r="B245" s="1">
        <v>3470</v>
      </c>
      <c r="C245" s="1">
        <v>1220</v>
      </c>
      <c r="D245" s="1">
        <v>16740</v>
      </c>
      <c r="E245" s="1">
        <v>26480</v>
      </c>
      <c r="F245" s="1">
        <f t="shared" si="23"/>
        <v>1.1594332780919227E-2</v>
      </c>
      <c r="G245" s="1">
        <f t="shared" si="24"/>
        <v>4.1067819526535024E-3</v>
      </c>
      <c r="H245" s="1">
        <f t="shared" si="25"/>
        <v>4.0224801310509012E-2</v>
      </c>
      <c r="I245" s="1">
        <f t="shared" si="26"/>
        <v>-7.5500192336904132E-4</v>
      </c>
      <c r="J245" s="1">
        <f t="shared" si="27"/>
        <v>2.2073478286815482E-2</v>
      </c>
      <c r="K245" s="1">
        <f t="shared" si="28"/>
        <v>2.1745599983152661E-2</v>
      </c>
    </row>
    <row r="246" spans="1:11" x14ac:dyDescent="0.2">
      <c r="A246" s="2">
        <v>43551</v>
      </c>
      <c r="B246" s="1">
        <v>3370</v>
      </c>
      <c r="C246" s="1">
        <v>1225</v>
      </c>
      <c r="D246" s="1">
        <v>16300</v>
      </c>
      <c r="E246" s="1">
        <v>25700</v>
      </c>
      <c r="F246" s="1">
        <f t="shared" si="23"/>
        <v>-2.9241849594497417E-2</v>
      </c>
      <c r="G246" s="1">
        <f t="shared" si="24"/>
        <v>4.0899852515250664E-3</v>
      </c>
      <c r="H246" s="1">
        <f t="shared" si="25"/>
        <v>-2.6635957248612563E-2</v>
      </c>
      <c r="I246" s="1">
        <f t="shared" si="26"/>
        <v>-2.9898739167633293E-2</v>
      </c>
      <c r="J246" s="1">
        <f t="shared" si="27"/>
        <v>-2.4769942330236709E-2</v>
      </c>
      <c r="K246" s="1">
        <f t="shared" si="28"/>
        <v>-2.1468520026958322E-2</v>
      </c>
    </row>
    <row r="247" spans="1:11" x14ac:dyDescent="0.2">
      <c r="A247" s="2">
        <v>43552</v>
      </c>
      <c r="B247" s="1">
        <v>3370</v>
      </c>
      <c r="C247" s="1">
        <v>1225</v>
      </c>
      <c r="D247" s="1">
        <v>15900</v>
      </c>
      <c r="E247" s="1">
        <v>25600</v>
      </c>
      <c r="F247" s="1">
        <f t="shared" si="23"/>
        <v>0</v>
      </c>
      <c r="G247" s="1">
        <f t="shared" si="24"/>
        <v>0</v>
      </c>
      <c r="H247" s="1">
        <f t="shared" si="25"/>
        <v>-2.4845998586530776E-2</v>
      </c>
      <c r="I247" s="1">
        <f t="shared" si="26"/>
        <v>-3.898640415657309E-3</v>
      </c>
      <c r="J247" s="1">
        <f t="shared" si="27"/>
        <v>-1.3397659397179715E-2</v>
      </c>
      <c r="K247" s="1">
        <f t="shared" si="28"/>
        <v>-1.157056340550458E-2</v>
      </c>
    </row>
    <row r="248" spans="1:11" x14ac:dyDescent="0.2">
      <c r="A248" s="2">
        <v>43553</v>
      </c>
      <c r="B248" s="1">
        <v>3415</v>
      </c>
      <c r="C248" s="1">
        <v>1235</v>
      </c>
      <c r="D248" s="1">
        <v>15960</v>
      </c>
      <c r="E248" s="1">
        <v>25780</v>
      </c>
      <c r="F248" s="1">
        <f t="shared" si="23"/>
        <v>1.3264748658483101E-2</v>
      </c>
      <c r="G248" s="1">
        <f t="shared" si="24"/>
        <v>8.1301260832503091E-3</v>
      </c>
      <c r="H248" s="1">
        <f t="shared" si="25"/>
        <v>3.7664827954768648E-3</v>
      </c>
      <c r="I248" s="1">
        <f t="shared" si="26"/>
        <v>7.0066460255245816E-3</v>
      </c>
      <c r="J248" s="1">
        <f t="shared" si="27"/>
        <v>6.437627811217074E-3</v>
      </c>
      <c r="K248" s="1">
        <f t="shared" si="28"/>
        <v>7.3377942417878848E-3</v>
      </c>
    </row>
    <row r="249" spans="1:11" x14ac:dyDescent="0.2">
      <c r="A249" s="2">
        <v>43556</v>
      </c>
      <c r="B249" s="1">
        <v>3460</v>
      </c>
      <c r="C249" s="1">
        <v>1230</v>
      </c>
      <c r="D249" s="1">
        <v>16200</v>
      </c>
      <c r="E249" s="1">
        <v>25800</v>
      </c>
      <c r="F249" s="1">
        <f t="shared" si="23"/>
        <v>1.309109604687942E-2</v>
      </c>
      <c r="G249" s="1">
        <f t="shared" si="24"/>
        <v>-4.0568006956144299E-3</v>
      </c>
      <c r="H249" s="1">
        <f t="shared" si="25"/>
        <v>1.4925650216675792E-2</v>
      </c>
      <c r="I249" s="1">
        <f t="shared" si="26"/>
        <v>7.7549441653035106E-4</v>
      </c>
      <c r="J249" s="1">
        <f t="shared" si="27"/>
        <v>9.2146830499409537E-3</v>
      </c>
      <c r="K249" s="1">
        <f t="shared" si="28"/>
        <v>9.2555059117541104E-3</v>
      </c>
    </row>
    <row r="250" spans="1:11" x14ac:dyDescent="0.2">
      <c r="A250" s="2">
        <v>43557</v>
      </c>
      <c r="B250" s="1">
        <v>3440</v>
      </c>
      <c r="C250" s="1">
        <v>1225</v>
      </c>
      <c r="D250" s="1">
        <v>16160</v>
      </c>
      <c r="E250" s="1">
        <v>25620</v>
      </c>
      <c r="F250" s="1">
        <f t="shared" si="23"/>
        <v>-5.7971176843259579E-3</v>
      </c>
      <c r="G250" s="1">
        <f t="shared" si="24"/>
        <v>-4.0733253876357864E-3</v>
      </c>
      <c r="H250" s="1">
        <f t="shared" si="25"/>
        <v>-2.4721891453890368E-3</v>
      </c>
      <c r="I250" s="1">
        <f t="shared" si="26"/>
        <v>-7.0011954589835881E-3</v>
      </c>
      <c r="J250" s="1">
        <f t="shared" si="27"/>
        <v>-4.2632936288528878E-3</v>
      </c>
      <c r="K250" s="1">
        <f t="shared" si="28"/>
        <v>-4.0765491599320724E-3</v>
      </c>
    </row>
    <row r="251" spans="1:11" x14ac:dyDescent="0.2">
      <c r="A251" s="2">
        <v>43558</v>
      </c>
      <c r="B251" s="1">
        <v>3410</v>
      </c>
      <c r="C251" s="1">
        <v>1220</v>
      </c>
      <c r="D251" s="1">
        <v>16220</v>
      </c>
      <c r="E251" s="1">
        <v>26500</v>
      </c>
      <c r="F251" s="1">
        <f t="shared" si="23"/>
        <v>-8.759180089881578E-3</v>
      </c>
      <c r="G251" s="1">
        <f t="shared" si="24"/>
        <v>-4.0899852515251661E-3</v>
      </c>
      <c r="H251" s="1">
        <f t="shared" si="25"/>
        <v>3.7059955943174348E-3</v>
      </c>
      <c r="I251" s="1">
        <f t="shared" si="26"/>
        <v>3.3771436523588376E-2</v>
      </c>
      <c r="J251" s="1">
        <f t="shared" si="27"/>
        <v>8.5729813894210583E-3</v>
      </c>
      <c r="K251" s="1">
        <f t="shared" si="28"/>
        <v>2.0370495970262561E-3</v>
      </c>
    </row>
    <row r="252" spans="1:11" x14ac:dyDescent="0.2">
      <c r="A252" s="2">
        <v>43559</v>
      </c>
      <c r="B252" s="1">
        <v>3350</v>
      </c>
      <c r="C252" s="1">
        <v>1225</v>
      </c>
      <c r="D252" s="1">
        <v>16080</v>
      </c>
      <c r="E252" s="1">
        <v>26180</v>
      </c>
      <c r="F252" s="1">
        <f t="shared" si="23"/>
        <v>-1.7751945458450338E-2</v>
      </c>
      <c r="G252" s="1">
        <f t="shared" si="24"/>
        <v>4.0899852515250664E-3</v>
      </c>
      <c r="H252" s="1">
        <f t="shared" si="25"/>
        <v>-8.668784936446499E-3</v>
      </c>
      <c r="I252" s="1">
        <f t="shared" si="26"/>
        <v>-1.2148972510422629E-2</v>
      </c>
      <c r="J252" s="1">
        <f t="shared" si="27"/>
        <v>-9.6254288894439509E-3</v>
      </c>
      <c r="K252" s="1">
        <f t="shared" si="28"/>
        <v>-8.7358397867507587E-3</v>
      </c>
    </row>
    <row r="253" spans="1:11" x14ac:dyDescent="0.2">
      <c r="A253" s="2">
        <v>43560</v>
      </c>
      <c r="B253" s="1">
        <v>3360</v>
      </c>
      <c r="C253" s="1">
        <v>1235</v>
      </c>
      <c r="D253" s="1">
        <v>15880</v>
      </c>
      <c r="E253" s="1">
        <v>26180</v>
      </c>
      <c r="F253" s="1">
        <f t="shared" si="23"/>
        <v>2.9806281381377199E-3</v>
      </c>
      <c r="G253" s="1">
        <f t="shared" si="24"/>
        <v>8.1301260832503091E-3</v>
      </c>
      <c r="H253" s="1">
        <f t="shared" si="25"/>
        <v>-1.2515807931830646E-2</v>
      </c>
      <c r="I253" s="1">
        <f t="shared" si="26"/>
        <v>0</v>
      </c>
      <c r="J253" s="1">
        <f t="shared" si="27"/>
        <v>-4.9977971368696337E-3</v>
      </c>
      <c r="K253" s="1">
        <f t="shared" si="28"/>
        <v>-3.2609313181392987E-3</v>
      </c>
    </row>
    <row r="254" spans="1:11" x14ac:dyDescent="0.2">
      <c r="A254" s="2">
        <v>43563</v>
      </c>
      <c r="B254" s="1">
        <v>3425</v>
      </c>
      <c r="C254" s="1">
        <v>1275</v>
      </c>
      <c r="D254" s="1">
        <v>15820</v>
      </c>
      <c r="E254" s="1">
        <v>26160</v>
      </c>
      <c r="F254" s="1">
        <f t="shared" si="23"/>
        <v>1.9160497739075789E-2</v>
      </c>
      <c r="G254" s="1">
        <f t="shared" si="24"/>
        <v>3.1875208530449034E-2</v>
      </c>
      <c r="H254" s="1">
        <f t="shared" si="25"/>
        <v>-3.7854934794818561E-3</v>
      </c>
      <c r="I254" s="1">
        <f t="shared" si="26"/>
        <v>-7.64233892755906E-4</v>
      </c>
      <c r="J254" s="1">
        <f t="shared" si="27"/>
        <v>3.9777903009763664E-3</v>
      </c>
      <c r="K254" s="1">
        <f t="shared" si="28"/>
        <v>9.3852706858163285E-3</v>
      </c>
    </row>
    <row r="255" spans="1:11" x14ac:dyDescent="0.2">
      <c r="A255" s="2">
        <v>43564</v>
      </c>
      <c r="B255" s="1">
        <v>3380</v>
      </c>
      <c r="C255" s="1">
        <v>1310</v>
      </c>
      <c r="D255" s="1">
        <v>16200</v>
      </c>
      <c r="E255" s="1">
        <v>26220</v>
      </c>
      <c r="F255" s="1">
        <f t="shared" si="23"/>
        <v>-1.322576221926125E-2</v>
      </c>
      <c r="G255" s="1">
        <f t="shared" si="24"/>
        <v>2.7080958602670614E-2</v>
      </c>
      <c r="H255" s="1">
        <f t="shared" si="25"/>
        <v>2.3736279898830519E-2</v>
      </c>
      <c r="I255" s="1">
        <f t="shared" si="26"/>
        <v>2.2909517465557624E-3</v>
      </c>
      <c r="J255" s="1">
        <f t="shared" si="27"/>
        <v>1.3165109413432075E-2</v>
      </c>
      <c r="K255" s="1">
        <f t="shared" si="28"/>
        <v>1.3020172294848122E-2</v>
      </c>
    </row>
    <row r="256" spans="1:11" x14ac:dyDescent="0.2">
      <c r="A256" s="2">
        <v>43565</v>
      </c>
      <c r="B256" s="1">
        <v>3405</v>
      </c>
      <c r="C256" s="1">
        <v>1300</v>
      </c>
      <c r="D256" s="1">
        <v>16300</v>
      </c>
      <c r="E256" s="1">
        <v>26160</v>
      </c>
      <c r="F256" s="1">
        <f t="shared" si="23"/>
        <v>7.3692301065483683E-3</v>
      </c>
      <c r="G256" s="1">
        <f t="shared" si="24"/>
        <v>-7.6628727455691371E-3</v>
      </c>
      <c r="H256" s="1">
        <f t="shared" si="25"/>
        <v>6.1538655743782859E-3</v>
      </c>
      <c r="I256" s="1">
        <f t="shared" si="26"/>
        <v>-2.2909517465558244E-3</v>
      </c>
      <c r="J256" s="1">
        <f t="shared" si="27"/>
        <v>2.8432920919755286E-3</v>
      </c>
      <c r="K256" s="1">
        <f t="shared" si="28"/>
        <v>2.849877311337911E-3</v>
      </c>
    </row>
    <row r="257" spans="1:11" x14ac:dyDescent="0.2">
      <c r="A257" s="2">
        <v>43566</v>
      </c>
      <c r="B257" s="1">
        <v>3320</v>
      </c>
      <c r="C257" s="1">
        <v>1315</v>
      </c>
      <c r="D257" s="1">
        <v>16220</v>
      </c>
      <c r="E257" s="1">
        <v>26100</v>
      </c>
      <c r="F257" s="1">
        <f t="shared" si="23"/>
        <v>-2.5280156673078487E-2</v>
      </c>
      <c r="G257" s="1">
        <f t="shared" si="24"/>
        <v>1.1472401162236781E-2</v>
      </c>
      <c r="H257" s="1">
        <f t="shared" si="25"/>
        <v>-4.9200591254497592E-3</v>
      </c>
      <c r="I257" s="1">
        <f t="shared" si="26"/>
        <v>-2.296212260350268E-3</v>
      </c>
      <c r="J257" s="1">
        <f t="shared" si="27"/>
        <v>-5.6788660125505416E-3</v>
      </c>
      <c r="K257" s="1">
        <f t="shared" si="28"/>
        <v>-6.469206768309684E-3</v>
      </c>
    </row>
    <row r="258" spans="1:11" x14ac:dyDescent="0.2">
      <c r="A258" s="2">
        <v>43567</v>
      </c>
      <c r="B258" s="1">
        <v>3275</v>
      </c>
      <c r="C258" s="1">
        <v>1290</v>
      </c>
      <c r="D258" s="1">
        <v>16100</v>
      </c>
      <c r="E258" s="1">
        <v>26000</v>
      </c>
      <c r="F258" s="1">
        <f t="shared" si="23"/>
        <v>-1.3646913841181879E-2</v>
      </c>
      <c r="G258" s="1">
        <f t="shared" si="24"/>
        <v>-1.919444725614718E-2</v>
      </c>
      <c r="H258" s="1">
        <f t="shared" si="25"/>
        <v>-7.4257766968495384E-3</v>
      </c>
      <c r="I258" s="1">
        <f t="shared" si="26"/>
        <v>-3.8387763071657129E-3</v>
      </c>
      <c r="J258" s="1">
        <f t="shared" si="27"/>
        <v>-8.6390642270081971E-3</v>
      </c>
      <c r="K258" s="1">
        <f t="shared" si="28"/>
        <v>-1.0976095055823771E-2</v>
      </c>
    </row>
    <row r="259" spans="1:11" x14ac:dyDescent="0.2">
      <c r="A259" s="2">
        <v>43570</v>
      </c>
      <c r="B259" s="1">
        <v>3230</v>
      </c>
      <c r="C259" s="1">
        <v>1275</v>
      </c>
      <c r="D259" s="1">
        <v>15520</v>
      </c>
      <c r="E259" s="1">
        <v>25860</v>
      </c>
      <c r="F259" s="1">
        <f t="shared" si="23"/>
        <v>-1.3835731852650024E-2</v>
      </c>
      <c r="G259" s="1">
        <f t="shared" si="24"/>
        <v>-1.1696039763191298E-2</v>
      </c>
      <c r="H259" s="1">
        <f t="shared" si="25"/>
        <v>-3.6689757235344671E-2</v>
      </c>
      <c r="I259" s="1">
        <f t="shared" si="26"/>
        <v>-5.3991646777706726E-3</v>
      </c>
      <c r="J259" s="1">
        <f t="shared" si="27"/>
        <v>-2.2939633541331637E-2</v>
      </c>
      <c r="K259" s="1">
        <f t="shared" si="28"/>
        <v>-2.2848448139482936E-2</v>
      </c>
    </row>
    <row r="260" spans="1:11" x14ac:dyDescent="0.2">
      <c r="A260" s="2">
        <v>43571</v>
      </c>
      <c r="B260" s="1">
        <v>3295</v>
      </c>
      <c r="C260" s="1">
        <v>1305</v>
      </c>
      <c r="D260" s="1">
        <v>15500</v>
      </c>
      <c r="E260" s="1">
        <v>25760</v>
      </c>
      <c r="F260" s="1">
        <f t="shared" ref="F260:F323" si="29">+LN(B260/B259)</f>
        <v>1.9924030719905381E-2</v>
      </c>
      <c r="G260" s="1">
        <f t="shared" ref="G260:G323" si="30">+LN(C260/C259)</f>
        <v>2.3256862164267183E-2</v>
      </c>
      <c r="H260" s="1">
        <f t="shared" ref="H260:H323" si="31">+LN(D260/D259)</f>
        <v>-1.2894908298717507E-3</v>
      </c>
      <c r="I260" s="1">
        <f t="shared" ref="I260:I323" si="32">+LN(E260/E259)</f>
        <v>-3.8744721075585223E-3</v>
      </c>
      <c r="J260" s="1">
        <f t="shared" ref="J260:J323" si="33">+SUMPRODUCT($N$46:$Q$46,F260:I260)</f>
        <v>3.7009273825870199E-3</v>
      </c>
      <c r="K260" s="1">
        <f t="shared" ref="K260:K323" si="34">+SUMPRODUCT($N$76:$Q$76,F260:I260)</f>
        <v>8.6646620286316423E-3</v>
      </c>
    </row>
    <row r="261" spans="1:11" x14ac:dyDescent="0.2">
      <c r="A261" s="2">
        <v>43572</v>
      </c>
      <c r="B261" s="1">
        <v>3030</v>
      </c>
      <c r="C261" s="1">
        <v>1310</v>
      </c>
      <c r="D261" s="1">
        <v>16300</v>
      </c>
      <c r="E261" s="1">
        <v>25720</v>
      </c>
      <c r="F261" s="1">
        <f t="shared" si="29"/>
        <v>-8.3843548433192791E-2</v>
      </c>
      <c r="G261" s="1">
        <f t="shared" si="30"/>
        <v>3.8240964384034758E-3</v>
      </c>
      <c r="H261" s="1">
        <f t="shared" si="31"/>
        <v>5.032508388751563E-2</v>
      </c>
      <c r="I261" s="1">
        <f t="shared" si="32"/>
        <v>-1.5540018667342026E-3</v>
      </c>
      <c r="J261" s="1">
        <f t="shared" si="33"/>
        <v>1.2579918855935693E-2</v>
      </c>
      <c r="K261" s="1">
        <f t="shared" si="34"/>
        <v>2.2948197420911104E-3</v>
      </c>
    </row>
    <row r="262" spans="1:11" x14ac:dyDescent="0.2">
      <c r="A262" s="2">
        <v>43577</v>
      </c>
      <c r="B262" s="1">
        <v>3095</v>
      </c>
      <c r="C262" s="1">
        <v>1310</v>
      </c>
      <c r="D262" s="1">
        <v>16100</v>
      </c>
      <c r="E262" s="1">
        <v>25940</v>
      </c>
      <c r="F262" s="1">
        <f t="shared" si="29"/>
        <v>2.1225286615281742E-2</v>
      </c>
      <c r="G262" s="1">
        <f t="shared" si="30"/>
        <v>0</v>
      </c>
      <c r="H262" s="1">
        <f t="shared" si="31"/>
        <v>-1.2345835822299379E-2</v>
      </c>
      <c r="I262" s="1">
        <f t="shared" si="32"/>
        <v>8.5172795188792529E-3</v>
      </c>
      <c r="J262" s="1">
        <f t="shared" si="33"/>
        <v>-8.5980503913761497E-4</v>
      </c>
      <c r="K262" s="1">
        <f t="shared" si="34"/>
        <v>6.0242348567363969E-4</v>
      </c>
    </row>
    <row r="263" spans="1:11" x14ac:dyDescent="0.2">
      <c r="A263" s="2">
        <v>43578</v>
      </c>
      <c r="B263" s="1">
        <v>3105</v>
      </c>
      <c r="C263" s="1">
        <v>1295</v>
      </c>
      <c r="D263" s="1">
        <v>16000</v>
      </c>
      <c r="E263" s="1">
        <v>26020</v>
      </c>
      <c r="F263" s="1">
        <f t="shared" si="29"/>
        <v>3.2258092488825687E-3</v>
      </c>
      <c r="G263" s="1">
        <f t="shared" si="30"/>
        <v>-1.1516442061559067E-2</v>
      </c>
      <c r="H263" s="1">
        <f t="shared" si="31"/>
        <v>-6.2305497506360864E-3</v>
      </c>
      <c r="I263" s="1">
        <f t="shared" si="32"/>
        <v>3.0792941960613575E-3</v>
      </c>
      <c r="J263" s="1">
        <f t="shared" si="33"/>
        <v>-3.0132241451262254E-3</v>
      </c>
      <c r="K263" s="1">
        <f t="shared" si="34"/>
        <v>-3.9926540682712749E-3</v>
      </c>
    </row>
    <row r="264" spans="1:11" x14ac:dyDescent="0.2">
      <c r="A264" s="2">
        <v>43579</v>
      </c>
      <c r="B264" s="1">
        <v>3075</v>
      </c>
      <c r="C264" s="1">
        <v>1305</v>
      </c>
      <c r="D264" s="1">
        <v>16120</v>
      </c>
      <c r="E264" s="1">
        <v>26380</v>
      </c>
      <c r="F264" s="1">
        <f t="shared" si="29"/>
        <v>-9.7088141269609379E-3</v>
      </c>
      <c r="G264" s="1">
        <f t="shared" si="30"/>
        <v>7.6923456231556449E-3</v>
      </c>
      <c r="H264" s="1">
        <f t="shared" si="31"/>
        <v>7.4720148387010564E-3</v>
      </c>
      <c r="I264" s="1">
        <f t="shared" si="32"/>
        <v>1.3740674204809273E-2</v>
      </c>
      <c r="J264" s="1">
        <f t="shared" si="33"/>
        <v>6.4840884138242707E-3</v>
      </c>
      <c r="K264" s="1">
        <f t="shared" si="34"/>
        <v>3.8477396907872973E-3</v>
      </c>
    </row>
    <row r="265" spans="1:11" x14ac:dyDescent="0.2">
      <c r="A265" s="2">
        <v>43580</v>
      </c>
      <c r="B265" s="1">
        <v>3075</v>
      </c>
      <c r="C265" s="1">
        <v>1280</v>
      </c>
      <c r="D265" s="1">
        <v>16020</v>
      </c>
      <c r="E265" s="1">
        <v>26540</v>
      </c>
      <c r="F265" s="1">
        <f t="shared" si="29"/>
        <v>0</v>
      </c>
      <c r="G265" s="1">
        <f t="shared" si="30"/>
        <v>-1.9342962843130987E-2</v>
      </c>
      <c r="H265" s="1">
        <f t="shared" si="31"/>
        <v>-6.2227954382690735E-3</v>
      </c>
      <c r="I265" s="1">
        <f t="shared" si="32"/>
        <v>6.046881614892907E-3</v>
      </c>
      <c r="J265" s="1">
        <f t="shared" si="33"/>
        <v>-3.5339735997244083E-3</v>
      </c>
      <c r="K265" s="1">
        <f t="shared" si="34"/>
        <v>-6.0641623543579897E-3</v>
      </c>
    </row>
    <row r="266" spans="1:11" x14ac:dyDescent="0.2">
      <c r="A266" s="2">
        <v>43581</v>
      </c>
      <c r="B266" s="1">
        <v>3005</v>
      </c>
      <c r="C266" s="1">
        <v>1290</v>
      </c>
      <c r="D266" s="1">
        <v>16280</v>
      </c>
      <c r="E266" s="1">
        <v>26540</v>
      </c>
      <c r="F266" s="1">
        <f t="shared" si="29"/>
        <v>-2.3027333271310235E-2</v>
      </c>
      <c r="G266" s="1">
        <f t="shared" si="30"/>
        <v>7.782140442054949E-3</v>
      </c>
      <c r="H266" s="1">
        <f t="shared" si="31"/>
        <v>1.6099418934181115E-2</v>
      </c>
      <c r="I266" s="1">
        <f t="shared" si="32"/>
        <v>0</v>
      </c>
      <c r="J266" s="1">
        <f t="shared" si="33"/>
        <v>5.3738235205995173E-3</v>
      </c>
      <c r="K266" s="1">
        <f t="shared" si="34"/>
        <v>3.0443332909649333E-3</v>
      </c>
    </row>
    <row r="267" spans="1:11" x14ac:dyDescent="0.2">
      <c r="A267" s="2">
        <v>43584</v>
      </c>
      <c r="B267" s="1">
        <v>3020</v>
      </c>
      <c r="C267" s="1">
        <v>1280</v>
      </c>
      <c r="D267" s="1">
        <v>16200</v>
      </c>
      <c r="E267" s="1">
        <v>26620</v>
      </c>
      <c r="F267" s="1">
        <f t="shared" si="29"/>
        <v>4.979263399607364E-3</v>
      </c>
      <c r="G267" s="1">
        <f t="shared" si="30"/>
        <v>-7.7821404420549628E-3</v>
      </c>
      <c r="H267" s="1">
        <f t="shared" si="31"/>
        <v>-4.926118336055889E-3</v>
      </c>
      <c r="I267" s="1">
        <f t="shared" si="32"/>
        <v>3.0097840629041972E-3</v>
      </c>
      <c r="J267" s="1">
        <f t="shared" si="33"/>
        <v>-1.7419376865662872E-3</v>
      </c>
      <c r="K267" s="1">
        <f t="shared" si="34"/>
        <v>-2.2273870834438824E-3</v>
      </c>
    </row>
    <row r="268" spans="1:11" x14ac:dyDescent="0.2">
      <c r="A268" s="2">
        <v>43585</v>
      </c>
      <c r="B268" s="1">
        <v>2985</v>
      </c>
      <c r="C268" s="1">
        <v>1245</v>
      </c>
      <c r="D268" s="1">
        <v>15820</v>
      </c>
      <c r="E268" s="1">
        <v>26800</v>
      </c>
      <c r="F268" s="1">
        <f t="shared" si="29"/>
        <v>-1.1657084542212865E-2</v>
      </c>
      <c r="G268" s="1">
        <f t="shared" si="30"/>
        <v>-2.7724548014854862E-2</v>
      </c>
      <c r="H268" s="1">
        <f t="shared" si="31"/>
        <v>-2.3736279898830592E-2</v>
      </c>
      <c r="I268" s="1">
        <f t="shared" si="32"/>
        <v>6.7390745498455192E-3</v>
      </c>
      <c r="J268" s="1">
        <f t="shared" si="33"/>
        <v>-1.4704388794771333E-2</v>
      </c>
      <c r="K268" s="1">
        <f t="shared" si="34"/>
        <v>-1.8466599238013404E-2</v>
      </c>
    </row>
    <row r="269" spans="1:11" x14ac:dyDescent="0.2">
      <c r="A269" s="2">
        <v>43587</v>
      </c>
      <c r="B269" s="1">
        <v>2945</v>
      </c>
      <c r="C269" s="1">
        <v>1265</v>
      </c>
      <c r="D269" s="1">
        <v>15960</v>
      </c>
      <c r="E269" s="1">
        <v>26800</v>
      </c>
      <c r="F269" s="1">
        <f t="shared" si="29"/>
        <v>-1.3490929741015402E-2</v>
      </c>
      <c r="G269" s="1">
        <f t="shared" si="30"/>
        <v>1.5936592262812597E-2</v>
      </c>
      <c r="H269" s="1">
        <f t="shared" si="31"/>
        <v>8.8106296821549059E-3</v>
      </c>
      <c r="I269" s="1">
        <f t="shared" si="32"/>
        <v>0</v>
      </c>
      <c r="J269" s="1">
        <f t="shared" si="33"/>
        <v>3.9753346062064024E-3</v>
      </c>
      <c r="K269" s="1">
        <f t="shared" si="34"/>
        <v>3.7793693742783768E-3</v>
      </c>
    </row>
    <row r="270" spans="1:11" x14ac:dyDescent="0.2">
      <c r="A270" s="2">
        <v>43588</v>
      </c>
      <c r="B270" s="1">
        <v>2925</v>
      </c>
      <c r="C270" s="1">
        <v>1260</v>
      </c>
      <c r="D270" s="1">
        <v>16080</v>
      </c>
      <c r="E270" s="1">
        <v>26780</v>
      </c>
      <c r="F270" s="1">
        <f t="shared" si="29"/>
        <v>-6.8143364197301654E-3</v>
      </c>
      <c r="G270" s="1">
        <f t="shared" si="30"/>
        <v>-3.9604012160969048E-3</v>
      </c>
      <c r="H270" s="1">
        <f t="shared" si="31"/>
        <v>7.4906717291576587E-3</v>
      </c>
      <c r="I270" s="1">
        <f t="shared" si="32"/>
        <v>-7.4654725378458175E-4</v>
      </c>
      <c r="J270" s="1">
        <f t="shared" si="33"/>
        <v>2.1405084665634686E-3</v>
      </c>
      <c r="K270" s="1">
        <f t="shared" si="34"/>
        <v>8.0048320459056611E-4</v>
      </c>
    </row>
    <row r="271" spans="1:11" x14ac:dyDescent="0.2">
      <c r="A271" s="2">
        <v>43591</v>
      </c>
      <c r="B271" s="1">
        <v>2915</v>
      </c>
      <c r="C271" s="1">
        <v>1270</v>
      </c>
      <c r="D271" s="1">
        <v>16000</v>
      </c>
      <c r="E271" s="1">
        <v>26360</v>
      </c>
      <c r="F271" s="1">
        <f t="shared" si="29"/>
        <v>-3.4246608813641032E-3</v>
      </c>
      <c r="G271" s="1">
        <f t="shared" si="30"/>
        <v>7.9051795071132473E-3</v>
      </c>
      <c r="H271" s="1">
        <f t="shared" si="31"/>
        <v>-4.9875415110390512E-3</v>
      </c>
      <c r="I271" s="1">
        <f t="shared" si="32"/>
        <v>-1.5807630628719996E-2</v>
      </c>
      <c r="J271" s="1">
        <f t="shared" si="33"/>
        <v>-6.1688595941928152E-3</v>
      </c>
      <c r="K271" s="1">
        <f t="shared" si="34"/>
        <v>-3.1002860617579493E-3</v>
      </c>
    </row>
    <row r="272" spans="1:11" x14ac:dyDescent="0.2">
      <c r="A272" s="2">
        <v>43592</v>
      </c>
      <c r="B272" s="1">
        <v>2885</v>
      </c>
      <c r="C272" s="1">
        <v>1275</v>
      </c>
      <c r="D272" s="1">
        <v>15940</v>
      </c>
      <c r="E272" s="1">
        <v>26100</v>
      </c>
      <c r="F272" s="1">
        <f t="shared" si="29"/>
        <v>-1.0344919842392773E-2</v>
      </c>
      <c r="G272" s="1">
        <f t="shared" si="30"/>
        <v>3.929278139889557E-3</v>
      </c>
      <c r="H272" s="1">
        <f t="shared" si="31"/>
        <v>-3.7570488777122881E-3</v>
      </c>
      <c r="I272" s="1">
        <f t="shared" si="32"/>
        <v>-9.9123953056587336E-3</v>
      </c>
      <c r="J272" s="1">
        <f t="shared" si="33"/>
        <v>-5.5154334276407875E-3</v>
      </c>
      <c r="K272" s="1">
        <f t="shared" si="34"/>
        <v>-4.4822858581566854E-3</v>
      </c>
    </row>
    <row r="273" spans="1:11" x14ac:dyDescent="0.2">
      <c r="A273" s="2">
        <v>43593</v>
      </c>
      <c r="B273" s="1">
        <v>2970</v>
      </c>
      <c r="C273" s="1">
        <v>1260</v>
      </c>
      <c r="D273" s="1">
        <v>15820</v>
      </c>
      <c r="E273" s="1">
        <v>26200</v>
      </c>
      <c r="F273" s="1">
        <f t="shared" si="29"/>
        <v>2.9037052854545341E-2</v>
      </c>
      <c r="G273" s="1">
        <f t="shared" si="30"/>
        <v>-1.1834457647002796E-2</v>
      </c>
      <c r="H273" s="1">
        <f t="shared" si="31"/>
        <v>-7.5567110225611151E-3</v>
      </c>
      <c r="I273" s="1">
        <f t="shared" si="32"/>
        <v>3.8240964384034758E-3</v>
      </c>
      <c r="J273" s="1">
        <f t="shared" si="33"/>
        <v>3.4978076180183261E-4</v>
      </c>
      <c r="K273" s="1">
        <f t="shared" si="34"/>
        <v>1.8742613679236216E-3</v>
      </c>
    </row>
    <row r="274" spans="1:11" x14ac:dyDescent="0.2">
      <c r="A274" s="2">
        <v>43594</v>
      </c>
      <c r="B274" s="1">
        <v>3040</v>
      </c>
      <c r="C274" s="1">
        <v>1255</v>
      </c>
      <c r="D274" s="1">
        <v>15780</v>
      </c>
      <c r="E274" s="1">
        <v>26340</v>
      </c>
      <c r="F274" s="1">
        <f t="shared" si="29"/>
        <v>2.3295562603522082E-2</v>
      </c>
      <c r="G274" s="1">
        <f t="shared" si="30"/>
        <v>-3.9761483796394064E-3</v>
      </c>
      <c r="H274" s="1">
        <f t="shared" si="31"/>
        <v>-2.5316469217796195E-3</v>
      </c>
      <c r="I274" s="1">
        <f t="shared" si="32"/>
        <v>5.3292855480838331E-3</v>
      </c>
      <c r="J274" s="1">
        <f t="shared" si="33"/>
        <v>3.1632174786955201E-3</v>
      </c>
      <c r="K274" s="1">
        <f t="shared" si="34"/>
        <v>4.4223484149601942E-3</v>
      </c>
    </row>
    <row r="275" spans="1:11" x14ac:dyDescent="0.2">
      <c r="A275" s="2">
        <v>43595</v>
      </c>
      <c r="B275" s="1">
        <v>3070</v>
      </c>
      <c r="C275" s="1">
        <v>1240</v>
      </c>
      <c r="D275" s="1">
        <v>15640</v>
      </c>
      <c r="E275" s="1">
        <v>26480</v>
      </c>
      <c r="F275" s="1">
        <f t="shared" si="29"/>
        <v>9.820046180975513E-3</v>
      </c>
      <c r="G275" s="1">
        <f t="shared" si="30"/>
        <v>-1.2024192966801701E-2</v>
      </c>
      <c r="H275" s="1">
        <f t="shared" si="31"/>
        <v>-8.9115803005631634E-3</v>
      </c>
      <c r="I275" s="1">
        <f t="shared" si="32"/>
        <v>5.3010347536725094E-3</v>
      </c>
      <c r="J275" s="1">
        <f t="shared" si="33"/>
        <v>-2.8599438313972976E-3</v>
      </c>
      <c r="K275" s="1">
        <f t="shared" si="34"/>
        <v>-3.4299347080026352E-3</v>
      </c>
    </row>
    <row r="276" spans="1:11" x14ac:dyDescent="0.2">
      <c r="A276" s="2">
        <v>43598</v>
      </c>
      <c r="B276" s="1">
        <v>3020</v>
      </c>
      <c r="C276" s="1">
        <v>1210</v>
      </c>
      <c r="D276" s="1">
        <v>15500</v>
      </c>
      <c r="E276" s="1">
        <v>26180</v>
      </c>
      <c r="F276" s="1">
        <f t="shared" si="29"/>
        <v>-1.6420730212327522E-2</v>
      </c>
      <c r="G276" s="1">
        <f t="shared" si="30"/>
        <v>-2.4491020008295755E-2</v>
      </c>
      <c r="H276" s="1">
        <f t="shared" si="31"/>
        <v>-8.9917111919640726E-3</v>
      </c>
      <c r="I276" s="1">
        <f t="shared" si="32"/>
        <v>-1.1393970587053579E-2</v>
      </c>
      <c r="J276" s="1">
        <f t="shared" si="33"/>
        <v>-1.2256559775424135E-2</v>
      </c>
      <c r="K276" s="1">
        <f t="shared" si="34"/>
        <v>-1.4189053649830224E-2</v>
      </c>
    </row>
    <row r="277" spans="1:11" x14ac:dyDescent="0.2">
      <c r="A277" s="2">
        <v>43599</v>
      </c>
      <c r="B277" s="1">
        <v>3005</v>
      </c>
      <c r="C277" s="1">
        <v>1190</v>
      </c>
      <c r="D277" s="1">
        <v>15540</v>
      </c>
      <c r="E277" s="1">
        <v>26320</v>
      </c>
      <c r="F277" s="1">
        <f t="shared" si="29"/>
        <v>-4.9792633996073379E-3</v>
      </c>
      <c r="G277" s="1">
        <f t="shared" si="30"/>
        <v>-1.6667052485211647E-2</v>
      </c>
      <c r="H277" s="1">
        <f t="shared" si="31"/>
        <v>2.5773210143005408E-3</v>
      </c>
      <c r="I277" s="1">
        <f t="shared" si="32"/>
        <v>5.3333459753626029E-3</v>
      </c>
      <c r="J277" s="1">
        <f t="shared" si="33"/>
        <v>2.0840224252865569E-4</v>
      </c>
      <c r="K277" s="1">
        <f t="shared" si="34"/>
        <v>-2.8850972929726601E-3</v>
      </c>
    </row>
    <row r="278" spans="1:11" x14ac:dyDescent="0.2">
      <c r="A278" s="2">
        <v>43600</v>
      </c>
      <c r="B278" s="1">
        <v>3030</v>
      </c>
      <c r="C278" s="1">
        <v>1170</v>
      </c>
      <c r="D278" s="1">
        <v>15720</v>
      </c>
      <c r="E278" s="1">
        <v>26140</v>
      </c>
      <c r="F278" s="1">
        <f t="shared" si="29"/>
        <v>8.2850515341068645E-3</v>
      </c>
      <c r="G278" s="1">
        <f t="shared" si="30"/>
        <v>-1.694955831377332E-2</v>
      </c>
      <c r="H278" s="1">
        <f t="shared" si="31"/>
        <v>1.1516442061559081E-2</v>
      </c>
      <c r="I278" s="1">
        <f t="shared" si="32"/>
        <v>-6.8623982610405291E-3</v>
      </c>
      <c r="J278" s="1">
        <f t="shared" si="33"/>
        <v>3.590423364258106E-3</v>
      </c>
      <c r="K278" s="1">
        <f t="shared" si="34"/>
        <v>3.1775103223695847E-3</v>
      </c>
    </row>
    <row r="279" spans="1:11" x14ac:dyDescent="0.2">
      <c r="A279" s="2">
        <v>43601</v>
      </c>
      <c r="B279" s="1">
        <v>3075</v>
      </c>
      <c r="C279" s="1">
        <v>1170</v>
      </c>
      <c r="D279" s="1">
        <v>15720</v>
      </c>
      <c r="E279" s="1">
        <v>26180</v>
      </c>
      <c r="F279" s="1">
        <f t="shared" si="29"/>
        <v>1.4742281737203431E-2</v>
      </c>
      <c r="G279" s="1">
        <f t="shared" si="30"/>
        <v>0</v>
      </c>
      <c r="H279" s="1">
        <f t="shared" si="31"/>
        <v>0</v>
      </c>
      <c r="I279" s="1">
        <f t="shared" si="32"/>
        <v>1.5290522856779554E-3</v>
      </c>
      <c r="J279" s="1">
        <f t="shared" si="33"/>
        <v>2.5936053320000031E-3</v>
      </c>
      <c r="K279" s="1">
        <f t="shared" si="34"/>
        <v>3.8384756628686532E-3</v>
      </c>
    </row>
    <row r="280" spans="1:11" x14ac:dyDescent="0.2">
      <c r="A280" s="2">
        <v>43602</v>
      </c>
      <c r="B280" s="1">
        <v>3070</v>
      </c>
      <c r="C280" s="1">
        <v>1165</v>
      </c>
      <c r="D280" s="1">
        <v>15640</v>
      </c>
      <c r="E280" s="1">
        <v>26000</v>
      </c>
      <c r="F280" s="1">
        <f t="shared" si="29"/>
        <v>-1.6273396593753711E-3</v>
      </c>
      <c r="G280" s="1">
        <f t="shared" si="30"/>
        <v>-4.2826617920008478E-3</v>
      </c>
      <c r="H280" s="1">
        <f t="shared" si="31"/>
        <v>-5.1020518838955104E-3</v>
      </c>
      <c r="I280" s="1">
        <f t="shared" si="32"/>
        <v>-6.8992224602718207E-3</v>
      </c>
      <c r="J280" s="1">
        <f t="shared" si="33"/>
        <v>-4.9481986851221006E-3</v>
      </c>
      <c r="K280" s="1">
        <f t="shared" si="34"/>
        <v>-4.2492128670241743E-3</v>
      </c>
    </row>
    <row r="281" spans="1:11" x14ac:dyDescent="0.2">
      <c r="A281" s="2">
        <v>43605</v>
      </c>
      <c r="B281" s="1">
        <v>3045</v>
      </c>
      <c r="C281" s="1">
        <v>1160</v>
      </c>
      <c r="D281" s="1">
        <v>15660</v>
      </c>
      <c r="E281" s="1">
        <v>25580</v>
      </c>
      <c r="F281" s="1">
        <f t="shared" si="29"/>
        <v>-8.1766604372454435E-3</v>
      </c>
      <c r="G281" s="1">
        <f t="shared" si="30"/>
        <v>-4.3010818993905854E-3</v>
      </c>
      <c r="H281" s="1">
        <f t="shared" si="31"/>
        <v>1.2779554454919874E-3</v>
      </c>
      <c r="I281" s="1">
        <f t="shared" si="32"/>
        <v>-1.6285741870785447E-2</v>
      </c>
      <c r="J281" s="1">
        <f t="shared" si="33"/>
        <v>-5.0890650004762426E-3</v>
      </c>
      <c r="K281" s="1">
        <f t="shared" si="34"/>
        <v>-3.957875725796629E-3</v>
      </c>
    </row>
    <row r="282" spans="1:11" x14ac:dyDescent="0.2">
      <c r="A282" s="2">
        <v>43606</v>
      </c>
      <c r="B282" s="1">
        <v>3095</v>
      </c>
      <c r="C282" s="1">
        <v>1190</v>
      </c>
      <c r="D282" s="1">
        <v>15760</v>
      </c>
      <c r="E282" s="1">
        <v>25160</v>
      </c>
      <c r="F282" s="1">
        <f t="shared" si="29"/>
        <v>1.6287004974699058E-2</v>
      </c>
      <c r="G282" s="1">
        <f t="shared" si="30"/>
        <v>2.5533302005164845E-2</v>
      </c>
      <c r="H282" s="1">
        <f t="shared" si="31"/>
        <v>6.3653938670759306E-3</v>
      </c>
      <c r="I282" s="1">
        <f t="shared" si="32"/>
        <v>-1.6555364318456799E-2</v>
      </c>
      <c r="J282" s="1">
        <f t="shared" si="33"/>
        <v>4.0402368006451101E-3</v>
      </c>
      <c r="K282" s="1">
        <f t="shared" si="34"/>
        <v>1.0387302453046223E-2</v>
      </c>
    </row>
    <row r="283" spans="1:11" x14ac:dyDescent="0.2">
      <c r="A283" s="2">
        <v>43607</v>
      </c>
      <c r="B283" s="1">
        <v>3040</v>
      </c>
      <c r="C283" s="1">
        <v>1200</v>
      </c>
      <c r="D283" s="1">
        <v>15780</v>
      </c>
      <c r="E283" s="1">
        <v>25500</v>
      </c>
      <c r="F283" s="1">
        <f t="shared" si="29"/>
        <v>-1.7930390718429133E-2</v>
      </c>
      <c r="G283" s="1">
        <f t="shared" si="30"/>
        <v>8.3682496705165792E-3</v>
      </c>
      <c r="H283" s="1">
        <f t="shared" si="31"/>
        <v>1.2682309879951483E-3</v>
      </c>
      <c r="I283" s="1">
        <f t="shared" si="32"/>
        <v>1.3423020332140771E-2</v>
      </c>
      <c r="J283" s="1">
        <f t="shared" si="33"/>
        <v>2.1371369363200549E-3</v>
      </c>
      <c r="K283" s="1">
        <f t="shared" si="34"/>
        <v>-8.9594176769207368E-4</v>
      </c>
    </row>
    <row r="284" spans="1:11" x14ac:dyDescent="0.2">
      <c r="A284" s="2">
        <v>43608</v>
      </c>
      <c r="B284" s="1">
        <v>2940</v>
      </c>
      <c r="C284" s="1">
        <v>1180</v>
      </c>
      <c r="D284" s="1">
        <v>15780</v>
      </c>
      <c r="E284" s="1">
        <v>25000</v>
      </c>
      <c r="F284" s="1">
        <f t="shared" si="29"/>
        <v>-3.3447934067540132E-2</v>
      </c>
      <c r="G284" s="1">
        <f t="shared" si="30"/>
        <v>-1.6807118316381289E-2</v>
      </c>
      <c r="H284" s="1">
        <f t="shared" si="31"/>
        <v>0</v>
      </c>
      <c r="I284" s="1">
        <f t="shared" si="32"/>
        <v>-1.9802627296179754E-2</v>
      </c>
      <c r="J284" s="1">
        <f t="shared" si="33"/>
        <v>-1.1648558765814086E-2</v>
      </c>
      <c r="K284" s="1">
        <f t="shared" si="34"/>
        <v>-1.3703669909779266E-2</v>
      </c>
    </row>
    <row r="285" spans="1:11" x14ac:dyDescent="0.2">
      <c r="A285" s="2">
        <v>43609</v>
      </c>
      <c r="B285" s="1">
        <v>3000</v>
      </c>
      <c r="C285" s="1">
        <v>1205</v>
      </c>
      <c r="D285" s="1">
        <v>15800</v>
      </c>
      <c r="E285" s="1">
        <v>25040</v>
      </c>
      <c r="F285" s="1">
        <f t="shared" si="29"/>
        <v>2.0202707317519469E-2</v>
      </c>
      <c r="G285" s="1">
        <f t="shared" si="30"/>
        <v>2.096512846504487E-2</v>
      </c>
      <c r="H285" s="1">
        <f t="shared" si="31"/>
        <v>1.2666246151929834E-3</v>
      </c>
      <c r="I285" s="1">
        <f t="shared" si="32"/>
        <v>1.5987213636970735E-3</v>
      </c>
      <c r="J285" s="1">
        <f t="shared" si="33"/>
        <v>6.1599115926531675E-3</v>
      </c>
      <c r="K285" s="1">
        <f t="shared" si="34"/>
        <v>9.9735557355953922E-3</v>
      </c>
    </row>
    <row r="286" spans="1:11" x14ac:dyDescent="0.2">
      <c r="A286" s="2">
        <v>43612</v>
      </c>
      <c r="B286" s="1">
        <v>2950</v>
      </c>
      <c r="C286" s="1">
        <v>1175</v>
      </c>
      <c r="D286" s="1">
        <v>15800</v>
      </c>
      <c r="E286" s="1">
        <v>25020</v>
      </c>
      <c r="F286" s="1">
        <f t="shared" si="29"/>
        <v>-1.6807118316381289E-2</v>
      </c>
      <c r="G286" s="1">
        <f t="shared" si="30"/>
        <v>-2.5211419346496056E-2</v>
      </c>
      <c r="H286" s="1">
        <f t="shared" si="31"/>
        <v>0</v>
      </c>
      <c r="I286" s="1">
        <f t="shared" si="32"/>
        <v>-7.9904119313267815E-4</v>
      </c>
      <c r="J286" s="1">
        <f t="shared" si="33"/>
        <v>-5.241969980389968E-3</v>
      </c>
      <c r="K286" s="1">
        <f t="shared" si="34"/>
        <v>-9.3239675677078016E-3</v>
      </c>
    </row>
    <row r="287" spans="1:11" x14ac:dyDescent="0.2">
      <c r="A287" s="2">
        <v>43613</v>
      </c>
      <c r="B287" s="1">
        <v>2815</v>
      </c>
      <c r="C287" s="1">
        <v>1155</v>
      </c>
      <c r="D287" s="1">
        <v>15580</v>
      </c>
      <c r="E287" s="1">
        <v>25000</v>
      </c>
      <c r="F287" s="1">
        <f t="shared" si="29"/>
        <v>-4.6842908760074693E-2</v>
      </c>
      <c r="G287" s="1">
        <f t="shared" si="30"/>
        <v>-1.7167803622365446E-2</v>
      </c>
      <c r="H287" s="1">
        <f t="shared" si="31"/>
        <v>-1.4021899590318876E-2</v>
      </c>
      <c r="I287" s="1">
        <f t="shared" si="32"/>
        <v>-7.9968017056429011E-4</v>
      </c>
      <c r="J287" s="1">
        <f t="shared" si="33"/>
        <v>-1.5954086514048262E-2</v>
      </c>
      <c r="K287" s="1">
        <f t="shared" si="34"/>
        <v>-2.1534110747191686E-2</v>
      </c>
    </row>
    <row r="288" spans="1:11" x14ac:dyDescent="0.2">
      <c r="A288" s="2">
        <v>43614</v>
      </c>
      <c r="B288" s="1">
        <v>2870</v>
      </c>
      <c r="C288" s="1">
        <v>1165</v>
      </c>
      <c r="D288" s="1">
        <v>15700</v>
      </c>
      <c r="E288" s="1">
        <v>25000</v>
      </c>
      <c r="F288" s="1">
        <f t="shared" si="29"/>
        <v>1.934976817987609E-2</v>
      </c>
      <c r="G288" s="1">
        <f t="shared" si="30"/>
        <v>8.6207430439069546E-3</v>
      </c>
      <c r="H288" s="1">
        <f t="shared" si="31"/>
        <v>7.6726719116601864E-3</v>
      </c>
      <c r="I288" s="1">
        <f t="shared" si="32"/>
        <v>0</v>
      </c>
      <c r="J288" s="1">
        <f t="shared" si="33"/>
        <v>7.6008754872022022E-3</v>
      </c>
      <c r="K288" s="1">
        <f t="shared" si="34"/>
        <v>1.0014293013997498E-2</v>
      </c>
    </row>
    <row r="289" spans="1:11" x14ac:dyDescent="0.2">
      <c r="A289" s="2">
        <v>43615</v>
      </c>
      <c r="B289" s="1">
        <v>2810</v>
      </c>
      <c r="C289" s="1">
        <v>1180</v>
      </c>
      <c r="D289" s="1">
        <v>15880</v>
      </c>
      <c r="E289" s="1">
        <v>25100</v>
      </c>
      <c r="F289" s="1">
        <f t="shared" si="29"/>
        <v>-2.1127546425875394E-2</v>
      </c>
      <c r="G289" s="1">
        <f t="shared" si="30"/>
        <v>1.2793351459909542E-2</v>
      </c>
      <c r="H289" s="1">
        <f t="shared" si="31"/>
        <v>1.1399743464727288E-2</v>
      </c>
      <c r="I289" s="1">
        <f t="shared" si="32"/>
        <v>3.9920212695374567E-3</v>
      </c>
      <c r="J289" s="1">
        <f t="shared" si="33"/>
        <v>4.8080802318576539E-3</v>
      </c>
      <c r="K289" s="1">
        <f t="shared" si="34"/>
        <v>2.8058703715940852E-3</v>
      </c>
    </row>
    <row r="290" spans="1:11" x14ac:dyDescent="0.2">
      <c r="A290" s="2">
        <v>43616</v>
      </c>
      <c r="B290" s="1">
        <v>2765</v>
      </c>
      <c r="C290" s="1">
        <v>1175</v>
      </c>
      <c r="D290" s="1">
        <v>16200</v>
      </c>
      <c r="E290" s="1">
        <v>24880</v>
      </c>
      <c r="F290" s="1">
        <f t="shared" si="29"/>
        <v>-1.6143848371356278E-2</v>
      </c>
      <c r="G290" s="1">
        <f t="shared" si="30"/>
        <v>-4.2462908814510968E-3</v>
      </c>
      <c r="H290" s="1">
        <f t="shared" si="31"/>
        <v>1.9950786419348693E-2</v>
      </c>
      <c r="I290" s="1">
        <f t="shared" si="32"/>
        <v>-8.8035782667595219E-3</v>
      </c>
      <c r="J290" s="1">
        <f t="shared" si="33"/>
        <v>4.9282922991359147E-3</v>
      </c>
      <c r="K290" s="1">
        <f t="shared" si="34"/>
        <v>3.2122757929016715E-3</v>
      </c>
    </row>
    <row r="291" spans="1:11" x14ac:dyDescent="0.2">
      <c r="A291" s="2">
        <v>43620</v>
      </c>
      <c r="B291" s="1">
        <v>2820</v>
      </c>
      <c r="C291" s="1">
        <v>1170</v>
      </c>
      <c r="D291" s="1">
        <v>16500</v>
      </c>
      <c r="E291" s="1">
        <v>25020</v>
      </c>
      <c r="F291" s="1">
        <f t="shared" si="29"/>
        <v>1.9696249975724108E-2</v>
      </c>
      <c r="G291" s="1">
        <f t="shared" si="30"/>
        <v>-4.2643987864575397E-3</v>
      </c>
      <c r="H291" s="1">
        <f t="shared" si="31"/>
        <v>1.8349138668196617E-2</v>
      </c>
      <c r="I291" s="1">
        <f t="shared" si="32"/>
        <v>5.6112371677863862E-3</v>
      </c>
      <c r="J291" s="1">
        <f t="shared" si="33"/>
        <v>1.3105376243757768E-2</v>
      </c>
      <c r="K291" s="1">
        <f t="shared" si="34"/>
        <v>1.2889418854106634E-2</v>
      </c>
    </row>
    <row r="292" spans="1:11" x14ac:dyDescent="0.2">
      <c r="A292" s="2">
        <v>43621</v>
      </c>
      <c r="B292" s="1">
        <v>2755</v>
      </c>
      <c r="C292" s="1">
        <v>1165</v>
      </c>
      <c r="D292" s="1">
        <v>16720</v>
      </c>
      <c r="E292" s="1">
        <v>25140</v>
      </c>
      <c r="F292" s="1">
        <f t="shared" si="29"/>
        <v>-2.3319442345144416E-2</v>
      </c>
      <c r="G292" s="1">
        <f t="shared" si="30"/>
        <v>-4.2826617920008478E-3</v>
      </c>
      <c r="H292" s="1">
        <f t="shared" si="31"/>
        <v>1.3245226750020723E-2</v>
      </c>
      <c r="I292" s="1">
        <f t="shared" si="32"/>
        <v>4.7846981233362531E-3</v>
      </c>
      <c r="J292" s="1">
        <f t="shared" si="33"/>
        <v>3.892605374872678E-3</v>
      </c>
      <c r="K292" s="1">
        <f t="shared" si="34"/>
        <v>-2.4757109484332268E-4</v>
      </c>
    </row>
    <row r="293" spans="1:11" x14ac:dyDescent="0.2">
      <c r="A293" s="2">
        <v>43622</v>
      </c>
      <c r="B293" s="1">
        <v>2770</v>
      </c>
      <c r="C293" s="1">
        <v>1160</v>
      </c>
      <c r="D293" s="1">
        <v>16880</v>
      </c>
      <c r="E293" s="1">
        <v>25500</v>
      </c>
      <c r="F293" s="1">
        <f t="shared" si="29"/>
        <v>5.4298775943692401E-3</v>
      </c>
      <c r="G293" s="1">
        <f t="shared" si="30"/>
        <v>-4.3010818993905854E-3</v>
      </c>
      <c r="H293" s="1">
        <f t="shared" si="31"/>
        <v>9.523881511255541E-3</v>
      </c>
      <c r="I293" s="1">
        <f t="shared" si="32"/>
        <v>1.4218249002279172E-2</v>
      </c>
      <c r="J293" s="1">
        <f t="shared" si="33"/>
        <v>8.7008764554138904E-3</v>
      </c>
      <c r="K293" s="1">
        <f t="shared" si="34"/>
        <v>6.2048245990071037E-3</v>
      </c>
    </row>
    <row r="294" spans="1:11" x14ac:dyDescent="0.2">
      <c r="A294" s="2">
        <v>43623</v>
      </c>
      <c r="B294" s="1">
        <v>2875</v>
      </c>
      <c r="C294" s="1">
        <v>1170</v>
      </c>
      <c r="D294" s="1">
        <v>17400</v>
      </c>
      <c r="E294" s="1">
        <v>25900</v>
      </c>
      <c r="F294" s="1">
        <f t="shared" si="29"/>
        <v>3.7205354050066725E-2</v>
      </c>
      <c r="G294" s="1">
        <f t="shared" si="30"/>
        <v>8.583743691391435E-3</v>
      </c>
      <c r="H294" s="1">
        <f t="shared" si="31"/>
        <v>3.034071705267222E-2</v>
      </c>
      <c r="I294" s="1">
        <f t="shared" si="32"/>
        <v>1.5564516541111548E-2</v>
      </c>
      <c r="J294" s="1">
        <f t="shared" si="33"/>
        <v>2.550066513826315E-2</v>
      </c>
      <c r="K294" s="1">
        <f t="shared" si="34"/>
        <v>2.6227861578608621E-2</v>
      </c>
    </row>
    <row r="295" spans="1:11" x14ac:dyDescent="0.2">
      <c r="A295" s="2">
        <v>43626</v>
      </c>
      <c r="B295" s="1">
        <v>2815</v>
      </c>
      <c r="C295" s="1">
        <v>1165</v>
      </c>
      <c r="D295" s="1">
        <v>17520</v>
      </c>
      <c r="E295" s="1">
        <v>26100</v>
      </c>
      <c r="F295" s="1">
        <f t="shared" si="29"/>
        <v>-2.1090412657660002E-2</v>
      </c>
      <c r="G295" s="1">
        <f t="shared" si="30"/>
        <v>-4.2826617920008478E-3</v>
      </c>
      <c r="H295" s="1">
        <f t="shared" si="31"/>
        <v>6.8728792877620504E-3</v>
      </c>
      <c r="I295" s="1">
        <f t="shared" si="32"/>
        <v>7.6923456231556449E-3</v>
      </c>
      <c r="J295" s="1">
        <f t="shared" si="33"/>
        <v>1.7676979718208512E-3</v>
      </c>
      <c r="K295" s="1">
        <f t="shared" si="34"/>
        <v>-2.2671052810066834E-3</v>
      </c>
    </row>
    <row r="296" spans="1:11" x14ac:dyDescent="0.2">
      <c r="A296" s="2">
        <v>43627</v>
      </c>
      <c r="B296" s="1">
        <v>2800</v>
      </c>
      <c r="C296" s="1">
        <v>1175</v>
      </c>
      <c r="D296" s="1">
        <v>17700</v>
      </c>
      <c r="E296" s="1">
        <v>26160</v>
      </c>
      <c r="F296" s="1">
        <f t="shared" si="29"/>
        <v>-5.3428444104954695E-3</v>
      </c>
      <c r="G296" s="1">
        <f t="shared" si="30"/>
        <v>8.5470605784583476E-3</v>
      </c>
      <c r="H296" s="1">
        <f t="shared" si="31"/>
        <v>1.0221554071538009E-2</v>
      </c>
      <c r="I296" s="1">
        <f t="shared" si="32"/>
        <v>2.296212260350157E-3</v>
      </c>
      <c r="J296" s="1">
        <f t="shared" si="33"/>
        <v>5.7381094971280583E-3</v>
      </c>
      <c r="K296" s="1">
        <f t="shared" si="34"/>
        <v>5.2030215712949223E-3</v>
      </c>
    </row>
    <row r="297" spans="1:11" x14ac:dyDescent="0.2">
      <c r="A297" s="2">
        <v>43628</v>
      </c>
      <c r="B297" s="1">
        <v>2725</v>
      </c>
      <c r="C297" s="1">
        <v>1190</v>
      </c>
      <c r="D297" s="1">
        <v>18400</v>
      </c>
      <c r="E297" s="1">
        <v>25520</v>
      </c>
      <c r="F297" s="1">
        <f t="shared" si="29"/>
        <v>-2.715098906595086E-2</v>
      </c>
      <c r="G297" s="1">
        <f t="shared" si="30"/>
        <v>1.2685159527315642E-2</v>
      </c>
      <c r="H297" s="1">
        <f t="shared" si="31"/>
        <v>3.8786025035156449E-2</v>
      </c>
      <c r="I297" s="1">
        <f t="shared" si="32"/>
        <v>-2.4769068112408858E-2</v>
      </c>
      <c r="J297" s="1">
        <f t="shared" si="33"/>
        <v>1.0396613082314947E-2</v>
      </c>
      <c r="K297" s="1">
        <f t="shared" si="34"/>
        <v>1.0726089093554931E-2</v>
      </c>
    </row>
    <row r="298" spans="1:11" x14ac:dyDescent="0.2">
      <c r="A298" s="2">
        <v>43629</v>
      </c>
      <c r="B298" s="1">
        <v>2765</v>
      </c>
      <c r="C298" s="1">
        <v>1205</v>
      </c>
      <c r="D298" s="1">
        <v>18600</v>
      </c>
      <c r="E298" s="1">
        <v>25500</v>
      </c>
      <c r="F298" s="1">
        <f t="shared" si="29"/>
        <v>1.4572206859090725E-2</v>
      </c>
      <c r="G298" s="1">
        <f t="shared" si="30"/>
        <v>1.2526259819180256E-2</v>
      </c>
      <c r="H298" s="1">
        <f t="shared" si="31"/>
        <v>1.0810916104215676E-2</v>
      </c>
      <c r="I298" s="1">
        <f t="shared" si="32"/>
        <v>-7.8400631220864551E-4</v>
      </c>
      <c r="J298" s="1">
        <f t="shared" si="33"/>
        <v>8.6479134848373111E-3</v>
      </c>
      <c r="K298" s="1">
        <f t="shared" si="34"/>
        <v>1.0934815294284922E-2</v>
      </c>
    </row>
    <row r="299" spans="1:11" x14ac:dyDescent="0.2">
      <c r="A299" s="2">
        <v>43630</v>
      </c>
      <c r="B299" s="1">
        <v>2790</v>
      </c>
      <c r="C299" s="1">
        <v>1220</v>
      </c>
      <c r="D299" s="1">
        <v>18760</v>
      </c>
      <c r="E299" s="1">
        <v>25940</v>
      </c>
      <c r="F299" s="1">
        <f t="shared" si="29"/>
        <v>9.0009608589761234E-3</v>
      </c>
      <c r="G299" s="1">
        <f t="shared" si="30"/>
        <v>1.2371291802546829E-2</v>
      </c>
      <c r="H299" s="1">
        <f t="shared" si="31"/>
        <v>8.5653628589230004E-3</v>
      </c>
      <c r="I299" s="1">
        <f t="shared" si="32"/>
        <v>1.7107726723917433E-2</v>
      </c>
      <c r="J299" s="1">
        <f t="shared" si="33"/>
        <v>1.114688641954196E-2</v>
      </c>
      <c r="K299" s="1">
        <f t="shared" si="34"/>
        <v>1.028968453416049E-2</v>
      </c>
    </row>
    <row r="300" spans="1:11" x14ac:dyDescent="0.2">
      <c r="A300" s="2">
        <v>43633</v>
      </c>
      <c r="B300" s="1">
        <v>2820</v>
      </c>
      <c r="C300" s="1">
        <v>1215</v>
      </c>
      <c r="D300" s="1">
        <v>18580</v>
      </c>
      <c r="E300" s="1">
        <v>25500</v>
      </c>
      <c r="F300" s="1">
        <f t="shared" si="29"/>
        <v>1.069528911674795E-2</v>
      </c>
      <c r="G300" s="1">
        <f t="shared" si="30"/>
        <v>-4.1067819526533593E-3</v>
      </c>
      <c r="H300" s="1">
        <f t="shared" si="31"/>
        <v>-9.6412101923861217E-3</v>
      </c>
      <c r="I300" s="1">
        <f t="shared" si="32"/>
        <v>-1.7107726723917388E-2</v>
      </c>
      <c r="J300" s="1">
        <f t="shared" si="33"/>
        <v>-7.9039216049255519E-3</v>
      </c>
      <c r="K300" s="1">
        <f t="shared" si="34"/>
        <v>-4.196851370309178E-3</v>
      </c>
    </row>
    <row r="301" spans="1:11" x14ac:dyDescent="0.2">
      <c r="A301" s="2">
        <v>43634</v>
      </c>
      <c r="B301" s="1">
        <v>2870</v>
      </c>
      <c r="C301" s="1">
        <v>1250</v>
      </c>
      <c r="D301" s="1">
        <v>18700</v>
      </c>
      <c r="E301" s="1">
        <v>25300</v>
      </c>
      <c r="F301" s="1">
        <f t="shared" si="29"/>
        <v>1.7575144821507491E-2</v>
      </c>
      <c r="G301" s="1">
        <f t="shared" si="30"/>
        <v>2.8399474521697957E-2</v>
      </c>
      <c r="H301" s="1">
        <f t="shared" si="31"/>
        <v>6.4377904748485169E-3</v>
      </c>
      <c r="I301" s="1">
        <f t="shared" si="32"/>
        <v>-7.874056430905883E-3</v>
      </c>
      <c r="J301" s="1">
        <f t="shared" si="33"/>
        <v>6.7266003050937065E-3</v>
      </c>
      <c r="K301" s="1">
        <f t="shared" si="34"/>
        <v>1.2183281180307707E-2</v>
      </c>
    </row>
    <row r="302" spans="1:11" x14ac:dyDescent="0.2">
      <c r="A302" s="2">
        <v>43635</v>
      </c>
      <c r="B302" s="1">
        <v>2930</v>
      </c>
      <c r="C302" s="1">
        <v>1255</v>
      </c>
      <c r="D302" s="1">
        <v>18880</v>
      </c>
      <c r="E302" s="1">
        <v>25480</v>
      </c>
      <c r="F302" s="1">
        <f t="shared" si="29"/>
        <v>2.0690393257446246E-2</v>
      </c>
      <c r="G302" s="1">
        <f t="shared" si="30"/>
        <v>3.9920212695374567E-3</v>
      </c>
      <c r="H302" s="1">
        <f t="shared" si="31"/>
        <v>9.5796368568135948E-3</v>
      </c>
      <c r="I302" s="1">
        <f t="shared" si="32"/>
        <v>7.0894349704880054E-3</v>
      </c>
      <c r="J302" s="1">
        <f t="shared" si="33"/>
        <v>1.0064938286599481E-2</v>
      </c>
      <c r="K302" s="1">
        <f t="shared" si="34"/>
        <v>1.0990782650883973E-2</v>
      </c>
    </row>
    <row r="303" spans="1:11" x14ac:dyDescent="0.2">
      <c r="A303" s="2">
        <v>43636</v>
      </c>
      <c r="B303" s="1">
        <v>2980</v>
      </c>
      <c r="C303" s="1">
        <v>1270</v>
      </c>
      <c r="D303" s="1">
        <v>18880</v>
      </c>
      <c r="E303" s="1">
        <v>25120</v>
      </c>
      <c r="F303" s="1">
        <f t="shared" si="29"/>
        <v>1.6920877488337177E-2</v>
      </c>
      <c r="G303" s="1">
        <f t="shared" si="30"/>
        <v>1.1881327886752686E-2</v>
      </c>
      <c r="H303" s="1">
        <f t="shared" si="31"/>
        <v>0</v>
      </c>
      <c r="I303" s="1">
        <f t="shared" si="32"/>
        <v>-1.4229489103964651E-2</v>
      </c>
      <c r="J303" s="1">
        <f t="shared" si="33"/>
        <v>1.6889213593468226E-4</v>
      </c>
      <c r="K303" s="1">
        <f t="shared" si="34"/>
        <v>5.183536039038367E-3</v>
      </c>
    </row>
    <row r="304" spans="1:11" x14ac:dyDescent="0.2">
      <c r="A304" s="2">
        <v>43637</v>
      </c>
      <c r="B304" s="1">
        <v>3020</v>
      </c>
      <c r="C304" s="1">
        <v>1280</v>
      </c>
      <c r="D304" s="1">
        <v>18980</v>
      </c>
      <c r="E304" s="1">
        <v>25100</v>
      </c>
      <c r="F304" s="1">
        <f t="shared" si="29"/>
        <v>1.3333530869465168E-2</v>
      </c>
      <c r="G304" s="1">
        <f t="shared" si="30"/>
        <v>7.8431774610258787E-3</v>
      </c>
      <c r="H304" s="1">
        <f t="shared" si="31"/>
        <v>5.2826324644272178E-3</v>
      </c>
      <c r="I304" s="1">
        <f t="shared" si="32"/>
        <v>-7.9649546225975243E-4</v>
      </c>
      <c r="J304" s="1">
        <f t="shared" si="33"/>
        <v>5.2265397431710339E-3</v>
      </c>
      <c r="K304" s="1">
        <f t="shared" si="34"/>
        <v>7.1995532723377409E-3</v>
      </c>
    </row>
    <row r="305" spans="1:11" x14ac:dyDescent="0.2">
      <c r="A305" s="2">
        <v>43641</v>
      </c>
      <c r="B305" s="1">
        <v>2985</v>
      </c>
      <c r="C305" s="1">
        <v>1270</v>
      </c>
      <c r="D305" s="1">
        <v>19360</v>
      </c>
      <c r="E305" s="1">
        <v>25200</v>
      </c>
      <c r="F305" s="1">
        <f t="shared" si="29"/>
        <v>-1.1657084542212865E-2</v>
      </c>
      <c r="G305" s="1">
        <f t="shared" si="30"/>
        <v>-7.8431774610258926E-3</v>
      </c>
      <c r="H305" s="1">
        <f t="shared" si="31"/>
        <v>1.982328866664913E-2</v>
      </c>
      <c r="I305" s="1">
        <f t="shared" si="32"/>
        <v>3.9761483796394168E-3</v>
      </c>
      <c r="J305" s="1">
        <f t="shared" si="33"/>
        <v>8.372801000799901E-3</v>
      </c>
      <c r="K305" s="1">
        <f t="shared" si="34"/>
        <v>4.8351881101976555E-3</v>
      </c>
    </row>
    <row r="306" spans="1:11" x14ac:dyDescent="0.2">
      <c r="A306" s="2">
        <v>43642</v>
      </c>
      <c r="B306" s="1">
        <v>2985</v>
      </c>
      <c r="C306" s="1">
        <v>1270</v>
      </c>
      <c r="D306" s="1">
        <v>18260</v>
      </c>
      <c r="E306" s="1">
        <v>25060</v>
      </c>
      <c r="F306" s="1">
        <f t="shared" si="29"/>
        <v>0</v>
      </c>
      <c r="G306" s="1">
        <f t="shared" si="30"/>
        <v>0</v>
      </c>
      <c r="H306" s="1">
        <f t="shared" si="31"/>
        <v>-5.8496206681608494E-2</v>
      </c>
      <c r="I306" s="1">
        <f t="shared" si="32"/>
        <v>-5.5710450494553601E-3</v>
      </c>
      <c r="J306" s="1">
        <f t="shared" si="33"/>
        <v>-3.0640864603168089E-2</v>
      </c>
      <c r="K306" s="1">
        <f t="shared" si="34"/>
        <v>-2.688039751166936E-2</v>
      </c>
    </row>
    <row r="307" spans="1:11" x14ac:dyDescent="0.2">
      <c r="A307" s="2">
        <v>43643</v>
      </c>
      <c r="B307" s="1">
        <v>2945</v>
      </c>
      <c r="C307" s="1">
        <v>1280</v>
      </c>
      <c r="D307" s="1">
        <v>17820</v>
      </c>
      <c r="E307" s="1">
        <v>25240</v>
      </c>
      <c r="F307" s="1">
        <f t="shared" si="29"/>
        <v>-1.3490929741015402E-2</v>
      </c>
      <c r="G307" s="1">
        <f t="shared" si="30"/>
        <v>7.8431774610258787E-3</v>
      </c>
      <c r="H307" s="1">
        <f t="shared" si="31"/>
        <v>-2.4391453124159124E-2</v>
      </c>
      <c r="I307" s="1">
        <f t="shared" si="32"/>
        <v>7.1570882050902285E-3</v>
      </c>
      <c r="J307" s="1">
        <f t="shared" si="33"/>
        <v>-1.1645776225856727E-2</v>
      </c>
      <c r="K307" s="1">
        <f t="shared" si="34"/>
        <v>-1.2064542028411259E-2</v>
      </c>
    </row>
    <row r="308" spans="1:11" x14ac:dyDescent="0.2">
      <c r="A308" s="2">
        <v>43644</v>
      </c>
      <c r="B308" s="1">
        <v>2920</v>
      </c>
      <c r="C308" s="1">
        <v>1285</v>
      </c>
      <c r="D308" s="1">
        <v>17860</v>
      </c>
      <c r="E308" s="1">
        <v>25020</v>
      </c>
      <c r="F308" s="1">
        <f t="shared" si="29"/>
        <v>-8.5252008233596167E-3</v>
      </c>
      <c r="G308" s="1">
        <f t="shared" si="30"/>
        <v>3.8986404156573229E-3</v>
      </c>
      <c r="H308" s="1">
        <f t="shared" si="31"/>
        <v>2.2421534056897268E-3</v>
      </c>
      <c r="I308" s="1">
        <f t="shared" si="32"/>
        <v>-8.7545326342473011E-3</v>
      </c>
      <c r="J308" s="1">
        <f t="shared" si="33"/>
        <v>-1.956472537655172E-3</v>
      </c>
      <c r="K308" s="1">
        <f t="shared" si="34"/>
        <v>-1.2180563535727925E-3</v>
      </c>
    </row>
    <row r="309" spans="1:11" x14ac:dyDescent="0.2">
      <c r="A309" s="2">
        <v>43648</v>
      </c>
      <c r="B309" s="1">
        <v>2925</v>
      </c>
      <c r="C309" s="1">
        <v>1275</v>
      </c>
      <c r="D309" s="1">
        <v>17920</v>
      </c>
      <c r="E309" s="1">
        <v>24980</v>
      </c>
      <c r="F309" s="1">
        <f t="shared" si="29"/>
        <v>1.7108644036293876E-3</v>
      </c>
      <c r="G309" s="1">
        <f t="shared" si="30"/>
        <v>-7.8125397367936247E-3</v>
      </c>
      <c r="H309" s="1">
        <f t="shared" si="31"/>
        <v>3.353832098431458E-3</v>
      </c>
      <c r="I309" s="1">
        <f t="shared" si="32"/>
        <v>-1.6000003413334915E-3</v>
      </c>
      <c r="J309" s="1">
        <f t="shared" si="33"/>
        <v>7.522916507474017E-4</v>
      </c>
      <c r="K309" s="1">
        <f t="shared" si="34"/>
        <v>2.144325637094288E-4</v>
      </c>
    </row>
    <row r="310" spans="1:11" x14ac:dyDescent="0.2">
      <c r="A310" s="2">
        <v>43649</v>
      </c>
      <c r="B310" s="1">
        <v>3010</v>
      </c>
      <c r="C310" s="1">
        <v>1290</v>
      </c>
      <c r="D310" s="1">
        <v>18400</v>
      </c>
      <c r="E310" s="1">
        <v>25220</v>
      </c>
      <c r="F310" s="1">
        <f t="shared" si="29"/>
        <v>2.8645598076964443E-2</v>
      </c>
      <c r="G310" s="1">
        <f t="shared" si="30"/>
        <v>1.1696039763191236E-2</v>
      </c>
      <c r="H310" s="1">
        <f t="shared" si="31"/>
        <v>2.6433257068155431E-2</v>
      </c>
      <c r="I310" s="1">
        <f t="shared" si="32"/>
        <v>9.5618258393419062E-3</v>
      </c>
      <c r="J310" s="1">
        <f t="shared" si="33"/>
        <v>2.1073528681776983E-2</v>
      </c>
      <c r="K310" s="1">
        <f t="shared" si="34"/>
        <v>2.235175573648349E-2</v>
      </c>
    </row>
    <row r="311" spans="1:11" x14ac:dyDescent="0.2">
      <c r="A311" s="2">
        <v>43650</v>
      </c>
      <c r="B311" s="1">
        <v>3010</v>
      </c>
      <c r="C311" s="1">
        <v>1305</v>
      </c>
      <c r="D311" s="1">
        <v>18500</v>
      </c>
      <c r="E311" s="1">
        <v>25440</v>
      </c>
      <c r="F311" s="1">
        <f t="shared" si="29"/>
        <v>0</v>
      </c>
      <c r="G311" s="1">
        <f t="shared" si="30"/>
        <v>1.1560822401076006E-2</v>
      </c>
      <c r="H311" s="1">
        <f t="shared" si="31"/>
        <v>5.4200674693391133E-3</v>
      </c>
      <c r="I311" s="1">
        <f t="shared" si="32"/>
        <v>8.6854079351478645E-3</v>
      </c>
      <c r="J311" s="1">
        <f t="shared" si="33"/>
        <v>6.0374679585641234E-3</v>
      </c>
      <c r="K311" s="1">
        <f t="shared" si="34"/>
        <v>5.6197356349325881E-3</v>
      </c>
    </row>
    <row r="312" spans="1:11" x14ac:dyDescent="0.2">
      <c r="A312" s="2">
        <v>43651</v>
      </c>
      <c r="B312" s="1">
        <v>3020</v>
      </c>
      <c r="C312" s="1">
        <v>1320</v>
      </c>
      <c r="D312" s="1">
        <v>18900</v>
      </c>
      <c r="E312" s="1">
        <v>25800</v>
      </c>
      <c r="F312" s="1">
        <f t="shared" si="29"/>
        <v>3.3167526259938207E-3</v>
      </c>
      <c r="G312" s="1">
        <f t="shared" si="30"/>
        <v>1.142869582362285E-2</v>
      </c>
      <c r="H312" s="1">
        <f t="shared" si="31"/>
        <v>2.139118998131756E-2</v>
      </c>
      <c r="I312" s="1">
        <f t="shared" si="32"/>
        <v>1.4051753455650287E-2</v>
      </c>
      <c r="J312" s="1">
        <f t="shared" si="33"/>
        <v>1.584891583083271E-2</v>
      </c>
      <c r="K312" s="1">
        <f t="shared" si="34"/>
        <v>1.4146138158380957E-2</v>
      </c>
    </row>
    <row r="313" spans="1:11" x14ac:dyDescent="0.2">
      <c r="A313" s="2">
        <v>43654</v>
      </c>
      <c r="B313" s="1">
        <v>3015</v>
      </c>
      <c r="C313" s="1">
        <v>1310</v>
      </c>
      <c r="D313" s="1">
        <v>19200</v>
      </c>
      <c r="E313" s="1">
        <v>25600</v>
      </c>
      <c r="F313" s="1">
        <f t="shared" si="29"/>
        <v>-1.6570012076294581E-3</v>
      </c>
      <c r="G313" s="1">
        <f t="shared" si="30"/>
        <v>-7.6045993852193036E-3</v>
      </c>
      <c r="H313" s="1">
        <f t="shared" si="31"/>
        <v>1.5748356968139112E-2</v>
      </c>
      <c r="I313" s="1">
        <f t="shared" si="32"/>
        <v>-7.7821404420549628E-3</v>
      </c>
      <c r="J313" s="1">
        <f t="shared" si="33"/>
        <v>4.9196332538894664E-3</v>
      </c>
      <c r="K313" s="1">
        <f t="shared" si="34"/>
        <v>4.3733764125058793E-3</v>
      </c>
    </row>
    <row r="314" spans="1:11" x14ac:dyDescent="0.2">
      <c r="A314" s="2">
        <v>43655</v>
      </c>
      <c r="B314" s="1">
        <v>3020</v>
      </c>
      <c r="C314" s="1">
        <v>1320</v>
      </c>
      <c r="D314" s="1">
        <v>19500</v>
      </c>
      <c r="E314" s="1">
        <v>25600</v>
      </c>
      <c r="F314" s="1">
        <f t="shared" si="29"/>
        <v>1.6570012076296086E-3</v>
      </c>
      <c r="G314" s="1">
        <f t="shared" si="30"/>
        <v>7.6045993852192125E-3</v>
      </c>
      <c r="H314" s="1">
        <f t="shared" si="31"/>
        <v>1.5504186535965254E-2</v>
      </c>
      <c r="I314" s="1">
        <f t="shared" si="32"/>
        <v>0</v>
      </c>
      <c r="J314" s="1">
        <f t="shared" si="33"/>
        <v>8.7611033876489903E-3</v>
      </c>
      <c r="K314" s="1">
        <f t="shared" si="34"/>
        <v>8.9120541201356089E-3</v>
      </c>
    </row>
    <row r="315" spans="1:11" x14ac:dyDescent="0.2">
      <c r="A315" s="2">
        <v>43656</v>
      </c>
      <c r="B315" s="1">
        <v>3090</v>
      </c>
      <c r="C315" s="1">
        <v>1305</v>
      </c>
      <c r="D315" s="1">
        <v>19900</v>
      </c>
      <c r="E315" s="1">
        <v>25700</v>
      </c>
      <c r="F315" s="1">
        <f t="shared" si="29"/>
        <v>2.2914259522875832E-2</v>
      </c>
      <c r="G315" s="1">
        <f t="shared" si="30"/>
        <v>-1.1428695823622744E-2</v>
      </c>
      <c r="H315" s="1">
        <f t="shared" si="31"/>
        <v>2.0305266160745523E-2</v>
      </c>
      <c r="I315" s="1">
        <f t="shared" si="32"/>
        <v>3.8986404156573229E-3</v>
      </c>
      <c r="J315" s="1">
        <f t="shared" si="33"/>
        <v>1.3421562530356193E-2</v>
      </c>
      <c r="K315" s="1">
        <f t="shared" si="34"/>
        <v>1.2970059529895628E-2</v>
      </c>
    </row>
    <row r="316" spans="1:11" x14ac:dyDescent="0.2">
      <c r="A316" s="2">
        <v>43657</v>
      </c>
      <c r="B316" s="1">
        <v>3070</v>
      </c>
      <c r="C316" s="1">
        <v>1305</v>
      </c>
      <c r="D316" s="1">
        <v>19800</v>
      </c>
      <c r="E316" s="1">
        <v>25700</v>
      </c>
      <c r="F316" s="1">
        <f t="shared" si="29"/>
        <v>-6.4935293105483427E-3</v>
      </c>
      <c r="G316" s="1">
        <f t="shared" si="30"/>
        <v>0</v>
      </c>
      <c r="H316" s="1">
        <f t="shared" si="31"/>
        <v>-5.0377940299571808E-3</v>
      </c>
      <c r="I316" s="1">
        <f t="shared" si="32"/>
        <v>0</v>
      </c>
      <c r="J316" s="1">
        <f t="shared" si="33"/>
        <v>-3.4929264115608418E-3</v>
      </c>
      <c r="K316" s="1">
        <f t="shared" si="34"/>
        <v>-3.890389641117817E-3</v>
      </c>
    </row>
    <row r="317" spans="1:11" x14ac:dyDescent="0.2">
      <c r="A317" s="2">
        <v>43658</v>
      </c>
      <c r="B317" s="1">
        <v>3070</v>
      </c>
      <c r="C317" s="1">
        <v>1290</v>
      </c>
      <c r="D317" s="1">
        <v>19960</v>
      </c>
      <c r="E317" s="1">
        <v>25780</v>
      </c>
      <c r="F317" s="1">
        <f t="shared" si="29"/>
        <v>0</v>
      </c>
      <c r="G317" s="1">
        <f t="shared" si="30"/>
        <v>-1.1560822401075971E-2</v>
      </c>
      <c r="H317" s="1">
        <f t="shared" si="31"/>
        <v>8.0483331828284151E-3</v>
      </c>
      <c r="I317" s="1">
        <f t="shared" si="32"/>
        <v>3.1080056098672037E-3</v>
      </c>
      <c r="J317" s="1">
        <f t="shared" si="33"/>
        <v>3.6450857537734115E-3</v>
      </c>
      <c r="K317" s="1">
        <f t="shared" si="34"/>
        <v>1.6203860130443129E-3</v>
      </c>
    </row>
    <row r="318" spans="1:11" x14ac:dyDescent="0.2">
      <c r="A318" s="2">
        <v>43661</v>
      </c>
      <c r="B318" s="1">
        <v>3035</v>
      </c>
      <c r="C318" s="1">
        <v>1300</v>
      </c>
      <c r="D318" s="1">
        <v>19700</v>
      </c>
      <c r="E318" s="1">
        <v>25620</v>
      </c>
      <c r="F318" s="1">
        <f t="shared" si="29"/>
        <v>-1.1466137087644206E-2</v>
      </c>
      <c r="G318" s="1">
        <f t="shared" si="30"/>
        <v>7.7220460939103185E-3</v>
      </c>
      <c r="H318" s="1">
        <f t="shared" si="31"/>
        <v>-1.311163513937505E-2</v>
      </c>
      <c r="I318" s="1">
        <f t="shared" si="32"/>
        <v>-6.2257010424531037E-3</v>
      </c>
      <c r="J318" s="1">
        <f t="shared" si="33"/>
        <v>-9.0599587840563996E-3</v>
      </c>
      <c r="K318" s="1">
        <f t="shared" si="34"/>
        <v>-7.8449309700930701E-3</v>
      </c>
    </row>
    <row r="319" spans="1:11" x14ac:dyDescent="0.2">
      <c r="A319" s="2">
        <v>43662</v>
      </c>
      <c r="B319" s="1">
        <v>3025</v>
      </c>
      <c r="C319" s="1">
        <v>1310</v>
      </c>
      <c r="D319" s="1">
        <v>19680</v>
      </c>
      <c r="E319" s="1">
        <v>26000</v>
      </c>
      <c r="F319" s="1">
        <f t="shared" si="29"/>
        <v>-3.3003330286568541E-3</v>
      </c>
      <c r="G319" s="1">
        <f t="shared" si="30"/>
        <v>7.6628727455690972E-3</v>
      </c>
      <c r="H319" s="1">
        <f t="shared" si="31"/>
        <v>-1.0157441198354164E-3</v>
      </c>
      <c r="I319" s="1">
        <f t="shared" si="32"/>
        <v>1.4723241552893875E-2</v>
      </c>
      <c r="J319" s="1">
        <f t="shared" si="33"/>
        <v>3.4441756485641423E-3</v>
      </c>
      <c r="K319" s="1">
        <f t="shared" si="34"/>
        <v>1.7227305933130562E-3</v>
      </c>
    </row>
    <row r="320" spans="1:11" x14ac:dyDescent="0.2">
      <c r="A320" s="2">
        <v>43663</v>
      </c>
      <c r="B320" s="1">
        <v>3000</v>
      </c>
      <c r="C320" s="1">
        <v>1300</v>
      </c>
      <c r="D320" s="1">
        <v>19660</v>
      </c>
      <c r="E320" s="1">
        <v>25340</v>
      </c>
      <c r="F320" s="1">
        <f t="shared" si="29"/>
        <v>-8.2988028146950658E-3</v>
      </c>
      <c r="G320" s="1">
        <f t="shared" si="30"/>
        <v>-7.6628727455691371E-3</v>
      </c>
      <c r="H320" s="1">
        <f t="shared" si="31"/>
        <v>-1.0167769050868354E-3</v>
      </c>
      <c r="I320" s="1">
        <f t="shared" si="32"/>
        <v>-2.5712363128489006E-2</v>
      </c>
      <c r="J320" s="1">
        <f t="shared" si="33"/>
        <v>-8.9475869314268423E-3</v>
      </c>
      <c r="K320" s="1">
        <f t="shared" si="34"/>
        <v>-6.6360611729255701E-3</v>
      </c>
    </row>
    <row r="321" spans="1:11" x14ac:dyDescent="0.2">
      <c r="A321" s="2">
        <v>43664</v>
      </c>
      <c r="B321" s="1">
        <v>2965</v>
      </c>
      <c r="C321" s="1">
        <v>1300</v>
      </c>
      <c r="D321" s="1">
        <v>19200</v>
      </c>
      <c r="E321" s="1">
        <v>25380</v>
      </c>
      <c r="F321" s="1">
        <f t="shared" si="29"/>
        <v>-1.1735256218420965E-2</v>
      </c>
      <c r="G321" s="1">
        <f t="shared" si="30"/>
        <v>0</v>
      </c>
      <c r="H321" s="1">
        <f t="shared" si="31"/>
        <v>-2.3675835685284575E-2</v>
      </c>
      <c r="I321" s="1">
        <f t="shared" si="32"/>
        <v>1.5772873932486684E-3</v>
      </c>
      <c r="J321" s="1">
        <f t="shared" si="33"/>
        <v>-1.3203884427093266E-2</v>
      </c>
      <c r="K321" s="1">
        <f t="shared" si="34"/>
        <v>-1.3430211373658433E-2</v>
      </c>
    </row>
    <row r="322" spans="1:11" x14ac:dyDescent="0.2">
      <c r="A322" s="2">
        <v>43665</v>
      </c>
      <c r="B322" s="1">
        <v>3010</v>
      </c>
      <c r="C322" s="1">
        <v>1300</v>
      </c>
      <c r="D322" s="1">
        <v>19160</v>
      </c>
      <c r="E322" s="1">
        <v>25760</v>
      </c>
      <c r="F322" s="1">
        <f t="shared" si="29"/>
        <v>1.5063046311095542E-2</v>
      </c>
      <c r="G322" s="1">
        <f t="shared" si="30"/>
        <v>0</v>
      </c>
      <c r="H322" s="1">
        <f t="shared" si="31"/>
        <v>-2.0855064910213707E-3</v>
      </c>
      <c r="I322" s="1">
        <f t="shared" si="32"/>
        <v>1.4861438949911175E-2</v>
      </c>
      <c r="J322" s="1">
        <f t="shared" si="33"/>
        <v>4.9320634386314397E-3</v>
      </c>
      <c r="K322" s="1">
        <f t="shared" si="34"/>
        <v>4.313427551805386E-3</v>
      </c>
    </row>
    <row r="323" spans="1:11" x14ac:dyDescent="0.2">
      <c r="A323" s="2">
        <v>43668</v>
      </c>
      <c r="B323" s="1">
        <v>3030</v>
      </c>
      <c r="C323" s="1">
        <v>1290</v>
      </c>
      <c r="D323" s="1">
        <v>19000</v>
      </c>
      <c r="E323" s="1">
        <v>25400</v>
      </c>
      <c r="F323" s="1">
        <f t="shared" si="29"/>
        <v>6.6225407604934569E-3</v>
      </c>
      <c r="G323" s="1">
        <f t="shared" si="30"/>
        <v>-7.7220460939102778E-3</v>
      </c>
      <c r="H323" s="1">
        <f t="shared" si="31"/>
        <v>-8.38579337627407E-3</v>
      </c>
      <c r="I323" s="1">
        <f t="shared" si="32"/>
        <v>-1.4073727211661965E-2</v>
      </c>
      <c r="J323" s="1">
        <f t="shared" si="33"/>
        <v>-7.4901519863695351E-3</v>
      </c>
      <c r="K323" s="1">
        <f t="shared" si="34"/>
        <v>-5.0697537691482197E-3</v>
      </c>
    </row>
    <row r="324" spans="1:11" x14ac:dyDescent="0.2">
      <c r="A324" s="2">
        <v>43669</v>
      </c>
      <c r="B324" s="1">
        <v>3015</v>
      </c>
      <c r="C324" s="1">
        <v>1300</v>
      </c>
      <c r="D324" s="1">
        <v>19160</v>
      </c>
      <c r="E324" s="1">
        <v>25480</v>
      </c>
      <c r="F324" s="1">
        <f t="shared" ref="F324:F387" si="35">+LN(B324/B323)</f>
        <v>-4.9627893421290139E-3</v>
      </c>
      <c r="G324" s="1">
        <f t="shared" ref="G324:G387" si="36">+LN(C324/C323)</f>
        <v>7.7220460939103185E-3</v>
      </c>
      <c r="H324" s="1">
        <f t="shared" ref="H324:H387" si="37">+LN(D324/D323)</f>
        <v>8.3857933762739641E-3</v>
      </c>
      <c r="I324" s="1">
        <f t="shared" ref="I324:I387" si="38">+LN(E324/E323)</f>
        <v>3.1446566794717814E-3</v>
      </c>
      <c r="J324" s="1">
        <f t="shared" ref="J324:J387" si="39">+SUMPRODUCT($N$46:$Q$46,F324:I324)</f>
        <v>5.0068470660766069E-3</v>
      </c>
      <c r="K324" s="1">
        <f t="shared" ref="K324:K387" si="40">+SUMPRODUCT($N$76:$Q$76,F324:I324)</f>
        <v>4.3917845705202727E-3</v>
      </c>
    </row>
    <row r="325" spans="1:11" x14ac:dyDescent="0.2">
      <c r="A325" s="2">
        <v>43670</v>
      </c>
      <c r="B325" s="1">
        <v>3000</v>
      </c>
      <c r="C325" s="1">
        <v>1295</v>
      </c>
      <c r="D325" s="1">
        <v>19300</v>
      </c>
      <c r="E325" s="1">
        <v>25280</v>
      </c>
      <c r="F325" s="1">
        <f t="shared" si="35"/>
        <v>-4.9875415110390512E-3</v>
      </c>
      <c r="G325" s="1">
        <f t="shared" si="36"/>
        <v>-3.8535693159899662E-3</v>
      </c>
      <c r="H325" s="1">
        <f t="shared" si="37"/>
        <v>7.2803233681253236E-3</v>
      </c>
      <c r="I325" s="1">
        <f t="shared" si="38"/>
        <v>-7.8802614253059757E-3</v>
      </c>
      <c r="J325" s="1">
        <f t="shared" si="39"/>
        <v>5.3660816948131358E-4</v>
      </c>
      <c r="K325" s="1">
        <f t="shared" si="40"/>
        <v>4.7052013216804223E-4</v>
      </c>
    </row>
    <row r="326" spans="1:11" x14ac:dyDescent="0.2">
      <c r="A326" s="2">
        <v>43671</v>
      </c>
      <c r="B326" s="1">
        <v>3000</v>
      </c>
      <c r="C326" s="1">
        <v>1285</v>
      </c>
      <c r="D326" s="1">
        <v>19800</v>
      </c>
      <c r="E326" s="1">
        <v>25340</v>
      </c>
      <c r="F326" s="1">
        <f t="shared" si="35"/>
        <v>0</v>
      </c>
      <c r="G326" s="1">
        <f t="shared" si="36"/>
        <v>-7.7519768043179359E-3</v>
      </c>
      <c r="H326" s="1">
        <f t="shared" si="37"/>
        <v>2.5576841789649776E-2</v>
      </c>
      <c r="I326" s="1">
        <f t="shared" si="38"/>
        <v>2.3706056143362221E-3</v>
      </c>
      <c r="J326" s="1">
        <f t="shared" si="39"/>
        <v>1.2605874617977148E-2</v>
      </c>
      <c r="K326" s="1">
        <f t="shared" si="40"/>
        <v>1.0196244005912436E-2</v>
      </c>
    </row>
    <row r="327" spans="1:11" x14ac:dyDescent="0.2">
      <c r="A327" s="2">
        <v>43672</v>
      </c>
      <c r="B327" s="1">
        <v>2980</v>
      </c>
      <c r="C327" s="1">
        <v>1275</v>
      </c>
      <c r="D327" s="1">
        <v>19200</v>
      </c>
      <c r="E327" s="1">
        <v>25180</v>
      </c>
      <c r="F327" s="1">
        <f t="shared" si="35"/>
        <v>-6.688988150796652E-3</v>
      </c>
      <c r="G327" s="1">
        <f t="shared" si="36"/>
        <v>-7.8125397367936247E-3</v>
      </c>
      <c r="H327" s="1">
        <f t="shared" si="37"/>
        <v>-3.077165866675366E-2</v>
      </c>
      <c r="I327" s="1">
        <f t="shared" si="38"/>
        <v>-6.3341462767919016E-3</v>
      </c>
      <c r="J327" s="1">
        <f t="shared" si="39"/>
        <v>-1.8753968098873666E-2</v>
      </c>
      <c r="K327" s="1">
        <f t="shared" si="40"/>
        <v>-1.7715416012776222E-2</v>
      </c>
    </row>
    <row r="328" spans="1:11" x14ac:dyDescent="0.2">
      <c r="A328" s="2">
        <v>43675</v>
      </c>
      <c r="B328" s="1">
        <v>2980</v>
      </c>
      <c r="C328" s="1">
        <v>1290</v>
      </c>
      <c r="D328" s="1">
        <v>18960</v>
      </c>
      <c r="E328" s="1">
        <v>25360</v>
      </c>
      <c r="F328" s="1">
        <f t="shared" si="35"/>
        <v>0</v>
      </c>
      <c r="G328" s="1">
        <f t="shared" si="36"/>
        <v>1.1696039763191236E-2</v>
      </c>
      <c r="H328" s="1">
        <f t="shared" si="37"/>
        <v>-1.2578782206860073E-2</v>
      </c>
      <c r="I328" s="1">
        <f t="shared" si="38"/>
        <v>7.1231009528241488E-3</v>
      </c>
      <c r="J328" s="1">
        <f t="shared" si="39"/>
        <v>-3.3390118889048753E-3</v>
      </c>
      <c r="K328" s="1">
        <f t="shared" si="40"/>
        <v>-2.6089339451663709E-3</v>
      </c>
    </row>
    <row r="329" spans="1:11" x14ac:dyDescent="0.2">
      <c r="A329" s="2">
        <v>43676</v>
      </c>
      <c r="B329" s="1">
        <v>2965</v>
      </c>
      <c r="C329" s="1">
        <v>1270</v>
      </c>
      <c r="D329" s="1">
        <v>18000</v>
      </c>
      <c r="E329" s="1">
        <v>25300</v>
      </c>
      <c r="F329" s="1">
        <f t="shared" si="35"/>
        <v>-5.0462680676242721E-3</v>
      </c>
      <c r="G329" s="1">
        <f t="shared" si="36"/>
        <v>-1.562531790308087E-2</v>
      </c>
      <c r="H329" s="1">
        <f t="shared" si="37"/>
        <v>-5.1959738930711104E-2</v>
      </c>
      <c r="I329" s="1">
        <f t="shared" si="38"/>
        <v>-2.3687338355506088E-3</v>
      </c>
      <c r="J329" s="1">
        <f t="shared" si="39"/>
        <v>-2.8891524924694933E-2</v>
      </c>
      <c r="K329" s="1">
        <f t="shared" si="40"/>
        <v>-2.8005386499897301E-2</v>
      </c>
    </row>
    <row r="330" spans="1:11" x14ac:dyDescent="0.2">
      <c r="A330" s="2">
        <v>43677</v>
      </c>
      <c r="B330" s="1">
        <v>2940</v>
      </c>
      <c r="C330" s="1">
        <v>1265</v>
      </c>
      <c r="D330" s="1">
        <v>17800</v>
      </c>
      <c r="E330" s="1">
        <v>25120</v>
      </c>
      <c r="F330" s="1">
        <f t="shared" si="35"/>
        <v>-8.4674510990984941E-3</v>
      </c>
      <c r="G330" s="1">
        <f t="shared" si="36"/>
        <v>-3.9447782910163407E-3</v>
      </c>
      <c r="H330" s="1">
        <f t="shared" si="37"/>
        <v>-1.1173300598125189E-2</v>
      </c>
      <c r="I330" s="1">
        <f t="shared" si="38"/>
        <v>-7.1400541334765821E-3</v>
      </c>
      <c r="J330" s="1">
        <f t="shared" si="39"/>
        <v>-9.0362593263981477E-3</v>
      </c>
      <c r="K330" s="1">
        <f t="shared" si="40"/>
        <v>-8.6478091154818838E-3</v>
      </c>
    </row>
    <row r="331" spans="1:11" x14ac:dyDescent="0.2">
      <c r="A331" s="2">
        <v>43678</v>
      </c>
      <c r="B331" s="1">
        <v>2925</v>
      </c>
      <c r="C331" s="1">
        <v>1255</v>
      </c>
      <c r="D331" s="1">
        <v>17460</v>
      </c>
      <c r="E331" s="1">
        <v>25000</v>
      </c>
      <c r="F331" s="1">
        <f t="shared" si="35"/>
        <v>-5.1151006667703768E-3</v>
      </c>
      <c r="G331" s="1">
        <f t="shared" si="36"/>
        <v>-7.9365495957363034E-3</v>
      </c>
      <c r="H331" s="1">
        <f t="shared" si="37"/>
        <v>-1.9285906886583343E-2</v>
      </c>
      <c r="I331" s="1">
        <f t="shared" si="38"/>
        <v>-4.7885167317972327E-3</v>
      </c>
      <c r="J331" s="1">
        <f t="shared" si="39"/>
        <v>-1.2401002685830166E-2</v>
      </c>
      <c r="K331" s="1">
        <f t="shared" si="40"/>
        <v>-1.2023594857982083E-2</v>
      </c>
    </row>
    <row r="332" spans="1:11" x14ac:dyDescent="0.2">
      <c r="A332" s="2">
        <v>43679</v>
      </c>
      <c r="B332" s="1">
        <v>2900</v>
      </c>
      <c r="C332" s="1">
        <v>1250</v>
      </c>
      <c r="D332" s="1">
        <v>16920</v>
      </c>
      <c r="E332" s="1">
        <v>25500</v>
      </c>
      <c r="F332" s="1">
        <f t="shared" si="35"/>
        <v>-8.5837436913914419E-3</v>
      </c>
      <c r="G332" s="1">
        <f t="shared" si="36"/>
        <v>-3.9920212695374498E-3</v>
      </c>
      <c r="H332" s="1">
        <f t="shared" si="37"/>
        <v>-3.1416196233378928E-2</v>
      </c>
      <c r="I332" s="1">
        <f t="shared" si="38"/>
        <v>1.980262729617973E-2</v>
      </c>
      <c r="J332" s="1">
        <f t="shared" si="39"/>
        <v>-1.2444204973306993E-2</v>
      </c>
      <c r="K332" s="1">
        <f t="shared" si="40"/>
        <v>-1.5101365752157894E-2</v>
      </c>
    </row>
    <row r="333" spans="1:11" x14ac:dyDescent="0.2">
      <c r="A333" s="2">
        <v>43682</v>
      </c>
      <c r="B333" s="1">
        <v>2860</v>
      </c>
      <c r="C333" s="1">
        <v>1220</v>
      </c>
      <c r="D333" s="1">
        <v>16200</v>
      </c>
      <c r="E333" s="1">
        <v>24900</v>
      </c>
      <c r="F333" s="1">
        <f t="shared" si="35"/>
        <v>-1.388911216066715E-2</v>
      </c>
      <c r="G333" s="1">
        <f t="shared" si="36"/>
        <v>-2.4292692569044587E-2</v>
      </c>
      <c r="H333" s="1">
        <f t="shared" si="37"/>
        <v>-4.348511193973878E-2</v>
      </c>
      <c r="I333" s="1">
        <f t="shared" si="38"/>
        <v>-2.3810648693718559E-2</v>
      </c>
      <c r="J333" s="1">
        <f t="shared" si="39"/>
        <v>-3.2207854224303556E-2</v>
      </c>
      <c r="K333" s="1">
        <f t="shared" si="40"/>
        <v>-3.0280181796230009E-2</v>
      </c>
    </row>
    <row r="334" spans="1:11" x14ac:dyDescent="0.2">
      <c r="A334" s="2">
        <v>43683</v>
      </c>
      <c r="B334" s="1">
        <v>2830</v>
      </c>
      <c r="C334" s="1">
        <v>1220</v>
      </c>
      <c r="D334" s="1">
        <v>16820</v>
      </c>
      <c r="E334" s="1">
        <v>24420</v>
      </c>
      <c r="F334" s="1">
        <f t="shared" si="35"/>
        <v>-1.0544913176614998E-2</v>
      </c>
      <c r="G334" s="1">
        <f t="shared" si="36"/>
        <v>0</v>
      </c>
      <c r="H334" s="1">
        <f t="shared" si="37"/>
        <v>3.7557412306463638E-2</v>
      </c>
      <c r="I334" s="1">
        <f t="shared" si="38"/>
        <v>-1.9465334788103351E-2</v>
      </c>
      <c r="J334" s="1">
        <f t="shared" si="39"/>
        <v>1.2330635479713734E-2</v>
      </c>
      <c r="K334" s="1">
        <f t="shared" si="40"/>
        <v>1.2318073764944553E-2</v>
      </c>
    </row>
    <row r="335" spans="1:11" x14ac:dyDescent="0.2">
      <c r="A335" s="2">
        <v>43685</v>
      </c>
      <c r="B335" s="1">
        <v>2825</v>
      </c>
      <c r="C335" s="1">
        <v>1230</v>
      </c>
      <c r="D335" s="1">
        <v>17500</v>
      </c>
      <c r="E335" s="1">
        <v>25060</v>
      </c>
      <c r="F335" s="1">
        <f t="shared" si="35"/>
        <v>-1.7683470567420034E-3</v>
      </c>
      <c r="G335" s="1">
        <f t="shared" si="36"/>
        <v>8.1633106391608354E-3</v>
      </c>
      <c r="H335" s="1">
        <f t="shared" si="37"/>
        <v>3.9632226384666423E-2</v>
      </c>
      <c r="I335" s="1">
        <f t="shared" si="38"/>
        <v>2.5870480785363616E-2</v>
      </c>
      <c r="J335" s="1">
        <f t="shared" si="39"/>
        <v>2.6834812394078901E-2</v>
      </c>
      <c r="K335" s="1">
        <f t="shared" si="40"/>
        <v>2.1612125315282921E-2</v>
      </c>
    </row>
    <row r="336" spans="1:11" x14ac:dyDescent="0.2">
      <c r="A336" s="2">
        <v>43686</v>
      </c>
      <c r="B336" s="1">
        <v>2835</v>
      </c>
      <c r="C336" s="1">
        <v>1235</v>
      </c>
      <c r="D336" s="1">
        <v>16900</v>
      </c>
      <c r="E336" s="1">
        <v>24820</v>
      </c>
      <c r="F336" s="1">
        <f t="shared" si="35"/>
        <v>3.5335725813110445E-3</v>
      </c>
      <c r="G336" s="1">
        <f t="shared" si="36"/>
        <v>4.056800695614469E-3</v>
      </c>
      <c r="H336" s="1">
        <f t="shared" si="37"/>
        <v>-3.4887259000440547E-2</v>
      </c>
      <c r="I336" s="1">
        <f t="shared" si="38"/>
        <v>-9.6231696914610663E-3</v>
      </c>
      <c r="J336" s="1">
        <f t="shared" si="39"/>
        <v>-1.8913705966327438E-2</v>
      </c>
      <c r="K336" s="1">
        <f t="shared" si="40"/>
        <v>-1.49668302348937E-2</v>
      </c>
    </row>
    <row r="337" spans="1:11" x14ac:dyDescent="0.2">
      <c r="A337" s="2">
        <v>43689</v>
      </c>
      <c r="B337" s="1">
        <v>2800</v>
      </c>
      <c r="C337" s="1">
        <v>1230</v>
      </c>
      <c r="D337" s="1">
        <v>17100</v>
      </c>
      <c r="E337" s="1">
        <v>24920</v>
      </c>
      <c r="F337" s="1">
        <f t="shared" si="35"/>
        <v>-1.2422519998557209E-2</v>
      </c>
      <c r="G337" s="1">
        <f t="shared" si="36"/>
        <v>-4.0568006956144299E-3</v>
      </c>
      <c r="H337" s="1">
        <f t="shared" si="37"/>
        <v>1.1764841579586431E-2</v>
      </c>
      <c r="I337" s="1">
        <f t="shared" si="38"/>
        <v>4.0209141427912593E-3</v>
      </c>
      <c r="J337" s="1">
        <f t="shared" si="39"/>
        <v>4.6185912561460055E-3</v>
      </c>
      <c r="K337" s="1">
        <f t="shared" si="40"/>
        <v>1.779279986330832E-3</v>
      </c>
    </row>
    <row r="338" spans="1:11" x14ac:dyDescent="0.2">
      <c r="A338" s="2">
        <v>43690</v>
      </c>
      <c r="B338" s="1">
        <v>2855</v>
      </c>
      <c r="C338" s="1">
        <v>1260</v>
      </c>
      <c r="D338" s="1">
        <v>17380</v>
      </c>
      <c r="E338" s="1">
        <v>25040</v>
      </c>
      <c r="F338" s="1">
        <f t="shared" si="35"/>
        <v>1.9452425926815231E-2</v>
      </c>
      <c r="G338" s="1">
        <f t="shared" si="36"/>
        <v>2.4097551579060524E-2</v>
      </c>
      <c r="H338" s="1">
        <f t="shared" si="37"/>
        <v>1.6241656328631799E-2</v>
      </c>
      <c r="I338" s="1">
        <f t="shared" si="38"/>
        <v>4.8038523126454572E-3</v>
      </c>
      <c r="J338" s="1">
        <f t="shared" si="39"/>
        <v>1.46494102894056E-2</v>
      </c>
      <c r="K338" s="1">
        <f t="shared" si="40"/>
        <v>1.7471747376664768E-2</v>
      </c>
    </row>
    <row r="339" spans="1:11" x14ac:dyDescent="0.2">
      <c r="A339" s="2">
        <v>43691</v>
      </c>
      <c r="B339" s="1">
        <v>2750</v>
      </c>
      <c r="C339" s="1">
        <v>1225</v>
      </c>
      <c r="D339" s="1">
        <v>16900</v>
      </c>
      <c r="E339" s="1">
        <v>24940</v>
      </c>
      <c r="F339" s="1">
        <f t="shared" si="35"/>
        <v>-3.747093142949362E-2</v>
      </c>
      <c r="G339" s="1">
        <f t="shared" si="36"/>
        <v>-2.8170876966696335E-2</v>
      </c>
      <c r="H339" s="1">
        <f t="shared" si="37"/>
        <v>-2.8006497908218218E-2</v>
      </c>
      <c r="I339" s="1">
        <f t="shared" si="38"/>
        <v>-4.0016059800074086E-3</v>
      </c>
      <c r="J339" s="1">
        <f t="shared" si="39"/>
        <v>-2.344137786020464E-2</v>
      </c>
      <c r="K339" s="1">
        <f t="shared" si="40"/>
        <v>-2.8004992907411611E-2</v>
      </c>
    </row>
    <row r="340" spans="1:11" x14ac:dyDescent="0.2">
      <c r="A340" s="2">
        <v>43692</v>
      </c>
      <c r="B340" s="1">
        <v>2725</v>
      </c>
      <c r="C340" s="1">
        <v>1230</v>
      </c>
      <c r="D340" s="1">
        <v>17400</v>
      </c>
      <c r="E340" s="1">
        <v>25500</v>
      </c>
      <c r="F340" s="1">
        <f t="shared" si="35"/>
        <v>-9.1324835632724741E-3</v>
      </c>
      <c r="G340" s="1">
        <f t="shared" si="36"/>
        <v>4.0733253876358688E-3</v>
      </c>
      <c r="H340" s="1">
        <f t="shared" si="37"/>
        <v>2.9156584291455487E-2</v>
      </c>
      <c r="I340" s="1">
        <f t="shared" si="38"/>
        <v>2.2205511912490126E-2</v>
      </c>
      <c r="J340" s="1">
        <f t="shared" si="39"/>
        <v>1.9167130128122992E-2</v>
      </c>
      <c r="K340" s="1">
        <f t="shared" si="40"/>
        <v>1.3872558309113039E-2</v>
      </c>
    </row>
    <row r="341" spans="1:11" x14ac:dyDescent="0.2">
      <c r="A341" s="2">
        <v>43693</v>
      </c>
      <c r="B341" s="1">
        <v>2750</v>
      </c>
      <c r="C341" s="1">
        <v>1235</v>
      </c>
      <c r="D341" s="1">
        <v>18000</v>
      </c>
      <c r="E341" s="1">
        <v>25520</v>
      </c>
      <c r="F341" s="1">
        <f t="shared" si="35"/>
        <v>9.1324835632724723E-3</v>
      </c>
      <c r="G341" s="1">
        <f t="shared" si="36"/>
        <v>4.056800695614469E-3</v>
      </c>
      <c r="H341" s="1">
        <f t="shared" si="37"/>
        <v>3.3901551675681416E-2</v>
      </c>
      <c r="I341" s="1">
        <f t="shared" si="38"/>
        <v>7.8400631220862209E-4</v>
      </c>
      <c r="J341" s="1">
        <f t="shared" si="39"/>
        <v>1.8922330019945182E-2</v>
      </c>
      <c r="K341" s="1">
        <f t="shared" si="40"/>
        <v>1.8428579915218513E-2</v>
      </c>
    </row>
    <row r="342" spans="1:11" x14ac:dyDescent="0.2">
      <c r="A342" s="2">
        <v>43697</v>
      </c>
      <c r="B342" s="1">
        <v>2740</v>
      </c>
      <c r="C342" s="1">
        <v>1250</v>
      </c>
      <c r="D342" s="1">
        <v>18100</v>
      </c>
      <c r="E342" s="1">
        <v>25760</v>
      </c>
      <c r="F342" s="1">
        <f t="shared" si="35"/>
        <v>-3.6429912785010919E-3</v>
      </c>
      <c r="G342" s="1">
        <f t="shared" si="36"/>
        <v>1.207258123426924E-2</v>
      </c>
      <c r="H342" s="1">
        <f t="shared" si="37"/>
        <v>5.5401803756153509E-3</v>
      </c>
      <c r="I342" s="1">
        <f t="shared" si="38"/>
        <v>9.3604427595636724E-3</v>
      </c>
      <c r="J342" s="1">
        <f t="shared" si="39"/>
        <v>5.7710103093503544E-3</v>
      </c>
      <c r="K342" s="1">
        <f t="shared" si="40"/>
        <v>4.9328938722118503E-3</v>
      </c>
    </row>
    <row r="343" spans="1:11" x14ac:dyDescent="0.2">
      <c r="A343" s="2">
        <v>43698</v>
      </c>
      <c r="B343" s="1">
        <v>2750</v>
      </c>
      <c r="C343" s="1">
        <v>1255</v>
      </c>
      <c r="D343" s="1">
        <v>18100</v>
      </c>
      <c r="E343" s="1">
        <v>25700</v>
      </c>
      <c r="F343" s="1">
        <f t="shared" si="35"/>
        <v>3.6429912785010087E-3</v>
      </c>
      <c r="G343" s="1">
        <f t="shared" si="36"/>
        <v>3.9920212695374567E-3</v>
      </c>
      <c r="H343" s="1">
        <f t="shared" si="37"/>
        <v>0</v>
      </c>
      <c r="I343" s="1">
        <f t="shared" si="38"/>
        <v>-2.3319093349787141E-3</v>
      </c>
      <c r="J343" s="1">
        <f t="shared" si="39"/>
        <v>3.6267348498421846E-4</v>
      </c>
      <c r="K343" s="1">
        <f t="shared" si="40"/>
        <v>1.4759611400348722E-3</v>
      </c>
    </row>
    <row r="344" spans="1:11" x14ac:dyDescent="0.2">
      <c r="A344" s="2">
        <v>43699</v>
      </c>
      <c r="B344" s="1">
        <v>2695</v>
      </c>
      <c r="C344" s="1">
        <v>1235</v>
      </c>
      <c r="D344" s="1">
        <v>18000</v>
      </c>
      <c r="E344" s="1">
        <v>25780</v>
      </c>
      <c r="F344" s="1">
        <f t="shared" si="35"/>
        <v>-2.0202707317519466E-2</v>
      </c>
      <c r="G344" s="1">
        <f t="shared" si="36"/>
        <v>-1.6064602503806674E-2</v>
      </c>
      <c r="H344" s="1">
        <f t="shared" si="37"/>
        <v>-5.5401803756153561E-3</v>
      </c>
      <c r="I344" s="1">
        <f t="shared" si="38"/>
        <v>3.1080056098672037E-3</v>
      </c>
      <c r="J344" s="1">
        <f t="shared" si="39"/>
        <v>-6.629955133349465E-3</v>
      </c>
      <c r="K344" s="1">
        <f t="shared" si="40"/>
        <v>-1.0445877938181391E-2</v>
      </c>
    </row>
    <row r="345" spans="1:11" x14ac:dyDescent="0.2">
      <c r="A345" s="2">
        <v>43700</v>
      </c>
      <c r="B345" s="1">
        <v>2615</v>
      </c>
      <c r="C345" s="1">
        <v>1230</v>
      </c>
      <c r="D345" s="1">
        <v>17460</v>
      </c>
      <c r="E345" s="1">
        <v>25480</v>
      </c>
      <c r="F345" s="1">
        <f t="shared" si="35"/>
        <v>-3.0134106844074214E-2</v>
      </c>
      <c r="G345" s="1">
        <f t="shared" si="36"/>
        <v>-4.0568006956144299E-3</v>
      </c>
      <c r="H345" s="1">
        <f t="shared" si="37"/>
        <v>-3.0459207484708574E-2</v>
      </c>
      <c r="I345" s="1">
        <f t="shared" si="38"/>
        <v>-1.1705166807078716E-2</v>
      </c>
      <c r="J345" s="1">
        <f t="shared" si="39"/>
        <v>-2.3081691540296542E-2</v>
      </c>
      <c r="K345" s="1">
        <f t="shared" si="40"/>
        <v>-2.322204689896817E-2</v>
      </c>
    </row>
    <row r="346" spans="1:11" x14ac:dyDescent="0.2">
      <c r="A346" s="2">
        <v>43703</v>
      </c>
      <c r="B346" s="1">
        <v>2670</v>
      </c>
      <c r="C346" s="1">
        <v>1225</v>
      </c>
      <c r="D346" s="1">
        <v>17060</v>
      </c>
      <c r="E346" s="1">
        <v>25040</v>
      </c>
      <c r="F346" s="1">
        <f t="shared" si="35"/>
        <v>2.0814374895271971E-2</v>
      </c>
      <c r="G346" s="1">
        <f t="shared" si="36"/>
        <v>-4.0733253876357864E-3</v>
      </c>
      <c r="H346" s="1">
        <f t="shared" si="37"/>
        <v>-2.3176008347923119E-2</v>
      </c>
      <c r="I346" s="1">
        <f t="shared" si="38"/>
        <v>-1.7419284472064821E-2</v>
      </c>
      <c r="J346" s="1">
        <f t="shared" si="39"/>
        <v>-1.3228001596450548E-2</v>
      </c>
      <c r="K346" s="1">
        <f t="shared" si="40"/>
        <v>-7.7822035574810506E-3</v>
      </c>
    </row>
    <row r="347" spans="1:11" x14ac:dyDescent="0.2">
      <c r="A347" s="2">
        <v>43704</v>
      </c>
      <c r="B347" s="1">
        <v>2655</v>
      </c>
      <c r="C347" s="1">
        <v>1230</v>
      </c>
      <c r="D347" s="1">
        <v>17500</v>
      </c>
      <c r="E347" s="1">
        <v>25680</v>
      </c>
      <c r="F347" s="1">
        <f t="shared" si="35"/>
        <v>-5.6338177182560199E-3</v>
      </c>
      <c r="G347" s="1">
        <f t="shared" si="36"/>
        <v>4.0733253876358688E-3</v>
      </c>
      <c r="H347" s="1">
        <f t="shared" si="37"/>
        <v>2.5464338865935361E-2</v>
      </c>
      <c r="I347" s="1">
        <f t="shared" si="38"/>
        <v>2.5237932589862754E-2</v>
      </c>
      <c r="J347" s="1">
        <f t="shared" si="39"/>
        <v>1.8603912461458552E-2</v>
      </c>
      <c r="K347" s="1">
        <f t="shared" si="40"/>
        <v>1.3388956396620357E-2</v>
      </c>
    </row>
    <row r="348" spans="1:11" x14ac:dyDescent="0.2">
      <c r="A348" s="2">
        <v>43705</v>
      </c>
      <c r="B348" s="1">
        <v>2665</v>
      </c>
      <c r="C348" s="1">
        <v>1250</v>
      </c>
      <c r="D348" s="1">
        <v>17480</v>
      </c>
      <c r="E348" s="1">
        <v>25580</v>
      </c>
      <c r="F348" s="1">
        <f t="shared" si="35"/>
        <v>3.7594029239057455E-3</v>
      </c>
      <c r="G348" s="1">
        <f t="shared" si="36"/>
        <v>1.6129381929883717E-2</v>
      </c>
      <c r="H348" s="1">
        <f t="shared" si="37"/>
        <v>-1.1435107020789379E-3</v>
      </c>
      <c r="I348" s="1">
        <f t="shared" si="38"/>
        <v>-3.9016826710637663E-3</v>
      </c>
      <c r="J348" s="1">
        <f t="shared" si="39"/>
        <v>6.2967261276882284E-4</v>
      </c>
      <c r="K348" s="1">
        <f t="shared" si="40"/>
        <v>3.2609790339112811E-3</v>
      </c>
    </row>
    <row r="349" spans="1:11" x14ac:dyDescent="0.2">
      <c r="A349" s="2">
        <v>43706</v>
      </c>
      <c r="B349" s="1">
        <v>2680</v>
      </c>
      <c r="C349" s="1">
        <v>1265</v>
      </c>
      <c r="D349" s="1">
        <v>17900</v>
      </c>
      <c r="E349" s="1">
        <v>25420</v>
      </c>
      <c r="F349" s="1">
        <f t="shared" si="35"/>
        <v>5.6127369049573852E-3</v>
      </c>
      <c r="G349" s="1">
        <f t="shared" si="36"/>
        <v>1.1928570865273812E-2</v>
      </c>
      <c r="H349" s="1">
        <f t="shared" si="37"/>
        <v>2.3743342619319888E-2</v>
      </c>
      <c r="I349" s="1">
        <f t="shared" si="38"/>
        <v>-6.2745303893886242E-3</v>
      </c>
      <c r="J349" s="1">
        <f t="shared" si="39"/>
        <v>1.2337806334583775E-2</v>
      </c>
      <c r="K349" s="1">
        <f t="shared" si="40"/>
        <v>1.3845949539049196E-2</v>
      </c>
    </row>
    <row r="350" spans="1:11" x14ac:dyDescent="0.2">
      <c r="A350" s="2">
        <v>43707</v>
      </c>
      <c r="B350" s="1">
        <v>2740</v>
      </c>
      <c r="C350" s="1">
        <v>1285</v>
      </c>
      <c r="D350" s="1">
        <v>18180</v>
      </c>
      <c r="E350" s="1">
        <v>25840</v>
      </c>
      <c r="F350" s="1">
        <f t="shared" si="35"/>
        <v>2.2141125877213501E-2</v>
      </c>
      <c r="G350" s="1">
        <f t="shared" si="36"/>
        <v>1.5686596167699473E-2</v>
      </c>
      <c r="H350" s="1">
        <f t="shared" si="37"/>
        <v>1.5521375902623556E-2</v>
      </c>
      <c r="I350" s="1">
        <f t="shared" si="38"/>
        <v>1.638741315309318E-2</v>
      </c>
      <c r="J350" s="1">
        <f t="shared" si="39"/>
        <v>1.6747369737937046E-2</v>
      </c>
      <c r="K350" s="1">
        <f t="shared" si="40"/>
        <v>1.7295961174333192E-2</v>
      </c>
    </row>
    <row r="351" spans="1:11" x14ac:dyDescent="0.2">
      <c r="A351" s="2">
        <v>43710</v>
      </c>
      <c r="B351" s="1">
        <v>2735</v>
      </c>
      <c r="C351" s="1">
        <v>1280</v>
      </c>
      <c r="D351" s="1">
        <v>18500</v>
      </c>
      <c r="E351" s="1">
        <v>25820</v>
      </c>
      <c r="F351" s="1">
        <f t="shared" si="35"/>
        <v>-1.8264845260342985E-3</v>
      </c>
      <c r="G351" s="1">
        <f t="shared" si="36"/>
        <v>-3.898640415657309E-3</v>
      </c>
      <c r="H351" s="1">
        <f t="shared" si="37"/>
        <v>1.7448643334946425E-2</v>
      </c>
      <c r="I351" s="1">
        <f t="shared" si="38"/>
        <v>-7.7429349590466836E-4</v>
      </c>
      <c r="J351" s="1">
        <f t="shared" si="39"/>
        <v>7.8669115730261707E-3</v>
      </c>
      <c r="K351" s="1">
        <f t="shared" si="40"/>
        <v>6.5381109364953888E-3</v>
      </c>
    </row>
    <row r="352" spans="1:11" x14ac:dyDescent="0.2">
      <c r="A352" s="2">
        <v>43711</v>
      </c>
      <c r="B352" s="1">
        <v>2720</v>
      </c>
      <c r="C352" s="1">
        <v>1275</v>
      </c>
      <c r="D352" s="1">
        <v>18880</v>
      </c>
      <c r="E352" s="1">
        <v>25600</v>
      </c>
      <c r="F352" s="1">
        <f t="shared" si="35"/>
        <v>-5.4995555660385465E-3</v>
      </c>
      <c r="G352" s="1">
        <f t="shared" si="36"/>
        <v>-3.9138993211363287E-3</v>
      </c>
      <c r="H352" s="1">
        <f t="shared" si="37"/>
        <v>2.0332428633075508E-2</v>
      </c>
      <c r="I352" s="1">
        <f t="shared" si="38"/>
        <v>-8.5570339329796175E-3</v>
      </c>
      <c r="J352" s="1">
        <f t="shared" si="39"/>
        <v>6.8106325662734349E-3</v>
      </c>
      <c r="K352" s="1">
        <f t="shared" si="40"/>
        <v>6.1362207358491138E-3</v>
      </c>
    </row>
    <row r="353" spans="1:11" x14ac:dyDescent="0.2">
      <c r="A353" s="2">
        <v>43712</v>
      </c>
      <c r="B353" s="1">
        <v>2750</v>
      </c>
      <c r="C353" s="1">
        <v>1265</v>
      </c>
      <c r="D353" s="1">
        <v>19280</v>
      </c>
      <c r="E353" s="1">
        <v>25440</v>
      </c>
      <c r="F353" s="1">
        <f t="shared" si="35"/>
        <v>1.0969031370573937E-2</v>
      </c>
      <c r="G353" s="1">
        <f t="shared" si="36"/>
        <v>-7.874056430905883E-3</v>
      </c>
      <c r="H353" s="1">
        <f t="shared" si="37"/>
        <v>2.096512846504487E-2</v>
      </c>
      <c r="I353" s="1">
        <f t="shared" si="38"/>
        <v>-6.2696130135953742E-3</v>
      </c>
      <c r="J353" s="1">
        <f t="shared" si="39"/>
        <v>9.7731100416190934E-3</v>
      </c>
      <c r="K353" s="1">
        <f t="shared" si="40"/>
        <v>9.9747930643729627E-3</v>
      </c>
    </row>
    <row r="354" spans="1:11" x14ac:dyDescent="0.2">
      <c r="A354" s="2">
        <v>43713</v>
      </c>
      <c r="B354" s="1">
        <v>2810</v>
      </c>
      <c r="C354" s="1">
        <v>1270</v>
      </c>
      <c r="D354" s="1">
        <v>19380</v>
      </c>
      <c r="E354" s="1">
        <v>25440</v>
      </c>
      <c r="F354" s="1">
        <f t="shared" si="35"/>
        <v>2.1583571667174391E-2</v>
      </c>
      <c r="G354" s="1">
        <f t="shared" si="36"/>
        <v>3.9447782910163251E-3</v>
      </c>
      <c r="H354" s="1">
        <f t="shared" si="37"/>
        <v>5.1733172802205987E-3</v>
      </c>
      <c r="I354" s="1">
        <f t="shared" si="38"/>
        <v>0</v>
      </c>
      <c r="J354" s="1">
        <f t="shared" si="39"/>
        <v>6.2186722192880909E-3</v>
      </c>
      <c r="K354" s="1">
        <f t="shared" si="40"/>
        <v>8.5128413510961332E-3</v>
      </c>
    </row>
    <row r="355" spans="1:11" x14ac:dyDescent="0.2">
      <c r="A355" s="2">
        <v>43714</v>
      </c>
      <c r="B355" s="1">
        <v>2830</v>
      </c>
      <c r="C355" s="1">
        <v>1265</v>
      </c>
      <c r="D355" s="1">
        <v>19020</v>
      </c>
      <c r="E355" s="1">
        <v>25500</v>
      </c>
      <c r="F355" s="1">
        <f t="shared" si="35"/>
        <v>7.0922283094918366E-3</v>
      </c>
      <c r="G355" s="1">
        <f t="shared" si="36"/>
        <v>-3.9447782910163407E-3</v>
      </c>
      <c r="H355" s="1">
        <f t="shared" si="37"/>
        <v>-1.8750549345375917E-2</v>
      </c>
      <c r="I355" s="1">
        <f t="shared" si="38"/>
        <v>2.3557136924589835E-3</v>
      </c>
      <c r="J355" s="1">
        <f t="shared" si="39"/>
        <v>-8.1169898322510717E-3</v>
      </c>
      <c r="K355" s="1">
        <f t="shared" si="40"/>
        <v>-7.2180744170035737E-3</v>
      </c>
    </row>
    <row r="356" spans="1:11" x14ac:dyDescent="0.2">
      <c r="A356" s="2">
        <v>43717</v>
      </c>
      <c r="B356" s="1">
        <v>2865</v>
      </c>
      <c r="C356" s="1">
        <v>1270</v>
      </c>
      <c r="D356" s="1">
        <v>19380</v>
      </c>
      <c r="E356" s="1">
        <v>25580</v>
      </c>
      <c r="F356" s="1">
        <f t="shared" si="35"/>
        <v>1.2291638511556718E-2</v>
      </c>
      <c r="G356" s="1">
        <f t="shared" si="36"/>
        <v>3.9447782910163251E-3</v>
      </c>
      <c r="H356" s="1">
        <f t="shared" si="37"/>
        <v>1.8750549345376028E-2</v>
      </c>
      <c r="I356" s="1">
        <f t="shared" si="38"/>
        <v>3.1323439863162024E-3</v>
      </c>
      <c r="J356" s="1">
        <f t="shared" si="39"/>
        <v>1.2396584275102205E-2</v>
      </c>
      <c r="K356" s="1">
        <f t="shared" si="40"/>
        <v>1.2612846890143277E-2</v>
      </c>
    </row>
    <row r="357" spans="1:11" x14ac:dyDescent="0.2">
      <c r="A357" s="2">
        <v>43718</v>
      </c>
      <c r="B357" s="1">
        <v>2885</v>
      </c>
      <c r="C357" s="1">
        <v>1265</v>
      </c>
      <c r="D357" s="1">
        <v>19380</v>
      </c>
      <c r="E357" s="1">
        <v>25380</v>
      </c>
      <c r="F357" s="1">
        <f t="shared" si="35"/>
        <v>6.9565497933599309E-3</v>
      </c>
      <c r="G357" s="1">
        <f t="shared" si="36"/>
        <v>-3.9447782910163407E-3</v>
      </c>
      <c r="H357" s="1">
        <f t="shared" si="37"/>
        <v>0</v>
      </c>
      <c r="I357" s="1">
        <f t="shared" si="38"/>
        <v>-7.8493338644549816E-3</v>
      </c>
      <c r="J357" s="1">
        <f t="shared" si="39"/>
        <v>-1.31332882621139E-3</v>
      </c>
      <c r="K357" s="1">
        <f t="shared" si="40"/>
        <v>1.6524840369121631E-4</v>
      </c>
    </row>
    <row r="358" spans="1:11" x14ac:dyDescent="0.2">
      <c r="A358" s="2">
        <v>43719</v>
      </c>
      <c r="B358" s="1">
        <v>2900</v>
      </c>
      <c r="C358" s="1">
        <v>1290</v>
      </c>
      <c r="D358" s="1">
        <v>19240</v>
      </c>
      <c r="E358" s="1">
        <v>25140</v>
      </c>
      <c r="F358" s="1">
        <f t="shared" si="35"/>
        <v>5.1858370323654155E-3</v>
      </c>
      <c r="G358" s="1">
        <f t="shared" si="36"/>
        <v>1.9570096194097296E-2</v>
      </c>
      <c r="H358" s="1">
        <f t="shared" si="37"/>
        <v>-7.250161225059751E-3</v>
      </c>
      <c r="I358" s="1">
        <f t="shared" si="38"/>
        <v>-9.5012591241402516E-3</v>
      </c>
      <c r="J358" s="1">
        <f t="shared" si="39"/>
        <v>-3.2655102193003965E-3</v>
      </c>
      <c r="K358" s="1">
        <f t="shared" si="40"/>
        <v>9.977800332198999E-4</v>
      </c>
    </row>
    <row r="359" spans="1:11" x14ac:dyDescent="0.2">
      <c r="A359" s="2">
        <v>43720</v>
      </c>
      <c r="B359" s="1">
        <v>2945</v>
      </c>
      <c r="C359" s="1">
        <v>1300</v>
      </c>
      <c r="D359" s="1">
        <v>19240</v>
      </c>
      <c r="E359" s="1">
        <v>25480</v>
      </c>
      <c r="F359" s="1">
        <f t="shared" si="35"/>
        <v>1.5398080111121662E-2</v>
      </c>
      <c r="G359" s="1">
        <f t="shared" si="36"/>
        <v>7.7220460939103185E-3</v>
      </c>
      <c r="H359" s="1">
        <f t="shared" si="37"/>
        <v>0</v>
      </c>
      <c r="I359" s="1">
        <f t="shared" si="38"/>
        <v>1.3433627541861181E-2</v>
      </c>
      <c r="J359" s="1">
        <f t="shared" si="39"/>
        <v>6.4403235115245757E-3</v>
      </c>
      <c r="K359" s="1">
        <f t="shared" si="40"/>
        <v>6.7372920007485971E-3</v>
      </c>
    </row>
    <row r="360" spans="1:11" x14ac:dyDescent="0.2">
      <c r="A360" s="2">
        <v>43721</v>
      </c>
      <c r="B360" s="1">
        <v>2900</v>
      </c>
      <c r="C360" s="1">
        <v>1290</v>
      </c>
      <c r="D360" s="1">
        <v>19300</v>
      </c>
      <c r="E360" s="1">
        <v>25300</v>
      </c>
      <c r="F360" s="1">
        <f t="shared" si="35"/>
        <v>-1.5398080111121719E-2</v>
      </c>
      <c r="G360" s="1">
        <f t="shared" si="36"/>
        <v>-7.7220460939102778E-3</v>
      </c>
      <c r="H360" s="1">
        <f t="shared" si="37"/>
        <v>3.1136506732793536E-3</v>
      </c>
      <c r="I360" s="1">
        <f t="shared" si="38"/>
        <v>-7.0894349704880366E-3</v>
      </c>
      <c r="J360" s="1">
        <f t="shared" si="39"/>
        <v>-3.297450032041618E-3</v>
      </c>
      <c r="K360" s="1">
        <f t="shared" si="40"/>
        <v>-4.7017299406355798E-3</v>
      </c>
    </row>
    <row r="361" spans="1:11" x14ac:dyDescent="0.2">
      <c r="A361" s="2">
        <v>43724</v>
      </c>
      <c r="B361" s="1">
        <v>3000</v>
      </c>
      <c r="C361" s="1">
        <v>1285</v>
      </c>
      <c r="D361" s="1">
        <v>20100</v>
      </c>
      <c r="E361" s="1">
        <v>25400</v>
      </c>
      <c r="F361" s="1">
        <f t="shared" si="35"/>
        <v>3.3901551675681416E-2</v>
      </c>
      <c r="G361" s="1">
        <f t="shared" si="36"/>
        <v>-3.883500026397633E-3</v>
      </c>
      <c r="H361" s="1">
        <f t="shared" si="37"/>
        <v>4.0614719154190126E-2</v>
      </c>
      <c r="I361" s="1">
        <f t="shared" si="38"/>
        <v>3.9447782910163251E-3</v>
      </c>
      <c r="J361" s="1">
        <f t="shared" si="39"/>
        <v>2.5990436898561592E-2</v>
      </c>
      <c r="K361" s="1">
        <f t="shared" si="40"/>
        <v>2.636978936212802E-2</v>
      </c>
    </row>
    <row r="362" spans="1:11" x14ac:dyDescent="0.2">
      <c r="A362" s="2">
        <v>43725</v>
      </c>
      <c r="B362" s="1">
        <v>3000</v>
      </c>
      <c r="C362" s="1">
        <v>1290</v>
      </c>
      <c r="D362" s="1">
        <v>20000</v>
      </c>
      <c r="E362" s="1">
        <v>25280</v>
      </c>
      <c r="F362" s="1">
        <f t="shared" si="35"/>
        <v>0</v>
      </c>
      <c r="G362" s="1">
        <f t="shared" si="36"/>
        <v>3.8835000263976122E-3</v>
      </c>
      <c r="H362" s="1">
        <f t="shared" si="37"/>
        <v>-4.9875415110390512E-3</v>
      </c>
      <c r="I362" s="1">
        <f t="shared" si="38"/>
        <v>-4.735604745834239E-3</v>
      </c>
      <c r="J362" s="1">
        <f t="shared" si="39"/>
        <v>-3.2893219393383241E-3</v>
      </c>
      <c r="K362" s="1">
        <f t="shared" si="40"/>
        <v>-1.9412541492714744E-3</v>
      </c>
    </row>
    <row r="363" spans="1:11" x14ac:dyDescent="0.2">
      <c r="A363" s="2">
        <v>43726</v>
      </c>
      <c r="B363" s="1">
        <v>3020</v>
      </c>
      <c r="C363" s="1">
        <v>1305</v>
      </c>
      <c r="D363" s="1">
        <v>19700</v>
      </c>
      <c r="E363" s="1">
        <v>25400</v>
      </c>
      <c r="F363" s="1">
        <f t="shared" si="35"/>
        <v>6.6445427186685108E-3</v>
      </c>
      <c r="G363" s="1">
        <f t="shared" si="36"/>
        <v>1.1560822401076006E-2</v>
      </c>
      <c r="H363" s="1">
        <f t="shared" si="37"/>
        <v>-1.5113637810048184E-2</v>
      </c>
      <c r="I363" s="1">
        <f t="shared" si="38"/>
        <v>4.7356047458342503E-3</v>
      </c>
      <c r="J363" s="1">
        <f t="shared" si="39"/>
        <v>-4.2201540706576527E-3</v>
      </c>
      <c r="K363" s="1">
        <f t="shared" si="40"/>
        <v>-2.3542763800559292E-3</v>
      </c>
    </row>
    <row r="364" spans="1:11" x14ac:dyDescent="0.2">
      <c r="A364" s="2">
        <v>43727</v>
      </c>
      <c r="B364" s="1">
        <v>2990</v>
      </c>
      <c r="C364" s="1">
        <v>1300</v>
      </c>
      <c r="D364" s="1">
        <v>19860</v>
      </c>
      <c r="E364" s="1">
        <v>25660</v>
      </c>
      <c r="F364" s="1">
        <f t="shared" si="35"/>
        <v>-9.9834439841832625E-3</v>
      </c>
      <c r="G364" s="1">
        <f t="shared" si="36"/>
        <v>-3.8387763071657129E-3</v>
      </c>
      <c r="H364" s="1">
        <f t="shared" si="37"/>
        <v>8.0890228730836032E-3</v>
      </c>
      <c r="I364" s="1">
        <f t="shared" si="38"/>
        <v>1.0184185162999409E-2</v>
      </c>
      <c r="J364" s="1">
        <f t="shared" si="39"/>
        <v>4.7091634989475939E-3</v>
      </c>
      <c r="K364" s="1">
        <f t="shared" si="40"/>
        <v>1.3948625517086041E-3</v>
      </c>
    </row>
    <row r="365" spans="1:11" x14ac:dyDescent="0.2">
      <c r="A365" s="2">
        <v>43728</v>
      </c>
      <c r="B365" s="1">
        <v>3010</v>
      </c>
      <c r="C365" s="1">
        <v>1315</v>
      </c>
      <c r="D365" s="1">
        <v>19900</v>
      </c>
      <c r="E365" s="1">
        <v>25960</v>
      </c>
      <c r="F365" s="1">
        <f t="shared" si="35"/>
        <v>6.6666913581892974E-3</v>
      </c>
      <c r="G365" s="1">
        <f t="shared" si="36"/>
        <v>1.1472401162236781E-2</v>
      </c>
      <c r="H365" s="1">
        <f t="shared" si="37"/>
        <v>2.0120731134202351E-3</v>
      </c>
      <c r="I365" s="1">
        <f t="shared" si="38"/>
        <v>1.1623532648398825E-2</v>
      </c>
      <c r="J365" s="1">
        <f t="shared" si="39"/>
        <v>6.0591635387618956E-3</v>
      </c>
      <c r="K365" s="1">
        <f t="shared" si="40"/>
        <v>6.0289392378736683E-3</v>
      </c>
    </row>
    <row r="366" spans="1:11" x14ac:dyDescent="0.2">
      <c r="A366" s="2">
        <v>43731</v>
      </c>
      <c r="B366" s="1">
        <v>3000</v>
      </c>
      <c r="C366" s="1">
        <v>1315</v>
      </c>
      <c r="D366" s="1">
        <v>19500</v>
      </c>
      <c r="E366" s="1">
        <v>25480</v>
      </c>
      <c r="F366" s="1">
        <f t="shared" si="35"/>
        <v>-3.327790092674691E-3</v>
      </c>
      <c r="G366" s="1">
        <f t="shared" si="36"/>
        <v>0</v>
      </c>
      <c r="H366" s="1">
        <f t="shared" si="37"/>
        <v>-2.0305266160745569E-2</v>
      </c>
      <c r="I366" s="1">
        <f t="shared" si="38"/>
        <v>-1.8663061131926638E-2</v>
      </c>
      <c r="J366" s="1">
        <f t="shared" si="39"/>
        <v>-1.5317566877255648E-2</v>
      </c>
      <c r="K366" s="1">
        <f t="shared" si="40"/>
        <v>-1.1835623408696842E-2</v>
      </c>
    </row>
    <row r="367" spans="1:11" x14ac:dyDescent="0.2">
      <c r="A367" s="2">
        <v>43732</v>
      </c>
      <c r="B367" s="1">
        <v>2980</v>
      </c>
      <c r="C367" s="1">
        <v>1315</v>
      </c>
      <c r="D367" s="1">
        <v>19600</v>
      </c>
      <c r="E367" s="1">
        <v>25320</v>
      </c>
      <c r="F367" s="1">
        <f t="shared" si="35"/>
        <v>-6.688988150796652E-3</v>
      </c>
      <c r="G367" s="1">
        <f t="shared" si="36"/>
        <v>0</v>
      </c>
      <c r="H367" s="1">
        <f t="shared" si="37"/>
        <v>5.1151006667704089E-3</v>
      </c>
      <c r="I367" s="1">
        <f t="shared" si="38"/>
        <v>-6.2992334279872008E-3</v>
      </c>
      <c r="J367" s="1">
        <f t="shared" si="39"/>
        <v>-2.0606246231093511E-5</v>
      </c>
      <c r="K367" s="1">
        <f t="shared" si="40"/>
        <v>-3.7508045119881255E-7</v>
      </c>
    </row>
    <row r="368" spans="1:11" x14ac:dyDescent="0.2">
      <c r="A368" s="2">
        <v>43733</v>
      </c>
      <c r="B368" s="1">
        <v>2980</v>
      </c>
      <c r="C368" s="1">
        <v>1305</v>
      </c>
      <c r="D368" s="1">
        <v>19060</v>
      </c>
      <c r="E368" s="1">
        <v>25400</v>
      </c>
      <c r="F368" s="1">
        <f t="shared" si="35"/>
        <v>0</v>
      </c>
      <c r="G368" s="1">
        <f t="shared" si="36"/>
        <v>-7.633624855071095E-3</v>
      </c>
      <c r="H368" s="1">
        <f t="shared" si="37"/>
        <v>-2.793766801041549E-2</v>
      </c>
      <c r="I368" s="1">
        <f t="shared" si="38"/>
        <v>3.1545767485155669E-3</v>
      </c>
      <c r="J368" s="1">
        <f t="shared" si="39"/>
        <v>-1.3943552303585963E-2</v>
      </c>
      <c r="K368" s="1">
        <f t="shared" si="40"/>
        <v>-1.3783217900849633E-2</v>
      </c>
    </row>
    <row r="369" spans="1:11" x14ac:dyDescent="0.2">
      <c r="A369" s="2">
        <v>43734</v>
      </c>
      <c r="B369" s="1">
        <v>2990</v>
      </c>
      <c r="C369" s="1">
        <v>1315</v>
      </c>
      <c r="D369" s="1">
        <v>19020</v>
      </c>
      <c r="E369" s="1">
        <v>25520</v>
      </c>
      <c r="F369" s="1">
        <f t="shared" si="35"/>
        <v>3.3500868852820269E-3</v>
      </c>
      <c r="G369" s="1">
        <f t="shared" si="36"/>
        <v>7.6336248550712051E-3</v>
      </c>
      <c r="H369" s="1">
        <f t="shared" si="37"/>
        <v>-2.1008411088118389E-3</v>
      </c>
      <c r="I369" s="1">
        <f t="shared" si="38"/>
        <v>4.7132844520981366E-3</v>
      </c>
      <c r="J369" s="1">
        <f t="shared" si="39"/>
        <v>1.3937760769180394E-3</v>
      </c>
      <c r="K369" s="1">
        <f t="shared" si="40"/>
        <v>1.8901966385792342E-3</v>
      </c>
    </row>
    <row r="370" spans="1:11" x14ac:dyDescent="0.2">
      <c r="A370" s="2">
        <v>43735</v>
      </c>
      <c r="B370" s="1">
        <v>2990</v>
      </c>
      <c r="C370" s="1">
        <v>1290</v>
      </c>
      <c r="D370" s="1">
        <v>18500</v>
      </c>
      <c r="E370" s="1">
        <v>25340</v>
      </c>
      <c r="F370" s="1">
        <f t="shared" si="35"/>
        <v>0</v>
      </c>
      <c r="G370" s="1">
        <f t="shared" si="36"/>
        <v>-1.919444725614718E-2</v>
      </c>
      <c r="H370" s="1">
        <f t="shared" si="37"/>
        <v>-2.7720325032965166E-2</v>
      </c>
      <c r="I370" s="1">
        <f t="shared" si="38"/>
        <v>-7.0782835835961474E-3</v>
      </c>
      <c r="J370" s="1">
        <f t="shared" si="39"/>
        <v>-1.7549178137996339E-2</v>
      </c>
      <c r="K370" s="1">
        <f t="shared" si="40"/>
        <v>-1.7020864074423374E-2</v>
      </c>
    </row>
    <row r="371" spans="1:11" x14ac:dyDescent="0.2">
      <c r="A371" s="2">
        <v>43738</v>
      </c>
      <c r="B371" s="1">
        <v>2950</v>
      </c>
      <c r="C371" s="1">
        <v>1300</v>
      </c>
      <c r="D371" s="1">
        <v>18240</v>
      </c>
      <c r="E371" s="1">
        <v>25340</v>
      </c>
      <c r="F371" s="1">
        <f t="shared" si="35"/>
        <v>-1.3468217050866593E-2</v>
      </c>
      <c r="G371" s="1">
        <f t="shared" si="36"/>
        <v>7.7220460939103185E-3</v>
      </c>
      <c r="H371" s="1">
        <f t="shared" si="37"/>
        <v>-1.4153747438093771E-2</v>
      </c>
      <c r="I371" s="1">
        <f t="shared" si="38"/>
        <v>0</v>
      </c>
      <c r="J371" s="1">
        <f t="shared" si="39"/>
        <v>-8.324901667285842E-3</v>
      </c>
      <c r="K371" s="1">
        <f t="shared" si="40"/>
        <v>-8.1918313910767822E-3</v>
      </c>
    </row>
    <row r="372" spans="1:11" x14ac:dyDescent="0.2">
      <c r="A372" s="2">
        <v>43739</v>
      </c>
      <c r="B372" s="1">
        <v>2940</v>
      </c>
      <c r="C372" s="1">
        <v>1310</v>
      </c>
      <c r="D372" s="1">
        <v>18500</v>
      </c>
      <c r="E372" s="1">
        <v>25260</v>
      </c>
      <c r="F372" s="1">
        <f t="shared" si="35"/>
        <v>-3.3955890011381604E-3</v>
      </c>
      <c r="G372" s="1">
        <f t="shared" si="36"/>
        <v>7.6628727455690972E-3</v>
      </c>
      <c r="H372" s="1">
        <f t="shared" si="37"/>
        <v>1.4153747438093766E-2</v>
      </c>
      <c r="I372" s="1">
        <f t="shared" si="38"/>
        <v>-3.1620579706479507E-3</v>
      </c>
      <c r="J372" s="1">
        <f t="shared" si="39"/>
        <v>6.5433081507710808E-3</v>
      </c>
      <c r="K372" s="1">
        <f t="shared" si="40"/>
        <v>6.7366578489066794E-3</v>
      </c>
    </row>
    <row r="373" spans="1:11" x14ac:dyDescent="0.2">
      <c r="A373" s="2">
        <v>43740</v>
      </c>
      <c r="B373" s="1">
        <v>2890</v>
      </c>
      <c r="C373" s="1">
        <v>1285</v>
      </c>
      <c r="D373" s="1">
        <v>18500</v>
      </c>
      <c r="E373" s="1">
        <v>25500</v>
      </c>
      <c r="F373" s="1">
        <f t="shared" si="35"/>
        <v>-1.7153079226249469E-2</v>
      </c>
      <c r="G373" s="1">
        <f t="shared" si="36"/>
        <v>-1.9268418865877032E-2</v>
      </c>
      <c r="H373" s="1">
        <f t="shared" si="37"/>
        <v>0</v>
      </c>
      <c r="I373" s="1">
        <f t="shared" si="38"/>
        <v>9.4563352420354435E-3</v>
      </c>
      <c r="J373" s="1">
        <f t="shared" si="39"/>
        <v>-2.1357199600162621E-3</v>
      </c>
      <c r="K373" s="1">
        <f t="shared" si="40"/>
        <v>-7.1963200555342291E-3</v>
      </c>
    </row>
    <row r="374" spans="1:11" x14ac:dyDescent="0.2">
      <c r="A374" s="2">
        <v>43741</v>
      </c>
      <c r="B374" s="1">
        <v>2945</v>
      </c>
      <c r="C374" s="1">
        <v>1305</v>
      </c>
      <c r="D374" s="1">
        <v>18940</v>
      </c>
      <c r="E374" s="1">
        <v>25680</v>
      </c>
      <c r="F374" s="1">
        <f t="shared" si="35"/>
        <v>1.8852314979209195E-2</v>
      </c>
      <c r="G374" s="1">
        <f t="shared" si="36"/>
        <v>1.5444322427473556E-2</v>
      </c>
      <c r="H374" s="1">
        <f t="shared" si="37"/>
        <v>2.3505355673653031E-2</v>
      </c>
      <c r="I374" s="1">
        <f t="shared" si="38"/>
        <v>7.0340266573799817E-3</v>
      </c>
      <c r="J374" s="1">
        <f t="shared" si="39"/>
        <v>1.7883463990800246E-2</v>
      </c>
      <c r="K374" s="1">
        <f t="shared" si="40"/>
        <v>1.9082755949178874E-2</v>
      </c>
    </row>
    <row r="375" spans="1:11" x14ac:dyDescent="0.2">
      <c r="A375" s="2">
        <v>43742</v>
      </c>
      <c r="B375" s="1">
        <v>2940</v>
      </c>
      <c r="C375" s="1">
        <v>1300</v>
      </c>
      <c r="D375" s="1">
        <v>18920</v>
      </c>
      <c r="E375" s="1">
        <v>25680</v>
      </c>
      <c r="F375" s="1">
        <f t="shared" si="35"/>
        <v>-1.6992357529598016E-3</v>
      </c>
      <c r="G375" s="1">
        <f t="shared" si="36"/>
        <v>-3.8387763071657129E-3</v>
      </c>
      <c r="H375" s="1">
        <f t="shared" si="37"/>
        <v>-1.0565241341999848E-3</v>
      </c>
      <c r="I375" s="1">
        <f t="shared" si="38"/>
        <v>0</v>
      </c>
      <c r="J375" s="1">
        <f t="shared" si="39"/>
        <v>-1.1670250607605341E-3</v>
      </c>
      <c r="K375" s="1">
        <f t="shared" si="40"/>
        <v>-1.6680000600630862E-3</v>
      </c>
    </row>
    <row r="376" spans="1:11" x14ac:dyDescent="0.2">
      <c r="A376" s="2">
        <v>43745</v>
      </c>
      <c r="B376" s="1">
        <v>2955</v>
      </c>
      <c r="C376" s="1">
        <v>1310</v>
      </c>
      <c r="D376" s="1">
        <v>19480</v>
      </c>
      <c r="E376" s="1">
        <v>25400</v>
      </c>
      <c r="F376" s="1">
        <f t="shared" si="35"/>
        <v>5.0890695074712281E-3</v>
      </c>
      <c r="G376" s="1">
        <f t="shared" si="36"/>
        <v>7.6628727455690972E-3</v>
      </c>
      <c r="H376" s="1">
        <f t="shared" si="37"/>
        <v>2.9168734590656716E-2</v>
      </c>
      <c r="I376" s="1">
        <f t="shared" si="38"/>
        <v>-1.0963304797269471E-2</v>
      </c>
      <c r="J376" s="1">
        <f t="shared" si="39"/>
        <v>1.3373188796688583E-2</v>
      </c>
      <c r="K376" s="1">
        <f t="shared" si="40"/>
        <v>1.4834442012050203E-2</v>
      </c>
    </row>
    <row r="377" spans="1:11" x14ac:dyDescent="0.2">
      <c r="A377" s="2">
        <v>43746</v>
      </c>
      <c r="B377" s="1">
        <v>2910</v>
      </c>
      <c r="C377" s="1">
        <v>1295</v>
      </c>
      <c r="D377" s="1">
        <v>19380</v>
      </c>
      <c r="E377" s="1">
        <v>25600</v>
      </c>
      <c r="F377" s="1">
        <f t="shared" si="35"/>
        <v>-1.5345569674660421E-2</v>
      </c>
      <c r="G377" s="1">
        <f t="shared" si="36"/>
        <v>-1.1516442061559067E-2</v>
      </c>
      <c r="H377" s="1">
        <f t="shared" si="37"/>
        <v>-5.1466917517689172E-3</v>
      </c>
      <c r="I377" s="1">
        <f t="shared" si="38"/>
        <v>7.8431774610258787E-3</v>
      </c>
      <c r="J377" s="1">
        <f t="shared" si="39"/>
        <v>-4.0660311679829586E-3</v>
      </c>
      <c r="K377" s="1">
        <f t="shared" si="40"/>
        <v>-7.6713743731703444E-3</v>
      </c>
    </row>
    <row r="378" spans="1:11" x14ac:dyDescent="0.2">
      <c r="A378" s="2">
        <v>43747</v>
      </c>
      <c r="B378" s="1">
        <v>2925</v>
      </c>
      <c r="C378" s="1">
        <v>1300</v>
      </c>
      <c r="D378" s="1">
        <v>19380</v>
      </c>
      <c r="E378" s="1">
        <v>25320</v>
      </c>
      <c r="F378" s="1">
        <f t="shared" si="35"/>
        <v>5.1413995004186523E-3</v>
      </c>
      <c r="G378" s="1">
        <f t="shared" si="36"/>
        <v>3.8535693159899723E-3</v>
      </c>
      <c r="H378" s="1">
        <f t="shared" si="37"/>
        <v>0</v>
      </c>
      <c r="I378" s="1">
        <f t="shared" si="38"/>
        <v>-1.0997754209541398E-2</v>
      </c>
      <c r="J378" s="1">
        <f t="shared" si="39"/>
        <v>-1.5928716957235543E-3</v>
      </c>
      <c r="K378" s="1">
        <f t="shared" si="40"/>
        <v>9.5628831734851771E-4</v>
      </c>
    </row>
    <row r="379" spans="1:11" x14ac:dyDescent="0.2">
      <c r="A379" s="2">
        <v>43748</v>
      </c>
      <c r="B379" s="1">
        <v>2950</v>
      </c>
      <c r="C379" s="1">
        <v>1285</v>
      </c>
      <c r="D379" s="1">
        <v>19020</v>
      </c>
      <c r="E379" s="1">
        <v>25400</v>
      </c>
      <c r="F379" s="1">
        <f t="shared" si="35"/>
        <v>8.5106896679086105E-3</v>
      </c>
      <c r="G379" s="1">
        <f t="shared" si="36"/>
        <v>-1.160554612030789E-2</v>
      </c>
      <c r="H379" s="1">
        <f t="shared" si="37"/>
        <v>-1.8750549345375917E-2</v>
      </c>
      <c r="I379" s="1">
        <f t="shared" si="38"/>
        <v>3.1545767485155669E-3</v>
      </c>
      <c r="J379" s="1">
        <f t="shared" si="39"/>
        <v>-8.4705816474035644E-3</v>
      </c>
      <c r="K379" s="1">
        <f t="shared" si="40"/>
        <v>-8.315726337652032E-3</v>
      </c>
    </row>
    <row r="380" spans="1:11" x14ac:dyDescent="0.2">
      <c r="A380" s="2">
        <v>43749</v>
      </c>
      <c r="B380" s="1">
        <v>2995</v>
      </c>
      <c r="C380" s="1">
        <v>1310</v>
      </c>
      <c r="D380" s="1">
        <v>19000</v>
      </c>
      <c r="E380" s="1">
        <v>25340</v>
      </c>
      <c r="F380" s="1">
        <f t="shared" si="35"/>
        <v>1.5139061215684306E-2</v>
      </c>
      <c r="G380" s="1">
        <f t="shared" si="36"/>
        <v>1.9268418865876987E-2</v>
      </c>
      <c r="H380" s="1">
        <f t="shared" si="37"/>
        <v>-1.0520779508037803E-3</v>
      </c>
      <c r="I380" s="1">
        <f t="shared" si="38"/>
        <v>-2.3649991314978564E-3</v>
      </c>
      <c r="J380" s="1">
        <f t="shared" si="39"/>
        <v>3.0804123106639904E-3</v>
      </c>
      <c r="K380" s="1">
        <f t="shared" si="40"/>
        <v>6.9285140860849866E-3</v>
      </c>
    </row>
    <row r="381" spans="1:11" x14ac:dyDescent="0.2">
      <c r="A381" s="2">
        <v>43753</v>
      </c>
      <c r="B381" s="1">
        <v>2995</v>
      </c>
      <c r="C381" s="1">
        <v>1285</v>
      </c>
      <c r="D381" s="1">
        <v>18780</v>
      </c>
      <c r="E381" s="1">
        <v>25360</v>
      </c>
      <c r="F381" s="1">
        <f t="shared" si="35"/>
        <v>0</v>
      </c>
      <c r="G381" s="1">
        <f t="shared" si="36"/>
        <v>-1.9268418865877032E-2</v>
      </c>
      <c r="H381" s="1">
        <f t="shared" si="37"/>
        <v>-1.1646505386323579E-2</v>
      </c>
      <c r="I381" s="1">
        <f t="shared" si="38"/>
        <v>7.8895467603209979E-4</v>
      </c>
      <c r="J381" s="1">
        <f t="shared" si="39"/>
        <v>-7.5528559107414673E-3</v>
      </c>
      <c r="K381" s="1">
        <f t="shared" si="40"/>
        <v>-9.0157157294178062E-3</v>
      </c>
    </row>
    <row r="382" spans="1:11" x14ac:dyDescent="0.2">
      <c r="A382" s="2">
        <v>43754</v>
      </c>
      <c r="B382" s="1">
        <v>2975</v>
      </c>
      <c r="C382" s="1">
        <v>1290</v>
      </c>
      <c r="D382" s="1">
        <v>18800</v>
      </c>
      <c r="E382" s="1">
        <v>25400</v>
      </c>
      <c r="F382" s="1">
        <f t="shared" si="35"/>
        <v>-6.700192569819562E-3</v>
      </c>
      <c r="G382" s="1">
        <f t="shared" si="36"/>
        <v>3.8835000263976122E-3</v>
      </c>
      <c r="H382" s="1">
        <f t="shared" si="37"/>
        <v>1.0643960557867229E-3</v>
      </c>
      <c r="I382" s="1">
        <f t="shared" si="38"/>
        <v>1.5760444554657142E-3</v>
      </c>
      <c r="J382" s="1">
        <f t="shared" si="39"/>
        <v>3.0953025892661704E-4</v>
      </c>
      <c r="K382" s="1">
        <f t="shared" si="40"/>
        <v>-2.617654665247713E-4</v>
      </c>
    </row>
    <row r="383" spans="1:11" x14ac:dyDescent="0.2">
      <c r="A383" s="2">
        <v>43755</v>
      </c>
      <c r="B383" s="1">
        <v>2965</v>
      </c>
      <c r="C383" s="1">
        <v>1305</v>
      </c>
      <c r="D383" s="1">
        <v>18860</v>
      </c>
      <c r="E383" s="1">
        <v>25400</v>
      </c>
      <c r="F383" s="1">
        <f t="shared" si="35"/>
        <v>-3.3670065479042954E-3</v>
      </c>
      <c r="G383" s="1">
        <f t="shared" si="36"/>
        <v>1.1560822401076006E-2</v>
      </c>
      <c r="H383" s="1">
        <f t="shared" si="37"/>
        <v>3.1864073694080021E-3</v>
      </c>
      <c r="I383" s="1">
        <f t="shared" si="38"/>
        <v>0</v>
      </c>
      <c r="J383" s="1">
        <f t="shared" si="39"/>
        <v>2.2442349426259572E-3</v>
      </c>
      <c r="K383" s="1">
        <f t="shared" si="40"/>
        <v>2.9042961594727282E-3</v>
      </c>
    </row>
    <row r="384" spans="1:11" x14ac:dyDescent="0.2">
      <c r="A384" s="2">
        <v>43756</v>
      </c>
      <c r="B384" s="1">
        <v>2915</v>
      </c>
      <c r="C384" s="1">
        <v>1290</v>
      </c>
      <c r="D384" s="1">
        <v>18780</v>
      </c>
      <c r="E384" s="1">
        <v>25400</v>
      </c>
      <c r="F384" s="1">
        <f t="shared" si="35"/>
        <v>-1.7007212647233112E-2</v>
      </c>
      <c r="G384" s="1">
        <f t="shared" si="36"/>
        <v>-1.1560822401075971E-2</v>
      </c>
      <c r="H384" s="1">
        <f t="shared" si="37"/>
        <v>-4.2508034251946001E-3</v>
      </c>
      <c r="I384" s="1">
        <f t="shared" si="38"/>
        <v>0</v>
      </c>
      <c r="J384" s="1">
        <f t="shared" si="39"/>
        <v>-5.832565849789864E-3</v>
      </c>
      <c r="K384" s="1">
        <f t="shared" si="40"/>
        <v>-8.4768291833610416E-3</v>
      </c>
    </row>
    <row r="385" spans="1:11" x14ac:dyDescent="0.2">
      <c r="A385" s="2">
        <v>43759</v>
      </c>
      <c r="B385" s="1">
        <v>2925</v>
      </c>
      <c r="C385" s="1">
        <v>1315</v>
      </c>
      <c r="D385" s="1">
        <v>19000</v>
      </c>
      <c r="E385" s="1">
        <v>25400</v>
      </c>
      <c r="F385" s="1">
        <f t="shared" si="35"/>
        <v>3.4246608813641747E-3</v>
      </c>
      <c r="G385" s="1">
        <f t="shared" si="36"/>
        <v>1.9194447256147159E-2</v>
      </c>
      <c r="H385" s="1">
        <f t="shared" si="37"/>
        <v>1.1646505386323504E-2</v>
      </c>
      <c r="I385" s="1">
        <f t="shared" si="38"/>
        <v>0</v>
      </c>
      <c r="J385" s="1">
        <f t="shared" si="39"/>
        <v>8.2563965509810933E-3</v>
      </c>
      <c r="K385" s="1">
        <f t="shared" si="40"/>
        <v>9.935982095416053E-3</v>
      </c>
    </row>
    <row r="386" spans="1:11" x14ac:dyDescent="0.2">
      <c r="A386" s="2">
        <v>43760</v>
      </c>
      <c r="B386" s="1">
        <v>3000</v>
      </c>
      <c r="C386" s="1">
        <v>1330</v>
      </c>
      <c r="D386" s="1">
        <v>19400</v>
      </c>
      <c r="E386" s="1">
        <v>25500</v>
      </c>
      <c r="F386" s="1">
        <f t="shared" si="35"/>
        <v>2.5317807984289786E-2</v>
      </c>
      <c r="G386" s="1">
        <f t="shared" si="36"/>
        <v>1.134227660393451E-2</v>
      </c>
      <c r="H386" s="1">
        <f t="shared" si="37"/>
        <v>2.0834086902842053E-2</v>
      </c>
      <c r="I386" s="1">
        <f t="shared" si="38"/>
        <v>3.929278139889557E-3</v>
      </c>
      <c r="J386" s="1">
        <f t="shared" si="39"/>
        <v>1.6331261844430334E-2</v>
      </c>
      <c r="K386" s="1">
        <f t="shared" si="40"/>
        <v>1.836617423712723E-2</v>
      </c>
    </row>
    <row r="387" spans="1:11" x14ac:dyDescent="0.2">
      <c r="A387" s="2">
        <v>43761</v>
      </c>
      <c r="B387" s="1">
        <v>3030</v>
      </c>
      <c r="C387" s="1">
        <v>1325</v>
      </c>
      <c r="D387" s="1">
        <v>19400</v>
      </c>
      <c r="E387" s="1">
        <v>25620</v>
      </c>
      <c r="F387" s="1">
        <f t="shared" si="35"/>
        <v>9.950330853168092E-3</v>
      </c>
      <c r="G387" s="1">
        <f t="shared" si="36"/>
        <v>-3.7664827954768934E-3</v>
      </c>
      <c r="H387" s="1">
        <f t="shared" si="37"/>
        <v>0</v>
      </c>
      <c r="I387" s="1">
        <f t="shared" si="38"/>
        <v>4.6948443042076635E-3</v>
      </c>
      <c r="J387" s="1">
        <f t="shared" si="39"/>
        <v>2.2896124244794402E-3</v>
      </c>
      <c r="K387" s="1">
        <f t="shared" si="40"/>
        <v>2.2037705846174108E-3</v>
      </c>
    </row>
    <row r="388" spans="1:11" x14ac:dyDescent="0.2">
      <c r="A388" s="2">
        <v>43762</v>
      </c>
      <c r="B388" s="1">
        <v>3040</v>
      </c>
      <c r="C388" s="1">
        <v>1315</v>
      </c>
      <c r="D388" s="1">
        <v>19760</v>
      </c>
      <c r="E388" s="1">
        <v>25700</v>
      </c>
      <c r="F388" s="1">
        <f t="shared" ref="F388:F451" si="41">+LN(B388/B387)</f>
        <v>3.2948958968524846E-3</v>
      </c>
      <c r="G388" s="1">
        <f t="shared" ref="G388:G451" si="42">+LN(C388/C387)</f>
        <v>-7.5757938084576558E-3</v>
      </c>
      <c r="H388" s="1">
        <f t="shared" ref="H388:H451" si="43">+LN(D388/D387)</f>
        <v>1.8386626250439245E-2</v>
      </c>
      <c r="I388" s="1">
        <f t="shared" ref="I388:I451" si="44">+LN(E388/E387)</f>
        <v>3.1176954325859312E-3</v>
      </c>
      <c r="J388" s="1">
        <f t="shared" ref="J388:J451" si="45">+SUMPRODUCT($N$46:$Q$46,F388:I388)</f>
        <v>9.7093919870482118E-3</v>
      </c>
      <c r="K388" s="1">
        <f t="shared" ref="K388:K451" si="46">+SUMPRODUCT($N$76:$Q$76,F388:I388)</f>
        <v>7.8943165684778431E-3</v>
      </c>
    </row>
    <row r="389" spans="1:11" x14ac:dyDescent="0.2">
      <c r="A389" s="2">
        <v>43763</v>
      </c>
      <c r="B389" s="1">
        <v>3045</v>
      </c>
      <c r="C389" s="1">
        <v>1350</v>
      </c>
      <c r="D389" s="1">
        <v>20000</v>
      </c>
      <c r="E389" s="1">
        <v>25900</v>
      </c>
      <c r="F389" s="1">
        <f t="shared" si="41"/>
        <v>1.6433857437300632E-3</v>
      </c>
      <c r="G389" s="1">
        <f t="shared" si="42"/>
        <v>2.6267926820610105E-2</v>
      </c>
      <c r="H389" s="1">
        <f t="shared" si="43"/>
        <v>1.207258123426924E-2</v>
      </c>
      <c r="I389" s="1">
        <f t="shared" si="44"/>
        <v>7.7519768043179237E-3</v>
      </c>
      <c r="J389" s="1">
        <f t="shared" si="45"/>
        <v>1.0847585361834621E-2</v>
      </c>
      <c r="K389" s="1">
        <f t="shared" si="46"/>
        <v>1.1872291035907489E-2</v>
      </c>
    </row>
    <row r="390" spans="1:11" x14ac:dyDescent="0.2">
      <c r="A390" s="2">
        <v>43766</v>
      </c>
      <c r="B390" s="1">
        <v>3040</v>
      </c>
      <c r="C390" s="1">
        <v>1360</v>
      </c>
      <c r="D390" s="1">
        <v>19960</v>
      </c>
      <c r="E390" s="1">
        <v>25540</v>
      </c>
      <c r="F390" s="1">
        <f t="shared" si="41"/>
        <v>-1.6433857437300147E-3</v>
      </c>
      <c r="G390" s="1">
        <f t="shared" si="42"/>
        <v>7.38010729762246E-3</v>
      </c>
      <c r="H390" s="1">
        <f t="shared" si="43"/>
        <v>-2.0020026706730793E-3</v>
      </c>
      <c r="I390" s="1">
        <f t="shared" si="44"/>
        <v>-1.3997118101098849E-2</v>
      </c>
      <c r="J390" s="1">
        <f t="shared" si="45"/>
        <v>-4.0087779924085076E-3</v>
      </c>
      <c r="K390" s="1">
        <f t="shared" si="46"/>
        <v>-1.2354379883207822E-3</v>
      </c>
    </row>
    <row r="391" spans="1:11" x14ac:dyDescent="0.2">
      <c r="A391" s="2">
        <v>43767</v>
      </c>
      <c r="B391" s="1">
        <v>3070</v>
      </c>
      <c r="C391" s="1">
        <v>1380</v>
      </c>
      <c r="D391" s="1">
        <v>20000</v>
      </c>
      <c r="E391" s="1">
        <v>25380</v>
      </c>
      <c r="F391" s="1">
        <f t="shared" si="41"/>
        <v>9.820046180975513E-3</v>
      </c>
      <c r="G391" s="1">
        <f t="shared" si="42"/>
        <v>1.4598799421152631E-2</v>
      </c>
      <c r="H391" s="1">
        <f t="shared" si="43"/>
        <v>2.0020026706729687E-3</v>
      </c>
      <c r="I391" s="1">
        <f t="shared" si="44"/>
        <v>-6.284388318151625E-3</v>
      </c>
      <c r="J391" s="1">
        <f t="shared" si="45"/>
        <v>2.3627911250601683E-3</v>
      </c>
      <c r="K391" s="1">
        <f t="shared" si="46"/>
        <v>5.6472337994620779E-3</v>
      </c>
    </row>
    <row r="392" spans="1:11" x14ac:dyDescent="0.2">
      <c r="A392" s="2">
        <v>43768</v>
      </c>
      <c r="B392" s="1">
        <v>3050</v>
      </c>
      <c r="C392" s="1">
        <v>1380</v>
      </c>
      <c r="D392" s="1">
        <v>19860</v>
      </c>
      <c r="E392" s="1">
        <v>25800</v>
      </c>
      <c r="F392" s="1">
        <f t="shared" si="41"/>
        <v>-6.5359709797855334E-3</v>
      </c>
      <c r="G392" s="1">
        <f t="shared" si="42"/>
        <v>0</v>
      </c>
      <c r="H392" s="1">
        <f t="shared" si="43"/>
        <v>-7.0246149369644663E-3</v>
      </c>
      <c r="I392" s="1">
        <f t="shared" si="44"/>
        <v>1.6413029641330051E-2</v>
      </c>
      <c r="J392" s="1">
        <f t="shared" si="45"/>
        <v>-3.894457051175507E-4</v>
      </c>
      <c r="K392" s="1">
        <f t="shared" si="46"/>
        <v>-3.1537665024473881E-3</v>
      </c>
    </row>
    <row r="393" spans="1:11" x14ac:dyDescent="0.2">
      <c r="A393" s="2">
        <v>43769</v>
      </c>
      <c r="B393" s="1">
        <v>3040</v>
      </c>
      <c r="C393" s="1">
        <v>1385</v>
      </c>
      <c r="D393" s="1">
        <v>19500</v>
      </c>
      <c r="E393" s="1">
        <v>25640</v>
      </c>
      <c r="F393" s="1">
        <f t="shared" si="41"/>
        <v>-3.2840752011898846E-3</v>
      </c>
      <c r="G393" s="1">
        <f t="shared" si="42"/>
        <v>3.6166404701885148E-3</v>
      </c>
      <c r="H393" s="1">
        <f t="shared" si="43"/>
        <v>-1.8293193047325376E-2</v>
      </c>
      <c r="I393" s="1">
        <f t="shared" si="44"/>
        <v>-6.2208598751025057E-3</v>
      </c>
      <c r="J393" s="1">
        <f t="shared" si="45"/>
        <v>-1.0832758725597946E-2</v>
      </c>
      <c r="K393" s="1">
        <f t="shared" si="46"/>
        <v>-8.9517135650664381E-3</v>
      </c>
    </row>
    <row r="394" spans="1:11" x14ac:dyDescent="0.2">
      <c r="A394" s="2">
        <v>43770</v>
      </c>
      <c r="B394" s="1">
        <v>3090</v>
      </c>
      <c r="C394" s="1">
        <v>1420</v>
      </c>
      <c r="D394" s="1">
        <v>19700</v>
      </c>
      <c r="E394" s="1">
        <v>25860</v>
      </c>
      <c r="F394" s="1">
        <f t="shared" si="41"/>
        <v>1.6313575491523787E-2</v>
      </c>
      <c r="G394" s="1">
        <f t="shared" si="42"/>
        <v>2.4956731973867458E-2</v>
      </c>
      <c r="H394" s="1">
        <f t="shared" si="43"/>
        <v>1.0204170174241668E-2</v>
      </c>
      <c r="I394" s="1">
        <f t="shared" si="44"/>
        <v>8.5437412912421611E-3</v>
      </c>
      <c r="J394" s="1">
        <f t="shared" si="45"/>
        <v>1.2180729931046689E-2</v>
      </c>
      <c r="K394" s="1">
        <f t="shared" si="46"/>
        <v>1.4515990975187406E-2</v>
      </c>
    </row>
    <row r="395" spans="1:11" x14ac:dyDescent="0.2">
      <c r="A395" s="2">
        <v>43774</v>
      </c>
      <c r="B395" s="1">
        <v>3160</v>
      </c>
      <c r="C395" s="1">
        <v>1425</v>
      </c>
      <c r="D395" s="1">
        <v>20480</v>
      </c>
      <c r="E395" s="1">
        <v>25640</v>
      </c>
      <c r="F395" s="1">
        <f t="shared" si="41"/>
        <v>2.2400936689166713E-2</v>
      </c>
      <c r="G395" s="1">
        <f t="shared" si="42"/>
        <v>3.5149421074445919E-3</v>
      </c>
      <c r="H395" s="1">
        <f t="shared" si="43"/>
        <v>3.8830164427364262E-2</v>
      </c>
      <c r="I395" s="1">
        <f t="shared" si="44"/>
        <v>-8.5437412912421247E-3</v>
      </c>
      <c r="J395" s="1">
        <f t="shared" si="45"/>
        <v>2.0990781604991068E-2</v>
      </c>
      <c r="K395" s="1">
        <f t="shared" si="46"/>
        <v>2.2922422456970303E-2</v>
      </c>
    </row>
    <row r="396" spans="1:11" x14ac:dyDescent="0.2">
      <c r="A396" s="2">
        <v>43775</v>
      </c>
      <c r="B396" s="1">
        <v>3130</v>
      </c>
      <c r="C396" s="1">
        <v>1405</v>
      </c>
      <c r="D396" s="1">
        <v>20160</v>
      </c>
      <c r="E396" s="1">
        <v>25680</v>
      </c>
      <c r="F396" s="1">
        <f t="shared" si="41"/>
        <v>-9.539023046758948E-3</v>
      </c>
      <c r="G396" s="1">
        <f t="shared" si="42"/>
        <v>-1.4134510934904806E-2</v>
      </c>
      <c r="H396" s="1">
        <f t="shared" si="43"/>
        <v>-1.5748356968139168E-2</v>
      </c>
      <c r="I396" s="1">
        <f t="shared" si="44"/>
        <v>1.5588467692910996E-3</v>
      </c>
      <c r="J396" s="1">
        <f t="shared" si="45"/>
        <v>-1.0328771342251132E-2</v>
      </c>
      <c r="K396" s="1">
        <f t="shared" si="46"/>
        <v>-1.2142533907404213E-2</v>
      </c>
    </row>
    <row r="397" spans="1:11" x14ac:dyDescent="0.2">
      <c r="A397" s="2">
        <v>43776</v>
      </c>
      <c r="B397" s="1">
        <v>3130</v>
      </c>
      <c r="C397" s="1">
        <v>1405</v>
      </c>
      <c r="D397" s="1">
        <v>20300</v>
      </c>
      <c r="E397" s="1">
        <v>25680</v>
      </c>
      <c r="F397" s="1">
        <f t="shared" si="41"/>
        <v>0</v>
      </c>
      <c r="G397" s="1">
        <f t="shared" si="42"/>
        <v>0</v>
      </c>
      <c r="H397" s="1">
        <f t="shared" si="43"/>
        <v>6.920442844573757E-3</v>
      </c>
      <c r="I397" s="1">
        <f t="shared" si="44"/>
        <v>0</v>
      </c>
      <c r="J397" s="1">
        <f t="shared" si="45"/>
        <v>3.4602214222868785E-3</v>
      </c>
      <c r="K397" s="1">
        <f t="shared" si="46"/>
        <v>3.1141992800581908E-3</v>
      </c>
    </row>
    <row r="398" spans="1:11" x14ac:dyDescent="0.2">
      <c r="A398" s="2">
        <v>43777</v>
      </c>
      <c r="B398" s="1">
        <v>3130</v>
      </c>
      <c r="C398" s="1">
        <v>1410</v>
      </c>
      <c r="D398" s="1">
        <v>20200</v>
      </c>
      <c r="E398" s="1">
        <v>25420</v>
      </c>
      <c r="F398" s="1">
        <f t="shared" si="41"/>
        <v>0</v>
      </c>
      <c r="G398" s="1">
        <f t="shared" si="42"/>
        <v>3.5524016043679218E-3</v>
      </c>
      <c r="H398" s="1">
        <f t="shared" si="43"/>
        <v>-4.9382816405825663E-3</v>
      </c>
      <c r="I398" s="1">
        <f t="shared" si="44"/>
        <v>-1.0176213060452407E-2</v>
      </c>
      <c r="J398" s="1">
        <f t="shared" si="45"/>
        <v>-4.6579539249675932E-3</v>
      </c>
      <c r="K398" s="1">
        <f t="shared" si="46"/>
        <v>-2.5293677234338114E-3</v>
      </c>
    </row>
    <row r="399" spans="1:11" x14ac:dyDescent="0.2">
      <c r="A399" s="2">
        <v>43781</v>
      </c>
      <c r="B399" s="1">
        <v>3100</v>
      </c>
      <c r="C399" s="1">
        <v>1430</v>
      </c>
      <c r="D399" s="1">
        <v>20240</v>
      </c>
      <c r="E399" s="1">
        <v>25160</v>
      </c>
      <c r="F399" s="1">
        <f t="shared" si="41"/>
        <v>-9.6308930609613E-3</v>
      </c>
      <c r="G399" s="1">
        <f t="shared" si="42"/>
        <v>1.4084739881739023E-2</v>
      </c>
      <c r="H399" s="1">
        <f t="shared" si="43"/>
        <v>1.9782400121057205E-3</v>
      </c>
      <c r="I399" s="1">
        <f t="shared" si="44"/>
        <v>-1.0280833929068239E-2</v>
      </c>
      <c r="J399" s="1">
        <f t="shared" si="45"/>
        <v>-1.6172484471844919E-3</v>
      </c>
      <c r="K399" s="1">
        <f t="shared" si="46"/>
        <v>2.7134932364823012E-4</v>
      </c>
    </row>
    <row r="400" spans="1:11" x14ac:dyDescent="0.2">
      <c r="A400" s="2">
        <v>43782</v>
      </c>
      <c r="B400" s="1">
        <v>3120</v>
      </c>
      <c r="C400" s="1">
        <v>1405</v>
      </c>
      <c r="D400" s="1">
        <v>20240</v>
      </c>
      <c r="E400" s="1">
        <v>25040</v>
      </c>
      <c r="F400" s="1">
        <f t="shared" si="41"/>
        <v>6.4308903302903314E-3</v>
      </c>
      <c r="G400" s="1">
        <f t="shared" si="42"/>
        <v>-1.7637141486106844E-2</v>
      </c>
      <c r="H400" s="1">
        <f t="shared" si="43"/>
        <v>0</v>
      </c>
      <c r="I400" s="1">
        <f t="shared" si="44"/>
        <v>-4.7808856003420082E-3</v>
      </c>
      <c r="J400" s="1">
        <f t="shared" si="45"/>
        <v>-1.9943019991526369E-3</v>
      </c>
      <c r="K400" s="1">
        <f t="shared" si="46"/>
        <v>-2.3977942746829873E-3</v>
      </c>
    </row>
    <row r="401" spans="1:11" x14ac:dyDescent="0.2">
      <c r="A401" s="2">
        <v>43783</v>
      </c>
      <c r="B401" s="1">
        <v>3125</v>
      </c>
      <c r="C401" s="1">
        <v>1400</v>
      </c>
      <c r="D401" s="1">
        <v>19460</v>
      </c>
      <c r="E401" s="1">
        <v>25100</v>
      </c>
      <c r="F401" s="1">
        <f t="shared" si="41"/>
        <v>1.6012813669738276E-3</v>
      </c>
      <c r="G401" s="1">
        <f t="shared" si="42"/>
        <v>-3.5650661644961459E-3</v>
      </c>
      <c r="H401" s="1">
        <f t="shared" si="43"/>
        <v>-3.9299767661405791E-2</v>
      </c>
      <c r="I401" s="1">
        <f t="shared" si="44"/>
        <v>2.393299905840484E-3</v>
      </c>
      <c r="J401" s="1">
        <f t="shared" si="45"/>
        <v>-1.9167873265646312E-2</v>
      </c>
      <c r="K401" s="1">
        <f t="shared" si="46"/>
        <v>-1.7758258348204332E-2</v>
      </c>
    </row>
    <row r="402" spans="1:11" x14ac:dyDescent="0.2">
      <c r="A402" s="2">
        <v>43784</v>
      </c>
      <c r="B402" s="1">
        <v>3145</v>
      </c>
      <c r="C402" s="1">
        <v>1410</v>
      </c>
      <c r="D402" s="1">
        <v>19640</v>
      </c>
      <c r="E402" s="1">
        <v>25260</v>
      </c>
      <c r="F402" s="1">
        <f t="shared" si="41"/>
        <v>6.3796069640389879E-3</v>
      </c>
      <c r="G402" s="1">
        <f t="shared" si="42"/>
        <v>7.1174677688639549E-3</v>
      </c>
      <c r="H402" s="1">
        <f t="shared" si="43"/>
        <v>9.2072261684608952E-3</v>
      </c>
      <c r="I402" s="1">
        <f t="shared" si="44"/>
        <v>6.3542707846067983E-3</v>
      </c>
      <c r="J402" s="1">
        <f t="shared" si="45"/>
        <v>7.8608686018743906E-3</v>
      </c>
      <c r="K402" s="1">
        <f t="shared" si="46"/>
        <v>7.797074149050621E-3</v>
      </c>
    </row>
    <row r="403" spans="1:11" x14ac:dyDescent="0.2">
      <c r="A403" s="2">
        <v>43787</v>
      </c>
      <c r="B403" s="1">
        <v>3130</v>
      </c>
      <c r="C403" s="1">
        <v>1385</v>
      </c>
      <c r="D403" s="1">
        <v>20140</v>
      </c>
      <c r="E403" s="1">
        <v>25100</v>
      </c>
      <c r="F403" s="1">
        <f t="shared" si="41"/>
        <v>-4.7808856003420082E-3</v>
      </c>
      <c r="G403" s="1">
        <f t="shared" si="42"/>
        <v>-1.7889564750775057E-2</v>
      </c>
      <c r="H403" s="1">
        <f t="shared" si="43"/>
        <v>2.5139584364096312E-2</v>
      </c>
      <c r="I403" s="1">
        <f t="shared" si="44"/>
        <v>-6.3542707846068322E-3</v>
      </c>
      <c r="J403" s="1">
        <f t="shared" si="45"/>
        <v>8.4751351707676413E-3</v>
      </c>
      <c r="K403" s="1">
        <f t="shared" si="46"/>
        <v>5.9042515351421434E-3</v>
      </c>
    </row>
    <row r="404" spans="1:11" x14ac:dyDescent="0.2">
      <c r="A404" s="2">
        <v>43788</v>
      </c>
      <c r="B404" s="1">
        <v>3100</v>
      </c>
      <c r="C404" s="1">
        <v>1385</v>
      </c>
      <c r="D404" s="1">
        <v>19220</v>
      </c>
      <c r="E404" s="1">
        <v>24700</v>
      </c>
      <c r="F404" s="1">
        <f t="shared" si="41"/>
        <v>-9.6308930609613E-3</v>
      </c>
      <c r="G404" s="1">
        <f t="shared" si="42"/>
        <v>0</v>
      </c>
      <c r="H404" s="1">
        <f t="shared" si="43"/>
        <v>-4.6756483748269774E-2</v>
      </c>
      <c r="I404" s="1">
        <f t="shared" si="44"/>
        <v>-1.6064602503806674E-2</v>
      </c>
      <c r="J404" s="1">
        <f t="shared" si="45"/>
        <v>-2.8839026459230751E-2</v>
      </c>
      <c r="K404" s="1">
        <f t="shared" si="46"/>
        <v>-2.5054601202342392E-2</v>
      </c>
    </row>
    <row r="405" spans="1:11" x14ac:dyDescent="0.2">
      <c r="A405" s="2">
        <v>43789</v>
      </c>
      <c r="B405" s="1">
        <v>3130</v>
      </c>
      <c r="C405" s="1">
        <v>1395</v>
      </c>
      <c r="D405" s="1">
        <v>18500</v>
      </c>
      <c r="E405" s="1">
        <v>25180</v>
      </c>
      <c r="F405" s="1">
        <f t="shared" si="41"/>
        <v>9.6308930609613659E-3</v>
      </c>
      <c r="G405" s="1">
        <f t="shared" si="42"/>
        <v>7.1942756340272309E-3</v>
      </c>
      <c r="H405" s="1">
        <f t="shared" si="43"/>
        <v>-3.8180671457867278E-2</v>
      </c>
      <c r="I405" s="1">
        <f t="shared" si="44"/>
        <v>1.9246784982269689E-2</v>
      </c>
      <c r="J405" s="1">
        <f t="shared" si="45"/>
        <v>-1.211457796081929E-2</v>
      </c>
      <c r="K405" s="1">
        <f t="shared" si="46"/>
        <v>-1.141004526576752E-2</v>
      </c>
    </row>
    <row r="406" spans="1:11" x14ac:dyDescent="0.2">
      <c r="A406" s="2">
        <v>43790</v>
      </c>
      <c r="B406" s="1">
        <v>3145</v>
      </c>
      <c r="C406" s="1">
        <v>1385</v>
      </c>
      <c r="D406" s="1">
        <v>17900</v>
      </c>
      <c r="E406" s="1">
        <v>25200</v>
      </c>
      <c r="F406" s="1">
        <f t="shared" si="41"/>
        <v>4.7808856003418946E-3</v>
      </c>
      <c r="G406" s="1">
        <f t="shared" si="42"/>
        <v>-7.1942756340270851E-3</v>
      </c>
      <c r="H406" s="1">
        <f t="shared" si="43"/>
        <v>-3.2970019237569828E-2</v>
      </c>
      <c r="I406" s="1">
        <f t="shared" si="44"/>
        <v>7.9396590117652402E-4</v>
      </c>
      <c r="J406" s="1">
        <f t="shared" si="45"/>
        <v>-1.6288812866842205E-2</v>
      </c>
      <c r="K406" s="1">
        <f t="shared" si="46"/>
        <v>-1.5000745793508715E-2</v>
      </c>
    </row>
    <row r="407" spans="1:11" x14ac:dyDescent="0.2">
      <c r="A407" s="2">
        <v>43791</v>
      </c>
      <c r="B407" s="1">
        <v>3170</v>
      </c>
      <c r="C407" s="1">
        <v>1400</v>
      </c>
      <c r="D407" s="1">
        <v>18680</v>
      </c>
      <c r="E407" s="1">
        <v>25500</v>
      </c>
      <c r="F407" s="1">
        <f t="shared" si="41"/>
        <v>7.917697736785306E-3</v>
      </c>
      <c r="G407" s="1">
        <f t="shared" si="42"/>
        <v>1.077209698191104E-2</v>
      </c>
      <c r="H407" s="1">
        <f t="shared" si="43"/>
        <v>4.2652719953987152E-2</v>
      </c>
      <c r="I407" s="1">
        <f t="shared" si="44"/>
        <v>1.1834457647002798E-2</v>
      </c>
      <c r="J407" s="1">
        <f t="shared" si="45"/>
        <v>2.6549838747453175E-2</v>
      </c>
      <c r="K407" s="1">
        <f t="shared" si="46"/>
        <v>2.4511013574573033E-2</v>
      </c>
    </row>
    <row r="408" spans="1:11" x14ac:dyDescent="0.2">
      <c r="A408" s="2">
        <v>43794</v>
      </c>
      <c r="B408" s="1">
        <v>3160</v>
      </c>
      <c r="C408" s="1">
        <v>1380</v>
      </c>
      <c r="D408" s="1">
        <v>18300</v>
      </c>
      <c r="E408" s="1">
        <v>25800</v>
      </c>
      <c r="F408" s="1">
        <f t="shared" si="41"/>
        <v>-3.1595602903684815E-3</v>
      </c>
      <c r="G408" s="1">
        <f t="shared" si="42"/>
        <v>-1.4388737452099556E-2</v>
      </c>
      <c r="H408" s="1">
        <f t="shared" si="43"/>
        <v>-2.0552372953321348E-2</v>
      </c>
      <c r="I408" s="1">
        <f t="shared" si="44"/>
        <v>1.1696039763191236E-2</v>
      </c>
      <c r="J408" s="1">
        <f t="shared" si="45"/>
        <v>-9.2649843246280922E-3</v>
      </c>
      <c r="K408" s="1">
        <f t="shared" si="46"/>
        <v>-1.1746601415687515E-2</v>
      </c>
    </row>
    <row r="409" spans="1:11" x14ac:dyDescent="0.2">
      <c r="A409" s="2">
        <v>43795</v>
      </c>
      <c r="B409" s="1">
        <v>3160</v>
      </c>
      <c r="C409" s="1">
        <v>1405</v>
      </c>
      <c r="D409" s="1">
        <v>18700</v>
      </c>
      <c r="E409" s="1">
        <v>26400</v>
      </c>
      <c r="F409" s="1">
        <f t="shared" si="41"/>
        <v>0</v>
      </c>
      <c r="G409" s="1">
        <f t="shared" si="42"/>
        <v>1.7953803616595845E-2</v>
      </c>
      <c r="H409" s="1">
        <f t="shared" si="43"/>
        <v>2.1622464013165709E-2</v>
      </c>
      <c r="I409" s="1">
        <f t="shared" si="44"/>
        <v>2.2989518224698781E-2</v>
      </c>
      <c r="J409" s="1">
        <f t="shared" si="45"/>
        <v>1.8353991924417133E-2</v>
      </c>
      <c r="K409" s="1">
        <f t="shared" si="46"/>
        <v>1.5619821351713616E-2</v>
      </c>
    </row>
    <row r="410" spans="1:11" x14ac:dyDescent="0.2">
      <c r="A410" s="2">
        <v>43796</v>
      </c>
      <c r="B410" s="1">
        <v>3205</v>
      </c>
      <c r="C410" s="1">
        <v>1385</v>
      </c>
      <c r="D410" s="1">
        <v>18260</v>
      </c>
      <c r="E410" s="1">
        <v>26000</v>
      </c>
      <c r="F410" s="1">
        <f t="shared" si="41"/>
        <v>1.4140062773812693E-2</v>
      </c>
      <c r="G410" s="1">
        <f t="shared" si="42"/>
        <v>-1.4337163146407218E-2</v>
      </c>
      <c r="H410" s="1">
        <f t="shared" si="43"/>
        <v>-2.3810648693718559E-2</v>
      </c>
      <c r="I410" s="1">
        <f t="shared" si="44"/>
        <v>-1.5267472130788421E-2</v>
      </c>
      <c r="J410" s="1">
        <f t="shared" si="45"/>
        <v>-1.5034899278125203E-2</v>
      </c>
      <c r="K410" s="1">
        <f t="shared" si="46"/>
        <v>-1.1573956061080463E-2</v>
      </c>
    </row>
    <row r="411" spans="1:11" x14ac:dyDescent="0.2">
      <c r="A411" s="2">
        <v>43797</v>
      </c>
      <c r="B411" s="1">
        <v>3220</v>
      </c>
      <c r="C411" s="1">
        <v>1395</v>
      </c>
      <c r="D411" s="1">
        <v>18800</v>
      </c>
      <c r="E411" s="1">
        <v>25740</v>
      </c>
      <c r="F411" s="1">
        <f t="shared" si="41"/>
        <v>4.6692691836834714E-3</v>
      </c>
      <c r="G411" s="1">
        <f t="shared" si="42"/>
        <v>7.1942756340272309E-3</v>
      </c>
      <c r="H411" s="1">
        <f t="shared" si="43"/>
        <v>2.9143994669081137E-2</v>
      </c>
      <c r="I411" s="1">
        <f t="shared" si="44"/>
        <v>-1.0050335853501451E-2</v>
      </c>
      <c r="J411" s="1">
        <f t="shared" si="45"/>
        <v>1.3479231312120451E-2</v>
      </c>
      <c r="K411" s="1">
        <f t="shared" si="46"/>
        <v>1.4715936438462682E-2</v>
      </c>
    </row>
    <row r="412" spans="1:11" x14ac:dyDescent="0.2">
      <c r="A412" s="2">
        <v>43798</v>
      </c>
      <c r="B412" s="1">
        <v>3290</v>
      </c>
      <c r="C412" s="1">
        <v>1415</v>
      </c>
      <c r="D412" s="1">
        <v>18980</v>
      </c>
      <c r="E412" s="1">
        <v>25900</v>
      </c>
      <c r="F412" s="1">
        <f t="shared" si="41"/>
        <v>2.1506205220963682E-2</v>
      </c>
      <c r="G412" s="1">
        <f t="shared" si="42"/>
        <v>1.423511582187191E-2</v>
      </c>
      <c r="H412" s="1">
        <f t="shared" si="43"/>
        <v>9.5289233458783259E-3</v>
      </c>
      <c r="I412" s="1">
        <f t="shared" si="44"/>
        <v>6.1967665375113994E-3</v>
      </c>
      <c r="J412" s="1">
        <f t="shared" si="45"/>
        <v>1.0963095672648755E-2</v>
      </c>
      <c r="K412" s="1">
        <f t="shared" si="46"/>
        <v>1.3131266629011689E-2</v>
      </c>
    </row>
    <row r="413" spans="1:11" x14ac:dyDescent="0.2">
      <c r="A413" s="2">
        <v>43801</v>
      </c>
      <c r="B413" s="1">
        <v>3230</v>
      </c>
      <c r="C413" s="1">
        <v>1405</v>
      </c>
      <c r="D413" s="1">
        <v>18360</v>
      </c>
      <c r="E413" s="1">
        <v>25820</v>
      </c>
      <c r="F413" s="1">
        <f t="shared" si="41"/>
        <v>-1.8405427542715298E-2</v>
      </c>
      <c r="G413" s="1">
        <f t="shared" si="42"/>
        <v>-7.0922283094919103E-3</v>
      </c>
      <c r="H413" s="1">
        <f t="shared" si="43"/>
        <v>-3.3211407989437447E-2</v>
      </c>
      <c r="I413" s="1">
        <f t="shared" si="44"/>
        <v>-3.0935832869956404E-3</v>
      </c>
      <c r="J413" s="1">
        <f t="shared" si="45"/>
        <v>-2.0849136778824121E-2</v>
      </c>
      <c r="K413" s="1">
        <f t="shared" si="46"/>
        <v>-2.1274294471523621E-2</v>
      </c>
    </row>
    <row r="414" spans="1:11" x14ac:dyDescent="0.2">
      <c r="A414" s="2">
        <v>43802</v>
      </c>
      <c r="B414" s="1">
        <v>3200</v>
      </c>
      <c r="C414" s="1">
        <v>1415</v>
      </c>
      <c r="D414" s="1">
        <v>18400</v>
      </c>
      <c r="E414" s="1">
        <v>25680</v>
      </c>
      <c r="F414" s="1">
        <f t="shared" si="41"/>
        <v>-9.3313274288843052E-3</v>
      </c>
      <c r="G414" s="1">
        <f t="shared" si="42"/>
        <v>7.0922283094918366E-3</v>
      </c>
      <c r="H414" s="1">
        <f t="shared" si="43"/>
        <v>2.1762794225954484E-3</v>
      </c>
      <c r="I414" s="1">
        <f t="shared" si="44"/>
        <v>-5.4369065967360356E-3</v>
      </c>
      <c r="J414" s="1">
        <f t="shared" si="45"/>
        <v>-9.6156322126974669E-4</v>
      </c>
      <c r="K414" s="1">
        <f t="shared" si="46"/>
        <v>-4.7875111482836071E-4</v>
      </c>
    </row>
    <row r="415" spans="1:11" x14ac:dyDescent="0.2">
      <c r="A415" s="2">
        <v>43803</v>
      </c>
      <c r="B415" s="1">
        <v>3330</v>
      </c>
      <c r="C415" s="1">
        <v>1420</v>
      </c>
      <c r="D415" s="1">
        <v>18340</v>
      </c>
      <c r="E415" s="1">
        <v>25300</v>
      </c>
      <c r="F415" s="1">
        <f t="shared" si="41"/>
        <v>3.9821494186671511E-2</v>
      </c>
      <c r="G415" s="1">
        <f t="shared" si="42"/>
        <v>3.5273405179684406E-3</v>
      </c>
      <c r="H415" s="1">
        <f t="shared" si="43"/>
        <v>-3.2661977866211812E-3</v>
      </c>
      <c r="I415" s="1">
        <f t="shared" si="44"/>
        <v>-1.4908083088285904E-2</v>
      </c>
      <c r="J415" s="1">
        <f t="shared" si="45"/>
        <v>9.658385144155038E-4</v>
      </c>
      <c r="K415" s="1">
        <f t="shared" si="46"/>
        <v>7.7002443374534438E-3</v>
      </c>
    </row>
    <row r="416" spans="1:11" x14ac:dyDescent="0.2">
      <c r="A416" s="2">
        <v>43804</v>
      </c>
      <c r="B416" s="1">
        <v>3280</v>
      </c>
      <c r="C416" s="1">
        <v>1420</v>
      </c>
      <c r="D416" s="1">
        <v>18660</v>
      </c>
      <c r="E416" s="1">
        <v>25700</v>
      </c>
      <c r="F416" s="1">
        <f t="shared" si="41"/>
        <v>-1.5128881596300089E-2</v>
      </c>
      <c r="G416" s="1">
        <f t="shared" si="42"/>
        <v>0</v>
      </c>
      <c r="H416" s="1">
        <f t="shared" si="43"/>
        <v>1.7297728590878973E-2</v>
      </c>
      <c r="I416" s="1">
        <f t="shared" si="44"/>
        <v>1.5686596167699473E-2</v>
      </c>
      <c r="J416" s="1">
        <f t="shared" si="45"/>
        <v>1.0301181097919342E-2</v>
      </c>
      <c r="K416" s="1">
        <f t="shared" si="46"/>
        <v>5.5704170835904629E-3</v>
      </c>
    </row>
    <row r="417" spans="1:11" x14ac:dyDescent="0.2">
      <c r="A417" s="2">
        <v>43805</v>
      </c>
      <c r="B417" s="1">
        <v>3300</v>
      </c>
      <c r="C417" s="1">
        <v>1415</v>
      </c>
      <c r="D417" s="1">
        <v>18500</v>
      </c>
      <c r="E417" s="1">
        <v>25600</v>
      </c>
      <c r="F417" s="1">
        <f t="shared" si="41"/>
        <v>6.0790460763821925E-3</v>
      </c>
      <c r="G417" s="1">
        <f t="shared" si="42"/>
        <v>-3.5273405179684107E-3</v>
      </c>
      <c r="H417" s="1">
        <f t="shared" si="43"/>
        <v>-8.6114633349185822E-3</v>
      </c>
      <c r="I417" s="1">
        <f t="shared" si="44"/>
        <v>-3.898640415657309E-3</v>
      </c>
      <c r="J417" s="1">
        <f t="shared" si="45"/>
        <v>-4.721268911713131E-3</v>
      </c>
      <c r="K417" s="1">
        <f t="shared" si="46"/>
        <v>-3.4507291267772272E-3</v>
      </c>
    </row>
    <row r="418" spans="1:11" x14ac:dyDescent="0.2">
      <c r="A418" s="2">
        <v>43808</v>
      </c>
      <c r="B418" s="1">
        <v>3280</v>
      </c>
      <c r="C418" s="1">
        <v>1415</v>
      </c>
      <c r="D418" s="1">
        <v>18780</v>
      </c>
      <c r="E418" s="1">
        <v>25600</v>
      </c>
      <c r="F418" s="1">
        <f t="shared" si="41"/>
        <v>-6.0790460763822263E-3</v>
      </c>
      <c r="G418" s="1">
        <f t="shared" si="42"/>
        <v>0</v>
      </c>
      <c r="H418" s="1">
        <f t="shared" si="43"/>
        <v>1.5021741695837781E-2</v>
      </c>
      <c r="I418" s="1">
        <f t="shared" si="44"/>
        <v>0</v>
      </c>
      <c r="J418" s="1">
        <f t="shared" si="45"/>
        <v>6.5990139364615567E-3</v>
      </c>
      <c r="K418" s="1">
        <f t="shared" si="46"/>
        <v>5.2400222440314448E-3</v>
      </c>
    </row>
    <row r="419" spans="1:11" x14ac:dyDescent="0.2">
      <c r="A419" s="2">
        <v>43809</v>
      </c>
      <c r="B419" s="1">
        <v>3260</v>
      </c>
      <c r="C419" s="1">
        <v>1410</v>
      </c>
      <c r="D419" s="1">
        <v>18640</v>
      </c>
      <c r="E419" s="1">
        <v>25460</v>
      </c>
      <c r="F419" s="1">
        <f t="shared" si="41"/>
        <v>-6.1162270174360944E-3</v>
      </c>
      <c r="G419" s="1">
        <f t="shared" si="42"/>
        <v>-3.5398267051240623E-3</v>
      </c>
      <c r="H419" s="1">
        <f t="shared" si="43"/>
        <v>-7.482664522671747E-3</v>
      </c>
      <c r="I419" s="1">
        <f t="shared" si="44"/>
        <v>-5.4837583562563526E-3</v>
      </c>
      <c r="J419" s="1">
        <f t="shared" si="45"/>
        <v>-6.3836885735277819E-3</v>
      </c>
      <c r="K419" s="1">
        <f t="shared" si="46"/>
        <v>-6.1525969662117579E-3</v>
      </c>
    </row>
    <row r="420" spans="1:11" x14ac:dyDescent="0.2">
      <c r="A420" s="2">
        <v>43810</v>
      </c>
      <c r="B420" s="1">
        <v>3270</v>
      </c>
      <c r="C420" s="1">
        <v>1420</v>
      </c>
      <c r="D420" s="1">
        <v>18240</v>
      </c>
      <c r="E420" s="1">
        <v>25340</v>
      </c>
      <c r="F420" s="1">
        <f t="shared" si="41"/>
        <v>3.0627895305457308E-3</v>
      </c>
      <c r="G420" s="1">
        <f t="shared" si="42"/>
        <v>7.0671672230923528E-3</v>
      </c>
      <c r="H420" s="1">
        <f t="shared" si="43"/>
        <v>-2.1692824611259785E-2</v>
      </c>
      <c r="I420" s="1">
        <f t="shared" si="44"/>
        <v>-4.724418236267511E-3</v>
      </c>
      <c r="J420" s="1">
        <f t="shared" si="45"/>
        <v>-1.0861381712805675E-2</v>
      </c>
      <c r="K420" s="1">
        <f t="shared" si="46"/>
        <v>-8.0550820714387506E-3</v>
      </c>
    </row>
    <row r="421" spans="1:11" x14ac:dyDescent="0.2">
      <c r="A421" s="2">
        <v>43811</v>
      </c>
      <c r="B421" s="1">
        <v>3305</v>
      </c>
      <c r="C421" s="1">
        <v>1425</v>
      </c>
      <c r="D421" s="1">
        <v>18300</v>
      </c>
      <c r="E421" s="1">
        <v>25460</v>
      </c>
      <c r="F421" s="1">
        <f t="shared" si="41"/>
        <v>1.0646488394487485E-2</v>
      </c>
      <c r="G421" s="1">
        <f t="shared" si="42"/>
        <v>3.5149421074445919E-3</v>
      </c>
      <c r="H421" s="1">
        <f t="shared" si="43"/>
        <v>3.2840752011900187E-3</v>
      </c>
      <c r="I421" s="1">
        <f t="shared" si="44"/>
        <v>4.7244182362674242E-3</v>
      </c>
      <c r="J421" s="1">
        <f t="shared" si="45"/>
        <v>4.7716096295794472E-3</v>
      </c>
      <c r="K421" s="1">
        <f t="shared" si="46"/>
        <v>5.3148861842730408E-3</v>
      </c>
    </row>
    <row r="422" spans="1:11" x14ac:dyDescent="0.2">
      <c r="A422" s="2">
        <v>43812</v>
      </c>
      <c r="B422" s="1">
        <v>3325</v>
      </c>
      <c r="C422" s="1">
        <v>1420</v>
      </c>
      <c r="D422" s="1">
        <v>19000</v>
      </c>
      <c r="E422" s="1">
        <v>25280</v>
      </c>
      <c r="F422" s="1">
        <f t="shared" si="41"/>
        <v>6.0332008041679127E-3</v>
      </c>
      <c r="G422" s="1">
        <f t="shared" si="42"/>
        <v>-3.5149421074444969E-3</v>
      </c>
      <c r="H422" s="1">
        <f t="shared" si="43"/>
        <v>3.7537919319065242E-2</v>
      </c>
      <c r="I422" s="1">
        <f t="shared" si="44"/>
        <v>-7.0950238506037964E-3</v>
      </c>
      <c r="J422" s="1">
        <f t="shared" si="45"/>
        <v>1.7548689606762407E-2</v>
      </c>
      <c r="K422" s="1">
        <f t="shared" si="46"/>
        <v>1.6987873088072057E-2</v>
      </c>
    </row>
    <row r="423" spans="1:11" x14ac:dyDescent="0.2">
      <c r="A423" s="2">
        <v>43815</v>
      </c>
      <c r="B423" s="1">
        <v>3335</v>
      </c>
      <c r="C423" s="1">
        <v>1425</v>
      </c>
      <c r="D423" s="1">
        <v>18800</v>
      </c>
      <c r="E423" s="1">
        <v>25020</v>
      </c>
      <c r="F423" s="1">
        <f t="shared" si="41"/>
        <v>3.0030052597695561E-3</v>
      </c>
      <c r="G423" s="1">
        <f t="shared" si="42"/>
        <v>3.5149421074445919E-3</v>
      </c>
      <c r="H423" s="1">
        <f t="shared" si="43"/>
        <v>-1.0582109330536972E-2</v>
      </c>
      <c r="I423" s="1">
        <f t="shared" si="44"/>
        <v>-1.0338064239891647E-2</v>
      </c>
      <c r="J423" s="1">
        <f t="shared" si="45"/>
        <v>-7.0736257255315047E-3</v>
      </c>
      <c r="K423" s="1">
        <f t="shared" si="46"/>
        <v>-4.342015886299495E-3</v>
      </c>
    </row>
    <row r="424" spans="1:11" x14ac:dyDescent="0.2">
      <c r="A424" s="2">
        <v>43816</v>
      </c>
      <c r="B424" s="1">
        <v>3275</v>
      </c>
      <c r="C424" s="1">
        <v>1425</v>
      </c>
      <c r="D424" s="1">
        <v>18760</v>
      </c>
      <c r="E424" s="1">
        <v>25000</v>
      </c>
      <c r="F424" s="1">
        <f t="shared" si="41"/>
        <v>-1.8154810280371827E-2</v>
      </c>
      <c r="G424" s="1">
        <f t="shared" si="42"/>
        <v>0</v>
      </c>
      <c r="H424" s="1">
        <f t="shared" si="43"/>
        <v>-2.1299262578248533E-3</v>
      </c>
      <c r="I424" s="1">
        <f t="shared" si="44"/>
        <v>-7.9968017056429011E-4</v>
      </c>
      <c r="J424" s="1">
        <f t="shared" si="45"/>
        <v>-3.9881047136092734E-3</v>
      </c>
      <c r="K424" s="1">
        <f t="shared" si="46"/>
        <v>-5.5771374031705692E-3</v>
      </c>
    </row>
    <row r="425" spans="1:11" x14ac:dyDescent="0.2">
      <c r="A425" s="2">
        <v>43817</v>
      </c>
      <c r="B425" s="1">
        <v>3260</v>
      </c>
      <c r="C425" s="1">
        <v>1440</v>
      </c>
      <c r="D425" s="1">
        <v>18680</v>
      </c>
      <c r="E425" s="1">
        <v>24980</v>
      </c>
      <c r="F425" s="1">
        <f t="shared" si="41"/>
        <v>-4.5906737085989512E-3</v>
      </c>
      <c r="G425" s="1">
        <f t="shared" si="42"/>
        <v>1.0471299867295437E-2</v>
      </c>
      <c r="H425" s="1">
        <f t="shared" si="43"/>
        <v>-4.2735107773820497E-3</v>
      </c>
      <c r="I425" s="1">
        <f t="shared" si="44"/>
        <v>-8.003201707691552E-4</v>
      </c>
      <c r="J425" s="1">
        <f t="shared" si="45"/>
        <v>-1.9783065009436125E-3</v>
      </c>
      <c r="K425" s="1">
        <f t="shared" si="46"/>
        <v>-1.0565203205894881E-3</v>
      </c>
    </row>
    <row r="426" spans="1:11" x14ac:dyDescent="0.2">
      <c r="A426" s="2">
        <v>43818</v>
      </c>
      <c r="B426" s="1">
        <v>3300</v>
      </c>
      <c r="C426" s="1">
        <v>1440</v>
      </c>
      <c r="D426" s="1">
        <v>18720</v>
      </c>
      <c r="E426" s="1">
        <v>25000</v>
      </c>
      <c r="F426" s="1">
        <f t="shared" si="41"/>
        <v>1.2195273093818206E-2</v>
      </c>
      <c r="G426" s="1">
        <f t="shared" si="42"/>
        <v>0</v>
      </c>
      <c r="H426" s="1">
        <f t="shared" si="43"/>
        <v>2.1390382487494423E-3</v>
      </c>
      <c r="I426" s="1">
        <f t="shared" si="44"/>
        <v>8.0032017076911573E-4</v>
      </c>
      <c r="J426" s="1">
        <f t="shared" si="45"/>
        <v>3.098890131139731E-3</v>
      </c>
      <c r="K426" s="1">
        <f t="shared" si="46"/>
        <v>4.0914175024687124E-3</v>
      </c>
    </row>
    <row r="427" spans="1:11" x14ac:dyDescent="0.2">
      <c r="A427" s="2">
        <v>43819</v>
      </c>
      <c r="B427" s="1">
        <v>3320</v>
      </c>
      <c r="C427" s="1">
        <v>1440</v>
      </c>
      <c r="D427" s="1">
        <v>18640</v>
      </c>
      <c r="E427" s="1">
        <v>24900</v>
      </c>
      <c r="F427" s="1">
        <f t="shared" si="41"/>
        <v>6.0423144559626617E-3</v>
      </c>
      <c r="G427" s="1">
        <f t="shared" si="42"/>
        <v>0</v>
      </c>
      <c r="H427" s="1">
        <f t="shared" si="43"/>
        <v>-4.2826617920008478E-3</v>
      </c>
      <c r="I427" s="1">
        <f t="shared" si="44"/>
        <v>-4.0080213975388218E-3</v>
      </c>
      <c r="J427" s="1">
        <f t="shared" si="45"/>
        <v>-2.2369890769907302E-3</v>
      </c>
      <c r="K427" s="1">
        <f t="shared" si="46"/>
        <v>-8.1742133216359842E-4</v>
      </c>
    </row>
    <row r="428" spans="1:11" x14ac:dyDescent="0.2">
      <c r="A428" s="2">
        <v>43822</v>
      </c>
      <c r="B428" s="1">
        <v>3350</v>
      </c>
      <c r="C428" s="1">
        <v>1475</v>
      </c>
      <c r="D428" s="1">
        <v>19300</v>
      </c>
      <c r="E428" s="1">
        <v>25080</v>
      </c>
      <c r="F428" s="1">
        <f t="shared" si="41"/>
        <v>8.9955629085777828E-3</v>
      </c>
      <c r="G428" s="1">
        <f t="shared" si="42"/>
        <v>2.4014876203873919E-2</v>
      </c>
      <c r="H428" s="1">
        <f t="shared" si="43"/>
        <v>3.4795286653394847E-2</v>
      </c>
      <c r="I428" s="1">
        <f t="shared" si="44"/>
        <v>7.2029122940580163E-3</v>
      </c>
      <c r="J428" s="1">
        <f t="shared" si="45"/>
        <v>2.2949193456885987E-2</v>
      </c>
      <c r="K428" s="1">
        <f t="shared" si="46"/>
        <v>2.3430036191352716E-2</v>
      </c>
    </row>
    <row r="429" spans="1:11" x14ac:dyDescent="0.2">
      <c r="A429" s="2">
        <v>43823</v>
      </c>
      <c r="B429" s="1">
        <v>3320</v>
      </c>
      <c r="C429" s="1">
        <v>1460</v>
      </c>
      <c r="D429" s="1">
        <v>19300</v>
      </c>
      <c r="E429" s="1">
        <v>25300</v>
      </c>
      <c r="F429" s="1">
        <f t="shared" si="41"/>
        <v>-8.995562908577873E-3</v>
      </c>
      <c r="G429" s="1">
        <f t="shared" si="42"/>
        <v>-1.0221554071538028E-2</v>
      </c>
      <c r="H429" s="1">
        <f t="shared" si="43"/>
        <v>0</v>
      </c>
      <c r="I429" s="1">
        <f t="shared" si="44"/>
        <v>8.7336799687546315E-3</v>
      </c>
      <c r="J429" s="1">
        <f t="shared" si="45"/>
        <v>-1.8806985125182588E-4</v>
      </c>
      <c r="K429" s="1">
        <f t="shared" si="46"/>
        <v>-3.419833544576611E-3</v>
      </c>
    </row>
    <row r="430" spans="1:11" x14ac:dyDescent="0.2">
      <c r="A430" s="2">
        <v>43825</v>
      </c>
      <c r="B430" s="1">
        <v>3345</v>
      </c>
      <c r="C430" s="1">
        <v>1450</v>
      </c>
      <c r="D430" s="1">
        <v>19300</v>
      </c>
      <c r="E430" s="1">
        <v>25260</v>
      </c>
      <c r="F430" s="1">
        <f t="shared" si="41"/>
        <v>7.5019106517946917E-3</v>
      </c>
      <c r="G430" s="1">
        <f t="shared" si="42"/>
        <v>-6.8728792877620643E-3</v>
      </c>
      <c r="H430" s="1">
        <f t="shared" si="43"/>
        <v>0</v>
      </c>
      <c r="I430" s="1">
        <f t="shared" si="44"/>
        <v>-1.5822788111294914E-3</v>
      </c>
      <c r="J430" s="1">
        <f t="shared" si="45"/>
        <v>4.2428966210624429E-5</v>
      </c>
      <c r="K430" s="1">
        <f t="shared" si="46"/>
        <v>3.4267392428331074E-4</v>
      </c>
    </row>
    <row r="431" spans="1:11" x14ac:dyDescent="0.2">
      <c r="A431" s="2">
        <v>43826</v>
      </c>
      <c r="B431" s="1">
        <v>3340</v>
      </c>
      <c r="C431" s="1">
        <v>1475</v>
      </c>
      <c r="D431" s="1">
        <v>19380</v>
      </c>
      <c r="E431" s="1">
        <v>25100</v>
      </c>
      <c r="F431" s="1">
        <f t="shared" si="41"/>
        <v>-1.4958865915826911E-3</v>
      </c>
      <c r="G431" s="1">
        <f t="shared" si="42"/>
        <v>1.709443335930004E-2</v>
      </c>
      <c r="H431" s="1">
        <f t="shared" si="43"/>
        <v>4.1365105517802755E-3</v>
      </c>
      <c r="I431" s="1">
        <f t="shared" si="44"/>
        <v>-6.3542707846068322E-3</v>
      </c>
      <c r="J431" s="1">
        <f t="shared" si="45"/>
        <v>1.9647479269310304E-3</v>
      </c>
      <c r="K431" s="1">
        <f t="shared" si="46"/>
        <v>4.2709176938047757E-3</v>
      </c>
    </row>
    <row r="432" spans="1:11" x14ac:dyDescent="0.2">
      <c r="A432" s="2">
        <v>43829</v>
      </c>
      <c r="B432" s="1">
        <v>3315</v>
      </c>
      <c r="C432" s="1">
        <v>1460</v>
      </c>
      <c r="D432" s="1">
        <v>19600</v>
      </c>
      <c r="E432" s="1">
        <v>25400</v>
      </c>
      <c r="F432" s="1">
        <f t="shared" si="41"/>
        <v>-7.5131833507832502E-3</v>
      </c>
      <c r="G432" s="1">
        <f t="shared" si="42"/>
        <v>-1.0221554071538028E-2</v>
      </c>
      <c r="H432" s="1">
        <f t="shared" si="43"/>
        <v>1.1287959773851355E-2</v>
      </c>
      <c r="I432" s="1">
        <f t="shared" si="44"/>
        <v>1.1881327886752686E-2</v>
      </c>
      <c r="J432" s="1">
        <f t="shared" si="45"/>
        <v>6.4651789488425586E-3</v>
      </c>
      <c r="K432" s="1">
        <f t="shared" si="46"/>
        <v>2.3451080349049603E-3</v>
      </c>
    </row>
    <row r="433" spans="1:11" x14ac:dyDescent="0.2">
      <c r="A433" s="2">
        <v>43832</v>
      </c>
      <c r="B433" s="1">
        <v>3320</v>
      </c>
      <c r="C433" s="1">
        <v>1460</v>
      </c>
      <c r="D433" s="1">
        <v>19880</v>
      </c>
      <c r="E433" s="1">
        <v>25100</v>
      </c>
      <c r="F433" s="1">
        <f t="shared" si="41"/>
        <v>1.5071592905713386E-3</v>
      </c>
      <c r="G433" s="1">
        <f t="shared" si="42"/>
        <v>0</v>
      </c>
      <c r="H433" s="1">
        <f t="shared" si="43"/>
        <v>1.4184634991956381E-2</v>
      </c>
      <c r="I433" s="1">
        <f t="shared" si="44"/>
        <v>-1.1881327886752675E-2</v>
      </c>
      <c r="J433" s="1">
        <f t="shared" si="45"/>
        <v>4.3480594178757223E-3</v>
      </c>
      <c r="K433" s="1">
        <f t="shared" si="46"/>
        <v>5.5717427803479384E-3</v>
      </c>
    </row>
    <row r="434" spans="1:11" x14ac:dyDescent="0.2">
      <c r="A434" s="2">
        <v>43833</v>
      </c>
      <c r="B434" s="1">
        <v>3380</v>
      </c>
      <c r="C434" s="1">
        <v>1470</v>
      </c>
      <c r="D434" s="1">
        <v>20300</v>
      </c>
      <c r="E434" s="1">
        <v>25280</v>
      </c>
      <c r="F434" s="1">
        <f t="shared" si="41"/>
        <v>1.7910926566530243E-2</v>
      </c>
      <c r="G434" s="1">
        <f t="shared" si="42"/>
        <v>6.8259650703998906E-3</v>
      </c>
      <c r="H434" s="1">
        <f t="shared" si="43"/>
        <v>2.0906684819313643E-2</v>
      </c>
      <c r="I434" s="1">
        <f t="shared" si="44"/>
        <v>7.1457231409185525E-3</v>
      </c>
      <c r="J434" s="1">
        <f t="shared" si="45"/>
        <v>1.5609008686905986E-2</v>
      </c>
      <c r="K434" s="1">
        <f t="shared" si="46"/>
        <v>1.5965505138495536E-2</v>
      </c>
    </row>
    <row r="435" spans="1:11" x14ac:dyDescent="0.2">
      <c r="A435" s="2">
        <v>43837</v>
      </c>
      <c r="B435" s="1">
        <v>3360</v>
      </c>
      <c r="C435" s="1">
        <v>1450</v>
      </c>
      <c r="D435" s="1">
        <v>19760</v>
      </c>
      <c r="E435" s="1">
        <v>25060</v>
      </c>
      <c r="F435" s="1">
        <f t="shared" si="41"/>
        <v>-5.9347355198145777E-3</v>
      </c>
      <c r="G435" s="1">
        <f t="shared" si="42"/>
        <v>-1.3698844358161915E-2</v>
      </c>
      <c r="H435" s="1">
        <f t="shared" si="43"/>
        <v>-2.6961193728019882E-2</v>
      </c>
      <c r="I435" s="1">
        <f t="shared" si="44"/>
        <v>-8.7406198107344776E-3</v>
      </c>
      <c r="J435" s="1">
        <f t="shared" si="45"/>
        <v>-1.7925846580481936E-2</v>
      </c>
      <c r="K435" s="1">
        <f t="shared" si="46"/>
        <v>-1.7230051910268423E-2</v>
      </c>
    </row>
    <row r="436" spans="1:11" x14ac:dyDescent="0.2">
      <c r="A436" s="2">
        <v>43838</v>
      </c>
      <c r="B436" s="1">
        <v>3325</v>
      </c>
      <c r="C436" s="1">
        <v>1445</v>
      </c>
      <c r="D436" s="1">
        <v>19600</v>
      </c>
      <c r="E436" s="1">
        <v>25020</v>
      </c>
      <c r="F436" s="1">
        <f t="shared" si="41"/>
        <v>-1.0471299867295366E-2</v>
      </c>
      <c r="G436" s="1">
        <f t="shared" si="42"/>
        <v>-3.4542348680875576E-3</v>
      </c>
      <c r="H436" s="1">
        <f t="shared" si="43"/>
        <v>-8.1301260832501755E-3</v>
      </c>
      <c r="I436" s="1">
        <f t="shared" si="44"/>
        <v>-1.5974444291571755E-3</v>
      </c>
      <c r="J436" s="1">
        <f t="shared" si="45"/>
        <v>-6.3805426158174425E-3</v>
      </c>
      <c r="K436" s="1">
        <f t="shared" si="46"/>
        <v>-7.1269731208196494E-3</v>
      </c>
    </row>
    <row r="437" spans="1:11" x14ac:dyDescent="0.2">
      <c r="A437" s="2">
        <v>43839</v>
      </c>
      <c r="B437" s="1">
        <v>3345</v>
      </c>
      <c r="C437" s="1">
        <v>1460</v>
      </c>
      <c r="D437" s="1">
        <v>19760</v>
      </c>
      <c r="E437" s="1">
        <v>25020</v>
      </c>
      <c r="F437" s="1">
        <f t="shared" si="41"/>
        <v>5.9970194723742657E-3</v>
      </c>
      <c r="G437" s="1">
        <f t="shared" si="42"/>
        <v>1.0327114155849524E-2</v>
      </c>
      <c r="H437" s="1">
        <f t="shared" si="43"/>
        <v>8.1301260832503091E-3</v>
      </c>
      <c r="I437" s="1">
        <f t="shared" si="44"/>
        <v>0</v>
      </c>
      <c r="J437" s="1">
        <f t="shared" si="45"/>
        <v>5.9973273780662469E-3</v>
      </c>
      <c r="K437" s="1">
        <f t="shared" si="46"/>
        <v>7.2232344367261104E-3</v>
      </c>
    </row>
    <row r="438" spans="1:11" x14ac:dyDescent="0.2">
      <c r="A438" s="2">
        <v>43840</v>
      </c>
      <c r="B438" s="1">
        <v>3400</v>
      </c>
      <c r="C438" s="1">
        <v>1465</v>
      </c>
      <c r="D438" s="1">
        <v>19660</v>
      </c>
      <c r="E438" s="1">
        <v>25140</v>
      </c>
      <c r="F438" s="1">
        <f t="shared" si="41"/>
        <v>1.6308738041923908E-2</v>
      </c>
      <c r="G438" s="1">
        <f t="shared" si="42"/>
        <v>3.4188067487854611E-3</v>
      </c>
      <c r="H438" s="1">
        <f t="shared" si="43"/>
        <v>-5.0735776007012267E-3</v>
      </c>
      <c r="I438" s="1">
        <f t="shared" si="44"/>
        <v>4.7846981233362531E-3</v>
      </c>
      <c r="J438" s="1">
        <f t="shared" si="45"/>
        <v>1.4475771116505822E-3</v>
      </c>
      <c r="K438" s="1">
        <f t="shared" si="46"/>
        <v>2.9563057522561421E-3</v>
      </c>
    </row>
    <row r="439" spans="1:11" x14ac:dyDescent="0.2">
      <c r="A439" s="2">
        <v>43843</v>
      </c>
      <c r="B439" s="1">
        <v>3420</v>
      </c>
      <c r="C439" s="1">
        <v>1465</v>
      </c>
      <c r="D439" s="1">
        <v>19960</v>
      </c>
      <c r="E439" s="1">
        <v>24920</v>
      </c>
      <c r="F439" s="1">
        <f t="shared" si="41"/>
        <v>5.8651194523980576E-3</v>
      </c>
      <c r="G439" s="1">
        <f t="shared" si="42"/>
        <v>0</v>
      </c>
      <c r="H439" s="1">
        <f t="shared" si="43"/>
        <v>1.5144156164297406E-2</v>
      </c>
      <c r="I439" s="1">
        <f t="shared" si="44"/>
        <v>-8.7895092428489294E-3</v>
      </c>
      <c r="J439" s="1">
        <f t="shared" si="45"/>
        <v>6.25446868929618E-3</v>
      </c>
      <c r="K439" s="1">
        <f t="shared" si="46"/>
        <v>7.4021992127484542E-3</v>
      </c>
    </row>
    <row r="440" spans="1:11" x14ac:dyDescent="0.2">
      <c r="A440" s="2">
        <v>43844</v>
      </c>
      <c r="B440" s="1">
        <v>3405</v>
      </c>
      <c r="C440" s="1">
        <v>1475</v>
      </c>
      <c r="D440" s="1">
        <v>19700</v>
      </c>
      <c r="E440" s="1">
        <v>24940</v>
      </c>
      <c r="F440" s="1">
        <f t="shared" si="41"/>
        <v>-4.3956114730381093E-3</v>
      </c>
      <c r="G440" s="1">
        <f t="shared" si="42"/>
        <v>6.8027473227526203E-3</v>
      </c>
      <c r="H440" s="1">
        <f t="shared" si="43"/>
        <v>-1.311163513937505E-2</v>
      </c>
      <c r="I440" s="1">
        <f t="shared" si="44"/>
        <v>8.0224633263804726E-4</v>
      </c>
      <c r="J440" s="1">
        <f t="shared" si="45"/>
        <v>-6.3343229752084668E-3</v>
      </c>
      <c r="K440" s="1">
        <f t="shared" si="46"/>
        <v>-5.5583645831639716E-3</v>
      </c>
    </row>
    <row r="441" spans="1:11" x14ac:dyDescent="0.2">
      <c r="A441" s="2">
        <v>43845</v>
      </c>
      <c r="B441" s="1">
        <v>3395</v>
      </c>
      <c r="C441" s="1">
        <v>1460</v>
      </c>
      <c r="D441" s="1">
        <v>19680</v>
      </c>
      <c r="E441" s="1">
        <v>25060</v>
      </c>
      <c r="F441" s="1">
        <f t="shared" si="41"/>
        <v>-2.9411785908162623E-3</v>
      </c>
      <c r="G441" s="1">
        <f t="shared" si="42"/>
        <v>-1.0221554071538028E-2</v>
      </c>
      <c r="H441" s="1">
        <f t="shared" si="43"/>
        <v>-1.0157441198354164E-3</v>
      </c>
      <c r="I441" s="1">
        <f t="shared" si="44"/>
        <v>4.800009216031768E-3</v>
      </c>
      <c r="J441" s="1">
        <f t="shared" si="45"/>
        <v>-7.7120195168600865E-4</v>
      </c>
      <c r="K441" s="1">
        <f t="shared" si="46"/>
        <v>-2.7566893943344315E-3</v>
      </c>
    </row>
    <row r="442" spans="1:11" x14ac:dyDescent="0.2">
      <c r="A442" s="2">
        <v>43846</v>
      </c>
      <c r="B442" s="1">
        <v>3405</v>
      </c>
      <c r="C442" s="1">
        <v>1445</v>
      </c>
      <c r="D442" s="1">
        <v>19560</v>
      </c>
      <c r="E442" s="1">
        <v>25000</v>
      </c>
      <c r="F442" s="1">
        <f t="shared" si="41"/>
        <v>2.9411785908162289E-3</v>
      </c>
      <c r="G442" s="1">
        <f t="shared" si="42"/>
        <v>-1.0327114155849628E-2</v>
      </c>
      <c r="H442" s="1">
        <f t="shared" si="43"/>
        <v>-6.1162270174360944E-3</v>
      </c>
      <c r="I442" s="1">
        <f t="shared" si="44"/>
        <v>-2.3971245997215147E-3</v>
      </c>
      <c r="J442" s="1">
        <f t="shared" si="45"/>
        <v>-4.2489292856109544E-3</v>
      </c>
      <c r="K442" s="1">
        <f t="shared" si="46"/>
        <v>-4.3221428012842622E-3</v>
      </c>
    </row>
    <row r="443" spans="1:11" x14ac:dyDescent="0.2">
      <c r="A443" s="2">
        <v>43847</v>
      </c>
      <c r="B443" s="1">
        <v>3385</v>
      </c>
      <c r="C443" s="1">
        <v>1450</v>
      </c>
      <c r="D443" s="1">
        <v>19520</v>
      </c>
      <c r="E443" s="1">
        <v>25180</v>
      </c>
      <c r="F443" s="1">
        <f t="shared" si="41"/>
        <v>-5.8910332372374193E-3</v>
      </c>
      <c r="G443" s="1">
        <f t="shared" si="42"/>
        <v>3.4542348680876036E-3</v>
      </c>
      <c r="H443" s="1">
        <f t="shared" si="43"/>
        <v>-2.0470836217247996E-3</v>
      </c>
      <c r="I443" s="1">
        <f t="shared" si="44"/>
        <v>7.1742037480004529E-3</v>
      </c>
      <c r="J443" s="1">
        <f t="shared" si="45"/>
        <v>2.3177762736086081E-4</v>
      </c>
      <c r="K443" s="1">
        <f t="shared" si="46"/>
        <v>-9.8567859066794839E-4</v>
      </c>
    </row>
    <row r="444" spans="1:11" x14ac:dyDescent="0.2">
      <c r="A444" s="2">
        <v>43850</v>
      </c>
      <c r="B444" s="1">
        <v>3385</v>
      </c>
      <c r="C444" s="1">
        <v>1455</v>
      </c>
      <c r="D444" s="1">
        <v>19620</v>
      </c>
      <c r="E444" s="1">
        <v>25300</v>
      </c>
      <c r="F444" s="1">
        <f t="shared" si="41"/>
        <v>0</v>
      </c>
      <c r="G444" s="1">
        <f t="shared" si="42"/>
        <v>3.4423441909726986E-3</v>
      </c>
      <c r="H444" s="1">
        <f t="shared" si="43"/>
        <v>5.109873152270644E-3</v>
      </c>
      <c r="I444" s="1">
        <f t="shared" si="44"/>
        <v>4.754367117273498E-3</v>
      </c>
      <c r="J444" s="1">
        <f t="shared" si="45"/>
        <v>4.0877627745509668E-3</v>
      </c>
      <c r="K444" s="1">
        <f t="shared" si="46"/>
        <v>3.4633484684436795E-3</v>
      </c>
    </row>
    <row r="445" spans="1:11" x14ac:dyDescent="0.2">
      <c r="A445" s="2">
        <v>43851</v>
      </c>
      <c r="B445" s="1">
        <v>3360</v>
      </c>
      <c r="C445" s="1">
        <v>1455</v>
      </c>
      <c r="D445" s="1">
        <v>19560</v>
      </c>
      <c r="E445" s="1">
        <v>25260</v>
      </c>
      <c r="F445" s="1">
        <f t="shared" si="41"/>
        <v>-7.4129323891254113E-3</v>
      </c>
      <c r="G445" s="1">
        <f t="shared" si="42"/>
        <v>0</v>
      </c>
      <c r="H445" s="1">
        <f t="shared" si="43"/>
        <v>-3.0627895305457668E-3</v>
      </c>
      <c r="I445" s="1">
        <f t="shared" si="44"/>
        <v>-1.5822788111294914E-3</v>
      </c>
      <c r="J445" s="1">
        <f t="shared" si="45"/>
        <v>-3.0389043264240682E-3</v>
      </c>
      <c r="K445" s="1">
        <f t="shared" si="46"/>
        <v>-3.3897162671398967E-3</v>
      </c>
    </row>
    <row r="446" spans="1:11" x14ac:dyDescent="0.2">
      <c r="A446" s="2">
        <v>43852</v>
      </c>
      <c r="B446" s="1">
        <v>3330</v>
      </c>
      <c r="C446" s="1">
        <v>1445</v>
      </c>
      <c r="D446" s="1">
        <v>19500</v>
      </c>
      <c r="E446" s="1">
        <v>25320</v>
      </c>
      <c r="F446" s="1">
        <f t="shared" si="41"/>
        <v>-8.9686699827603751E-3</v>
      </c>
      <c r="G446" s="1">
        <f t="shared" si="42"/>
        <v>-6.8965790590603286E-3</v>
      </c>
      <c r="H446" s="1">
        <f t="shared" si="43"/>
        <v>-3.0721990369701403E-3</v>
      </c>
      <c r="I446" s="1">
        <f t="shared" si="44"/>
        <v>2.3724803536303955E-3</v>
      </c>
      <c r="J446" s="1">
        <f t="shared" si="45"/>
        <v>-2.9779378333975601E-3</v>
      </c>
      <c r="K446" s="1">
        <f t="shared" si="46"/>
        <v>-4.7667248387756834E-3</v>
      </c>
    </row>
    <row r="447" spans="1:11" x14ac:dyDescent="0.2">
      <c r="A447" s="2">
        <v>43853</v>
      </c>
      <c r="B447" s="1">
        <v>3315</v>
      </c>
      <c r="C447" s="1">
        <v>1445</v>
      </c>
      <c r="D447" s="1">
        <v>19300</v>
      </c>
      <c r="E447" s="1">
        <v>25380</v>
      </c>
      <c r="F447" s="1">
        <f t="shared" si="41"/>
        <v>-4.5146803545265827E-3</v>
      </c>
      <c r="G447" s="1">
        <f t="shared" si="42"/>
        <v>0</v>
      </c>
      <c r="H447" s="1">
        <f t="shared" si="43"/>
        <v>-1.0309369658861213E-2</v>
      </c>
      <c r="I447" s="1">
        <f t="shared" si="44"/>
        <v>2.3668650102662441E-3</v>
      </c>
      <c r="J447" s="1">
        <f t="shared" si="45"/>
        <v>-5.2401706300430322E-3</v>
      </c>
      <c r="K447" s="1">
        <f t="shared" si="46"/>
        <v>-5.5311999340925668E-3</v>
      </c>
    </row>
    <row r="448" spans="1:11" x14ac:dyDescent="0.2">
      <c r="A448" s="2">
        <v>43854</v>
      </c>
      <c r="B448" s="1">
        <v>3290</v>
      </c>
      <c r="C448" s="1">
        <v>1440</v>
      </c>
      <c r="D448" s="1">
        <v>19380</v>
      </c>
      <c r="E448" s="1">
        <v>25220</v>
      </c>
      <c r="F448" s="1">
        <f t="shared" si="41"/>
        <v>-7.5700588605452793E-3</v>
      </c>
      <c r="G448" s="1">
        <f t="shared" si="42"/>
        <v>-3.466207976486284E-3</v>
      </c>
      <c r="H448" s="1">
        <f t="shared" si="43"/>
        <v>4.1365105517802755E-3</v>
      </c>
      <c r="I448" s="1">
        <f t="shared" si="44"/>
        <v>-6.3241317494681119E-3</v>
      </c>
      <c r="J448" s="1">
        <f t="shared" si="45"/>
        <v>-9.949072882073104E-4</v>
      </c>
      <c r="K448" s="1">
        <f t="shared" si="46"/>
        <v>-1.356739737079264E-3</v>
      </c>
    </row>
    <row r="449" spans="1:11" x14ac:dyDescent="0.2">
      <c r="A449" s="2">
        <v>43857</v>
      </c>
      <c r="B449" s="1">
        <v>3205</v>
      </c>
      <c r="C449" s="1">
        <v>1430</v>
      </c>
      <c r="D449" s="1">
        <v>19240</v>
      </c>
      <c r="E449" s="1">
        <v>24920</v>
      </c>
      <c r="F449" s="1">
        <f t="shared" si="41"/>
        <v>-2.6175474404647209E-2</v>
      </c>
      <c r="G449" s="1">
        <f t="shared" si="42"/>
        <v>-6.9686693160933158E-3</v>
      </c>
      <c r="H449" s="1">
        <f t="shared" si="43"/>
        <v>-7.250161225059751E-3</v>
      </c>
      <c r="I449" s="1">
        <f t="shared" si="44"/>
        <v>-1.1966636617521063E-2</v>
      </c>
      <c r="J449" s="1">
        <f t="shared" si="45"/>
        <v>-1.1239927859216554E-2</v>
      </c>
      <c r="K449" s="1">
        <f t="shared" si="46"/>
        <v>-1.239683867740946E-2</v>
      </c>
    </row>
    <row r="450" spans="1:11" x14ac:dyDescent="0.2">
      <c r="A450" s="2">
        <v>43858</v>
      </c>
      <c r="B450" s="1">
        <v>3190</v>
      </c>
      <c r="C450" s="1">
        <v>1430</v>
      </c>
      <c r="D450" s="1">
        <v>19300</v>
      </c>
      <c r="E450" s="1">
        <v>25000</v>
      </c>
      <c r="F450" s="1">
        <f t="shared" si="41"/>
        <v>-4.6911735758801663E-3</v>
      </c>
      <c r="G450" s="1">
        <f t="shared" si="42"/>
        <v>0</v>
      </c>
      <c r="H450" s="1">
        <f t="shared" si="43"/>
        <v>3.1136506732793536E-3</v>
      </c>
      <c r="I450" s="1">
        <f t="shared" si="44"/>
        <v>3.205130948948331E-3</v>
      </c>
      <c r="J450" s="1">
        <f t="shared" si="45"/>
        <v>1.6544320374947347E-3</v>
      </c>
      <c r="K450" s="1">
        <f t="shared" si="46"/>
        <v>5.4886250390050065E-4</v>
      </c>
    </row>
    <row r="451" spans="1:11" x14ac:dyDescent="0.2">
      <c r="A451" s="2">
        <v>43859</v>
      </c>
      <c r="B451" s="1">
        <v>3195</v>
      </c>
      <c r="C451" s="1">
        <v>1440</v>
      </c>
      <c r="D451" s="1">
        <v>19380</v>
      </c>
      <c r="E451" s="1">
        <v>25080</v>
      </c>
      <c r="F451" s="1">
        <f t="shared" si="41"/>
        <v>1.5661710327448761E-3</v>
      </c>
      <c r="G451" s="1">
        <f t="shared" si="42"/>
        <v>6.9686693160934355E-3</v>
      </c>
      <c r="H451" s="1">
        <f t="shared" si="43"/>
        <v>4.1365105517802755E-3</v>
      </c>
      <c r="I451" s="1">
        <f t="shared" si="44"/>
        <v>3.1948908965192886E-3</v>
      </c>
      <c r="J451" s="1">
        <f t="shared" si="45"/>
        <v>3.7987705865410349E-3</v>
      </c>
      <c r="K451" s="1">
        <f t="shared" si="46"/>
        <v>3.9661954593579593E-3</v>
      </c>
    </row>
    <row r="452" spans="1:11" x14ac:dyDescent="0.2">
      <c r="A452" s="2">
        <v>43860</v>
      </c>
      <c r="B452" s="1">
        <v>3200</v>
      </c>
      <c r="C452" s="1">
        <v>1450</v>
      </c>
      <c r="D452" s="1">
        <v>19740</v>
      </c>
      <c r="E452" s="1">
        <v>24960</v>
      </c>
      <c r="F452" s="1">
        <f t="shared" ref="F452:F501" si="47">+LN(B452/B451)</f>
        <v>1.5637219761827589E-3</v>
      </c>
      <c r="G452" s="1">
        <f t="shared" ref="G452:G501" si="48">+LN(C452/C451)</f>
        <v>6.920442844573757E-3</v>
      </c>
      <c r="H452" s="1">
        <f t="shared" ref="H452:H501" si="49">+LN(D452/D451)</f>
        <v>1.8405427542715343E-2</v>
      </c>
      <c r="I452" s="1">
        <f t="shared" ref="I452:I501" si="50">+LN(E452/E451)</f>
        <v>-4.7961722634930551E-3</v>
      </c>
      <c r="J452" s="1">
        <f t="shared" ref="J452:J501" si="51">+SUMPRODUCT($N$46:$Q$46,F452:I452)</f>
        <v>8.9302732863691982E-3</v>
      </c>
      <c r="K452" s="1">
        <f t="shared" ref="K452:K501" si="52">+SUMPRODUCT($N$76:$Q$76,F452:I452)</f>
        <v>9.5778442308330405E-3</v>
      </c>
    </row>
    <row r="453" spans="1:11" x14ac:dyDescent="0.2">
      <c r="A453" s="2">
        <v>43861</v>
      </c>
      <c r="B453" s="1">
        <v>3180</v>
      </c>
      <c r="C453" s="1">
        <v>1450</v>
      </c>
      <c r="D453" s="1">
        <v>18800</v>
      </c>
      <c r="E453" s="1">
        <v>24760</v>
      </c>
      <c r="F453" s="1">
        <f t="shared" si="47"/>
        <v>-6.2696130135953742E-3</v>
      </c>
      <c r="G453" s="1">
        <f t="shared" si="48"/>
        <v>0</v>
      </c>
      <c r="H453" s="1">
        <f t="shared" si="49"/>
        <v>-4.8790164169432056E-2</v>
      </c>
      <c r="I453" s="1">
        <f t="shared" si="50"/>
        <v>-8.0450956848315339E-3</v>
      </c>
      <c r="J453" s="1">
        <f t="shared" si="51"/>
        <v>-2.7346797957963215E-2</v>
      </c>
      <c r="K453" s="1">
        <f t="shared" si="52"/>
        <v>-2.4327486698126424E-2</v>
      </c>
    </row>
    <row r="454" spans="1:11" x14ac:dyDescent="0.2">
      <c r="A454" s="2">
        <v>43864</v>
      </c>
      <c r="B454" s="1">
        <v>3140</v>
      </c>
      <c r="C454" s="1">
        <v>1445</v>
      </c>
      <c r="D454" s="1">
        <v>19160</v>
      </c>
      <c r="E454" s="1">
        <v>25060</v>
      </c>
      <c r="F454" s="1">
        <f t="shared" si="47"/>
        <v>-1.2658396871923465E-2</v>
      </c>
      <c r="G454" s="1">
        <f t="shared" si="48"/>
        <v>-3.4542348680875576E-3</v>
      </c>
      <c r="H454" s="1">
        <f t="shared" si="49"/>
        <v>1.8967902706811045E-2</v>
      </c>
      <c r="I454" s="1">
        <f t="shared" si="50"/>
        <v>1.2043501651526924E-2</v>
      </c>
      <c r="J454" s="1">
        <f t="shared" si="51"/>
        <v>1.0250643748689978E-2</v>
      </c>
      <c r="K454" s="1">
        <f t="shared" si="52"/>
        <v>5.8844601916192849E-3</v>
      </c>
    </row>
    <row r="455" spans="1:11" x14ac:dyDescent="0.2">
      <c r="A455" s="2">
        <v>43865</v>
      </c>
      <c r="B455" s="1">
        <v>3185</v>
      </c>
      <c r="C455" s="1">
        <v>1460</v>
      </c>
      <c r="D455" s="1">
        <v>19240</v>
      </c>
      <c r="E455" s="1">
        <v>25000</v>
      </c>
      <c r="F455" s="1">
        <f t="shared" si="47"/>
        <v>1.4229489103964722E-2</v>
      </c>
      <c r="G455" s="1">
        <f t="shared" si="48"/>
        <v>1.0327114155849524E-2</v>
      </c>
      <c r="H455" s="1">
        <f t="shared" si="49"/>
        <v>4.1666726948459123E-3</v>
      </c>
      <c r="I455" s="1">
        <f t="shared" si="50"/>
        <v>-2.3971245997215147E-3</v>
      </c>
      <c r="J455" s="1">
        <f t="shared" si="51"/>
        <v>4.651189978672237E-3</v>
      </c>
      <c r="K455" s="1">
        <f t="shared" si="52"/>
        <v>7.2580853598695951E-3</v>
      </c>
    </row>
    <row r="456" spans="1:11" x14ac:dyDescent="0.2">
      <c r="A456" s="2">
        <v>43866</v>
      </c>
      <c r="B456" s="1">
        <v>3190</v>
      </c>
      <c r="C456" s="1">
        <v>1460</v>
      </c>
      <c r="D456" s="1">
        <v>19240</v>
      </c>
      <c r="E456" s="1">
        <v>25000</v>
      </c>
      <c r="F456" s="1">
        <f t="shared" si="47"/>
        <v>1.5686277726264339E-3</v>
      </c>
      <c r="G456" s="1">
        <f t="shared" si="48"/>
        <v>0</v>
      </c>
      <c r="H456" s="1">
        <f t="shared" si="49"/>
        <v>0</v>
      </c>
      <c r="I456" s="1">
        <f t="shared" si="50"/>
        <v>0</v>
      </c>
      <c r="J456" s="1">
        <f t="shared" si="51"/>
        <v>2.3529416589396508E-4</v>
      </c>
      <c r="K456" s="1">
        <f t="shared" si="52"/>
        <v>3.9215694315660848E-4</v>
      </c>
    </row>
    <row r="457" spans="1:11" x14ac:dyDescent="0.2">
      <c r="A457" s="2">
        <v>43867</v>
      </c>
      <c r="B457" s="1">
        <v>3195</v>
      </c>
      <c r="C457" s="1">
        <v>1470</v>
      </c>
      <c r="D457" s="1">
        <v>18960</v>
      </c>
      <c r="E457" s="1">
        <v>25080</v>
      </c>
      <c r="F457" s="1">
        <f t="shared" si="47"/>
        <v>1.5661710327448761E-3</v>
      </c>
      <c r="G457" s="1">
        <f t="shared" si="48"/>
        <v>6.8259650703998906E-3</v>
      </c>
      <c r="H457" s="1">
        <f t="shared" si="49"/>
        <v>-1.4659948410684629E-2</v>
      </c>
      <c r="I457" s="1">
        <f t="shared" si="50"/>
        <v>3.1948908965192886E-3</v>
      </c>
      <c r="J457" s="1">
        <f t="shared" si="51"/>
        <v>-5.6137293192607719E-3</v>
      </c>
      <c r="K457" s="1">
        <f t="shared" si="52"/>
        <v>-4.5207519228899571E-3</v>
      </c>
    </row>
    <row r="458" spans="1:11" x14ac:dyDescent="0.2">
      <c r="A458" s="2">
        <v>43868</v>
      </c>
      <c r="B458" s="1">
        <v>3215</v>
      </c>
      <c r="C458" s="1">
        <v>1480</v>
      </c>
      <c r="D458" s="1">
        <v>18900</v>
      </c>
      <c r="E458" s="1">
        <v>25360</v>
      </c>
      <c r="F458" s="1">
        <f t="shared" si="47"/>
        <v>6.2402698600846733E-3</v>
      </c>
      <c r="G458" s="1">
        <f t="shared" si="48"/>
        <v>6.7796869853787691E-3</v>
      </c>
      <c r="H458" s="1">
        <f t="shared" si="49"/>
        <v>-3.1695747612790672E-3</v>
      </c>
      <c r="I458" s="1">
        <f t="shared" si="50"/>
        <v>1.1102413804305322E-2</v>
      </c>
      <c r="J458" s="1">
        <f t="shared" si="51"/>
        <v>2.8048252479873749E-3</v>
      </c>
      <c r="K458" s="1">
        <f t="shared" si="52"/>
        <v>2.5999375999518743E-3</v>
      </c>
    </row>
    <row r="459" spans="1:11" x14ac:dyDescent="0.2">
      <c r="A459" s="2">
        <v>43871</v>
      </c>
      <c r="B459" s="1">
        <v>3215</v>
      </c>
      <c r="C459" s="1">
        <v>1465</v>
      </c>
      <c r="D459" s="1">
        <v>18740</v>
      </c>
      <c r="E459" s="1">
        <v>24820</v>
      </c>
      <c r="F459" s="1">
        <f t="shared" si="47"/>
        <v>0</v>
      </c>
      <c r="G459" s="1">
        <f t="shared" si="48"/>
        <v>-1.0186845306993018E-2</v>
      </c>
      <c r="H459" s="1">
        <f t="shared" si="49"/>
        <v>-8.5016452553206105E-3</v>
      </c>
      <c r="I459" s="1">
        <f t="shared" si="50"/>
        <v>-2.1523349792564001E-2</v>
      </c>
      <c r="J459" s="1">
        <f t="shared" si="51"/>
        <v>-1.0650344606500608E-2</v>
      </c>
      <c r="K459" s="1">
        <f t="shared" si="52"/>
        <v>-8.0154444055492782E-3</v>
      </c>
    </row>
    <row r="460" spans="1:11" x14ac:dyDescent="0.2">
      <c r="A460" s="2">
        <v>43872</v>
      </c>
      <c r="B460" s="1">
        <v>3290</v>
      </c>
      <c r="C460" s="1">
        <v>1480</v>
      </c>
      <c r="D460" s="1">
        <v>18600</v>
      </c>
      <c r="E460" s="1">
        <v>24900</v>
      </c>
      <c r="F460" s="1">
        <f t="shared" si="47"/>
        <v>2.3060207087697879E-2</v>
      </c>
      <c r="G460" s="1">
        <f t="shared" si="48"/>
        <v>1.0186845306992997E-2</v>
      </c>
      <c r="H460" s="1">
        <f t="shared" si="49"/>
        <v>-7.4986960911206197E-3</v>
      </c>
      <c r="I460" s="1">
        <f t="shared" si="50"/>
        <v>3.2180236942007932E-3</v>
      </c>
      <c r="J460" s="1">
        <f t="shared" si="51"/>
        <v>1.5328734718438701E-3</v>
      </c>
      <c r="K460" s="1">
        <f t="shared" si="52"/>
        <v>4.7498099617388698E-3</v>
      </c>
    </row>
    <row r="461" spans="1:11" x14ac:dyDescent="0.2">
      <c r="A461" s="2">
        <v>43873</v>
      </c>
      <c r="B461" s="1">
        <v>3375</v>
      </c>
      <c r="C461" s="1">
        <v>1475</v>
      </c>
      <c r="D461" s="1">
        <v>18800</v>
      </c>
      <c r="E461" s="1">
        <v>25080</v>
      </c>
      <c r="F461" s="1">
        <f t="shared" si="47"/>
        <v>2.5507759547212665E-2</v>
      </c>
      <c r="G461" s="1">
        <f t="shared" si="48"/>
        <v>-3.3840979842405684E-3</v>
      </c>
      <c r="H461" s="1">
        <f t="shared" si="49"/>
        <v>1.069528911674795E-2</v>
      </c>
      <c r="I461" s="1">
        <f t="shared" si="50"/>
        <v>7.2029122940580163E-3</v>
      </c>
      <c r="J461" s="1">
        <f t="shared" si="51"/>
        <v>1.0636126765546323E-2</v>
      </c>
      <c r="K461" s="1">
        <f t="shared" si="52"/>
        <v>1.1233291621897432E-2</v>
      </c>
    </row>
    <row r="462" spans="1:11" x14ac:dyDescent="0.2">
      <c r="A462" s="2">
        <v>43874</v>
      </c>
      <c r="B462" s="1">
        <v>3360</v>
      </c>
      <c r="C462" s="1">
        <v>1475</v>
      </c>
      <c r="D462" s="1">
        <v>19000</v>
      </c>
      <c r="E462" s="1">
        <v>25080</v>
      </c>
      <c r="F462" s="1">
        <f t="shared" si="47"/>
        <v>-4.4543503493803087E-3</v>
      </c>
      <c r="G462" s="1">
        <f t="shared" si="48"/>
        <v>0</v>
      </c>
      <c r="H462" s="1">
        <f t="shared" si="49"/>
        <v>1.0582109330537008E-2</v>
      </c>
      <c r="I462" s="1">
        <f t="shared" si="50"/>
        <v>0</v>
      </c>
      <c r="J462" s="1">
        <f t="shared" si="51"/>
        <v>4.6229021128614579E-3</v>
      </c>
      <c r="K462" s="1">
        <f t="shared" si="52"/>
        <v>3.6483616113965767E-3</v>
      </c>
    </row>
    <row r="463" spans="1:11" x14ac:dyDescent="0.2">
      <c r="A463" s="2">
        <v>43875</v>
      </c>
      <c r="B463" s="1">
        <v>3325</v>
      </c>
      <c r="C463" s="1">
        <v>1480</v>
      </c>
      <c r="D463" s="1">
        <v>19000</v>
      </c>
      <c r="E463" s="1">
        <v>25300</v>
      </c>
      <c r="F463" s="1">
        <f t="shared" si="47"/>
        <v>-1.0471299867295366E-2</v>
      </c>
      <c r="G463" s="1">
        <f t="shared" si="48"/>
        <v>3.3840979842404942E-3</v>
      </c>
      <c r="H463" s="1">
        <f t="shared" si="49"/>
        <v>0</v>
      </c>
      <c r="I463" s="1">
        <f t="shared" si="50"/>
        <v>8.7336799687546315E-3</v>
      </c>
      <c r="J463" s="1">
        <f t="shared" si="51"/>
        <v>9.5113481051840258E-4</v>
      </c>
      <c r="K463" s="1">
        <f t="shared" si="52"/>
        <v>-1.0676373731002794E-3</v>
      </c>
    </row>
    <row r="464" spans="1:11" x14ac:dyDescent="0.2">
      <c r="A464" s="2">
        <v>43878</v>
      </c>
      <c r="B464" s="1">
        <v>3355</v>
      </c>
      <c r="C464" s="1">
        <v>1485</v>
      </c>
      <c r="D464" s="1">
        <v>19000</v>
      </c>
      <c r="E464" s="1">
        <v>25200</v>
      </c>
      <c r="F464" s="1">
        <f t="shared" si="47"/>
        <v>8.9820963158275865E-3</v>
      </c>
      <c r="G464" s="1">
        <f t="shared" si="48"/>
        <v>3.372684478639156E-3</v>
      </c>
      <c r="H464" s="1">
        <f t="shared" si="49"/>
        <v>0</v>
      </c>
      <c r="I464" s="1">
        <f t="shared" si="50"/>
        <v>-3.9604012160969048E-3</v>
      </c>
      <c r="J464" s="1">
        <f t="shared" si="51"/>
        <v>6.9448259121382742E-4</v>
      </c>
      <c r="K464" s="1">
        <f t="shared" si="52"/>
        <v>2.5240208530750373E-3</v>
      </c>
    </row>
    <row r="465" spans="1:11" x14ac:dyDescent="0.2">
      <c r="A465" s="2">
        <v>43879</v>
      </c>
      <c r="B465" s="1">
        <v>3365</v>
      </c>
      <c r="C465" s="1">
        <v>1505</v>
      </c>
      <c r="D465" s="1">
        <v>19060</v>
      </c>
      <c r="E465" s="1">
        <v>25100</v>
      </c>
      <c r="F465" s="1">
        <f t="shared" si="47"/>
        <v>2.9761926730459548E-3</v>
      </c>
      <c r="G465" s="1">
        <f t="shared" si="48"/>
        <v>1.337812594617605E-2</v>
      </c>
      <c r="H465" s="1">
        <f t="shared" si="49"/>
        <v>3.1529190596155149E-3</v>
      </c>
      <c r="I465" s="1">
        <f t="shared" si="50"/>
        <v>-3.9761483796394064E-3</v>
      </c>
      <c r="J465" s="1">
        <f t="shared" si="51"/>
        <v>2.3666639304724046E-3</v>
      </c>
      <c r="K465" s="1">
        <f t="shared" si="52"/>
        <v>4.4408720963597399E-3</v>
      </c>
    </row>
    <row r="466" spans="1:11" x14ac:dyDescent="0.2">
      <c r="A466" s="2">
        <v>43880</v>
      </c>
      <c r="B466" s="1">
        <v>3460</v>
      </c>
      <c r="C466" s="1">
        <v>1505</v>
      </c>
      <c r="D466" s="1">
        <v>19280</v>
      </c>
      <c r="E466" s="1">
        <v>25120</v>
      </c>
      <c r="F466" s="1">
        <f t="shared" si="47"/>
        <v>2.7840625972941662E-2</v>
      </c>
      <c r="G466" s="1">
        <f t="shared" si="48"/>
        <v>0</v>
      </c>
      <c r="H466" s="1">
        <f t="shared" si="49"/>
        <v>1.1476390956343457E-2</v>
      </c>
      <c r="I466" s="1">
        <f t="shared" si="50"/>
        <v>7.9649546225963545E-4</v>
      </c>
      <c r="J466" s="1">
        <f t="shared" si="51"/>
        <v>1.0113413239677885E-2</v>
      </c>
      <c r="K466" s="1">
        <f t="shared" si="52"/>
        <v>1.2204181969815936E-2</v>
      </c>
    </row>
    <row r="467" spans="1:11" x14ac:dyDescent="0.2">
      <c r="A467" s="2">
        <v>43881</v>
      </c>
      <c r="B467" s="1">
        <v>3435</v>
      </c>
      <c r="C467" s="1">
        <v>1505</v>
      </c>
      <c r="D467" s="1">
        <v>19280</v>
      </c>
      <c r="E467" s="1">
        <v>25100</v>
      </c>
      <c r="F467" s="1">
        <f t="shared" si="47"/>
        <v>-7.251663395320236E-3</v>
      </c>
      <c r="G467" s="1">
        <f t="shared" si="48"/>
        <v>0</v>
      </c>
      <c r="H467" s="1">
        <f t="shared" si="49"/>
        <v>0</v>
      </c>
      <c r="I467" s="1">
        <f t="shared" si="50"/>
        <v>-7.9649546225975243E-4</v>
      </c>
      <c r="J467" s="1">
        <f t="shared" si="51"/>
        <v>-1.2868733748629736E-3</v>
      </c>
      <c r="K467" s="1">
        <f t="shared" si="52"/>
        <v>-1.8925653950560342E-3</v>
      </c>
    </row>
    <row r="468" spans="1:11" x14ac:dyDescent="0.2">
      <c r="A468" s="2">
        <v>43882</v>
      </c>
      <c r="B468" s="1">
        <v>3425</v>
      </c>
      <c r="C468" s="1">
        <v>1475</v>
      </c>
      <c r="D468" s="1">
        <v>18900</v>
      </c>
      <c r="E468" s="1">
        <v>25260</v>
      </c>
      <c r="F468" s="1">
        <f t="shared" si="47"/>
        <v>-2.9154539601240195E-3</v>
      </c>
      <c r="G468" s="1">
        <f t="shared" si="48"/>
        <v>-2.0134908409055925E-2</v>
      </c>
      <c r="H468" s="1">
        <f t="shared" si="49"/>
        <v>-1.9906367116802902E-2</v>
      </c>
      <c r="I468" s="1">
        <f t="shared" si="50"/>
        <v>6.3542707846067983E-3</v>
      </c>
      <c r="J468" s="1">
        <f t="shared" si="51"/>
        <v>-1.0815424797173947E-2</v>
      </c>
      <c r="K468" s="1">
        <f t="shared" si="52"/>
        <v>-1.3078283295942818E-2</v>
      </c>
    </row>
    <row r="469" spans="1:11" x14ac:dyDescent="0.2">
      <c r="A469" s="2">
        <v>43885</v>
      </c>
      <c r="B469" s="1">
        <v>3330</v>
      </c>
      <c r="C469" s="1">
        <v>1500</v>
      </c>
      <c r="D469" s="1">
        <v>19040</v>
      </c>
      <c r="E469" s="1">
        <v>25300</v>
      </c>
      <c r="F469" s="1">
        <f t="shared" si="47"/>
        <v>-2.8129167721836188E-2</v>
      </c>
      <c r="G469" s="1">
        <f t="shared" si="48"/>
        <v>1.6807118316381191E-2</v>
      </c>
      <c r="H469" s="1">
        <f t="shared" si="49"/>
        <v>7.38010729762246E-3</v>
      </c>
      <c r="I469" s="1">
        <f t="shared" si="50"/>
        <v>1.5822788111295796E-3</v>
      </c>
      <c r="J469" s="1">
        <f t="shared" si="51"/>
        <v>1.5469600249563157E-3</v>
      </c>
      <c r="K469" s="1">
        <f t="shared" si="52"/>
        <v>-1.9159210213974385E-4</v>
      </c>
    </row>
    <row r="470" spans="1:11" x14ac:dyDescent="0.2">
      <c r="A470" s="2">
        <v>43886</v>
      </c>
      <c r="B470" s="1">
        <v>3300</v>
      </c>
      <c r="C470" s="1">
        <v>1490</v>
      </c>
      <c r="D470" s="1">
        <v>19020</v>
      </c>
      <c r="E470" s="1">
        <v>25060</v>
      </c>
      <c r="F470" s="1">
        <f t="shared" si="47"/>
        <v>-9.0498355199179273E-3</v>
      </c>
      <c r="G470" s="1">
        <f t="shared" si="48"/>
        <v>-6.688988150796652E-3</v>
      </c>
      <c r="H470" s="1">
        <f t="shared" si="49"/>
        <v>-1.0509722459750043E-3</v>
      </c>
      <c r="I470" s="1">
        <f t="shared" si="50"/>
        <v>-9.5314462655522528E-3</v>
      </c>
      <c r="J470" s="1">
        <f t="shared" si="51"/>
        <v>-4.9347218324429197E-3</v>
      </c>
      <c r="K470" s="1">
        <f t="shared" si="52"/>
        <v>-5.0263386473827897E-3</v>
      </c>
    </row>
    <row r="471" spans="1:11" x14ac:dyDescent="0.2">
      <c r="A471" s="2">
        <v>43887</v>
      </c>
      <c r="B471" s="1">
        <v>3285</v>
      </c>
      <c r="C471" s="1">
        <v>1475</v>
      </c>
      <c r="D471" s="1">
        <v>18800</v>
      </c>
      <c r="E471" s="1">
        <v>24980</v>
      </c>
      <c r="F471" s="1">
        <f t="shared" si="47"/>
        <v>-4.5558165358606907E-3</v>
      </c>
      <c r="G471" s="1">
        <f t="shared" si="48"/>
        <v>-1.0118130165584667E-2</v>
      </c>
      <c r="H471" s="1">
        <f t="shared" si="49"/>
        <v>-1.1634187281340766E-2</v>
      </c>
      <c r="I471" s="1">
        <f t="shared" si="50"/>
        <v>-3.1974447704906542E-3</v>
      </c>
      <c r="J471" s="1">
        <f t="shared" si="51"/>
        <v>-8.3116403302306158E-3</v>
      </c>
      <c r="K471" s="1">
        <f t="shared" si="52"/>
        <v>-8.7177089207345158E-3</v>
      </c>
    </row>
    <row r="472" spans="1:11" x14ac:dyDescent="0.2">
      <c r="A472" s="2">
        <v>43888</v>
      </c>
      <c r="B472" s="1">
        <v>3120</v>
      </c>
      <c r="C472" s="1">
        <v>1450</v>
      </c>
      <c r="D472" s="1">
        <v>18600</v>
      </c>
      <c r="E472" s="1">
        <v>23700</v>
      </c>
      <c r="F472" s="1">
        <f t="shared" si="47"/>
        <v>-5.1533650115182905E-2</v>
      </c>
      <c r="G472" s="1">
        <f t="shared" si="48"/>
        <v>-1.7094433359300068E-2</v>
      </c>
      <c r="H472" s="1">
        <f t="shared" si="49"/>
        <v>-1.0695289116747919E-2</v>
      </c>
      <c r="I472" s="1">
        <f t="shared" si="50"/>
        <v>-5.2600456556346167E-2</v>
      </c>
      <c r="J472" s="1">
        <f t="shared" si="51"/>
        <v>-2.7937249550667943E-2</v>
      </c>
      <c r="K472" s="1">
        <f t="shared" si="52"/>
        <v>-2.6375224958826923E-2</v>
      </c>
    </row>
    <row r="473" spans="1:11" x14ac:dyDescent="0.2">
      <c r="A473" s="2">
        <v>43889</v>
      </c>
      <c r="B473" s="1">
        <v>3105</v>
      </c>
      <c r="C473" s="1">
        <v>1450</v>
      </c>
      <c r="D473" s="1">
        <v>18600</v>
      </c>
      <c r="E473" s="1">
        <v>23420</v>
      </c>
      <c r="F473" s="1">
        <f t="shared" si="47"/>
        <v>-4.8192864359488828E-3</v>
      </c>
      <c r="G473" s="1">
        <f t="shared" si="48"/>
        <v>0</v>
      </c>
      <c r="H473" s="1">
        <f t="shared" si="49"/>
        <v>0</v>
      </c>
      <c r="I473" s="1">
        <f t="shared" si="50"/>
        <v>-1.1884689971514208E-2</v>
      </c>
      <c r="J473" s="1">
        <f t="shared" si="51"/>
        <v>-3.6940654582708846E-3</v>
      </c>
      <c r="K473" s="1">
        <f t="shared" si="52"/>
        <v>-2.3932906061386416E-3</v>
      </c>
    </row>
    <row r="474" spans="1:11" x14ac:dyDescent="0.2">
      <c r="A474" s="2">
        <v>43892</v>
      </c>
      <c r="B474" s="1">
        <v>3060</v>
      </c>
      <c r="C474" s="1">
        <v>1405</v>
      </c>
      <c r="D474" s="1">
        <v>18320</v>
      </c>
      <c r="E474" s="1">
        <v>24500</v>
      </c>
      <c r="F474" s="1">
        <f t="shared" si="47"/>
        <v>-1.4598799421152636E-2</v>
      </c>
      <c r="G474" s="1">
        <f t="shared" si="48"/>
        <v>-3.1526253646773895E-2</v>
      </c>
      <c r="H474" s="1">
        <f t="shared" si="49"/>
        <v>-1.5168221473171317E-2</v>
      </c>
      <c r="I474" s="1">
        <f t="shared" si="50"/>
        <v>4.5082759381110053E-2</v>
      </c>
      <c r="J474" s="1">
        <f t="shared" si="51"/>
        <v>-1.6558661691584309E-3</v>
      </c>
      <c r="K474" s="1">
        <f t="shared" si="52"/>
        <v>-1.2272374309459027E-2</v>
      </c>
    </row>
    <row r="475" spans="1:11" x14ac:dyDescent="0.2">
      <c r="A475" s="2">
        <v>43893</v>
      </c>
      <c r="B475" s="1">
        <v>3040</v>
      </c>
      <c r="C475" s="1">
        <v>1410</v>
      </c>
      <c r="D475" s="1">
        <v>18060</v>
      </c>
      <c r="E475" s="1">
        <v>23400</v>
      </c>
      <c r="F475" s="1">
        <f t="shared" si="47"/>
        <v>-6.5574005461590517E-3</v>
      </c>
      <c r="G475" s="1">
        <f t="shared" si="48"/>
        <v>3.5524016043679218E-3</v>
      </c>
      <c r="H475" s="1">
        <f t="shared" si="49"/>
        <v>-1.4293811257144852E-2</v>
      </c>
      <c r="I475" s="1">
        <f t="shared" si="50"/>
        <v>-4.5937095187025538E-2</v>
      </c>
      <c r="J475" s="1">
        <f t="shared" si="51"/>
        <v>-1.9259549346815875E-2</v>
      </c>
      <c r="K475" s="1">
        <f t="shared" si="52"/>
        <v>-1.1954794400083915E-2</v>
      </c>
    </row>
    <row r="476" spans="1:11" x14ac:dyDescent="0.2">
      <c r="A476" s="2">
        <v>43894</v>
      </c>
      <c r="B476" s="1">
        <v>3160</v>
      </c>
      <c r="C476" s="1">
        <v>1425</v>
      </c>
      <c r="D476" s="1">
        <v>18300</v>
      </c>
      <c r="E476" s="1">
        <v>23800</v>
      </c>
      <c r="F476" s="1">
        <f t="shared" si="47"/>
        <v>3.8714512180690427E-2</v>
      </c>
      <c r="G476" s="1">
        <f t="shared" si="48"/>
        <v>1.0582109330537008E-2</v>
      </c>
      <c r="H476" s="1">
        <f t="shared" si="49"/>
        <v>1.3201511858535981E-2</v>
      </c>
      <c r="I476" s="1">
        <f t="shared" si="50"/>
        <v>1.6949558313773205E-2</v>
      </c>
      <c r="J476" s="1">
        <f t="shared" si="51"/>
        <v>1.7703533267868558E-2</v>
      </c>
      <c r="K476" s="1">
        <f t="shared" si="52"/>
        <v>1.9430686078998519E-2</v>
      </c>
    </row>
    <row r="477" spans="1:11" x14ac:dyDescent="0.2">
      <c r="A477" s="2">
        <v>43895</v>
      </c>
      <c r="B477" s="1">
        <v>3175</v>
      </c>
      <c r="C477" s="1">
        <v>1435</v>
      </c>
      <c r="D477" s="1">
        <v>18500</v>
      </c>
      <c r="E477" s="1">
        <v>23980</v>
      </c>
      <c r="F477" s="1">
        <f t="shared" si="47"/>
        <v>4.7356047458342503E-3</v>
      </c>
      <c r="G477" s="1">
        <f t="shared" si="48"/>
        <v>6.9930354909706043E-3</v>
      </c>
      <c r="H477" s="1">
        <f t="shared" si="49"/>
        <v>1.0869672236903891E-2</v>
      </c>
      <c r="I477" s="1">
        <f t="shared" si="50"/>
        <v>7.5345689219391485E-3</v>
      </c>
      <c r="J477" s="1">
        <f t="shared" si="51"/>
        <v>8.7281226099089303E-3</v>
      </c>
      <c r="K477" s="1">
        <f t="shared" si="52"/>
        <v>8.2273176834533491E-3</v>
      </c>
    </row>
    <row r="478" spans="1:11" x14ac:dyDescent="0.2">
      <c r="A478" s="2">
        <v>43896</v>
      </c>
      <c r="B478" s="1">
        <v>2965</v>
      </c>
      <c r="C478" s="1">
        <v>1390</v>
      </c>
      <c r="D478" s="1">
        <v>18100</v>
      </c>
      <c r="E478" s="1">
        <v>23640</v>
      </c>
      <c r="F478" s="1">
        <f t="shared" si="47"/>
        <v>-6.8430599894966165E-2</v>
      </c>
      <c r="G478" s="1">
        <f t="shared" si="48"/>
        <v>-3.1861102068984008E-2</v>
      </c>
      <c r="H478" s="1">
        <f t="shared" si="49"/>
        <v>-2.1858793812499073E-2</v>
      </c>
      <c r="I478" s="1">
        <f t="shared" si="50"/>
        <v>-1.4279957061470753E-2</v>
      </c>
      <c r="J478" s="1">
        <f t="shared" si="51"/>
        <v>-2.795008636276055E-2</v>
      </c>
      <c r="K478" s="1">
        <f t="shared" si="52"/>
        <v>-3.4744323309309995E-2</v>
      </c>
    </row>
    <row r="479" spans="1:11" x14ac:dyDescent="0.2">
      <c r="A479" s="2">
        <v>43899</v>
      </c>
      <c r="B479" s="1">
        <v>2370</v>
      </c>
      <c r="C479" s="1">
        <v>1250</v>
      </c>
      <c r="D479" s="1">
        <v>17000</v>
      </c>
      <c r="E479" s="1">
        <v>22800</v>
      </c>
      <c r="F479" s="1">
        <f t="shared" si="47"/>
        <v>-0.223987077302649</v>
      </c>
      <c r="G479" s="1">
        <f t="shared" si="48"/>
        <v>-0.10616019582839067</v>
      </c>
      <c r="H479" s="1">
        <f t="shared" si="49"/>
        <v>-6.2698594215563938E-2</v>
      </c>
      <c r="I479" s="1">
        <f t="shared" si="50"/>
        <v>-3.6179656577502356E-2</v>
      </c>
      <c r="J479" s="1">
        <f t="shared" si="51"/>
        <v>-8.4608292430393972E-2</v>
      </c>
      <c r="K479" s="1">
        <f t="shared" si="52"/>
        <v>-0.10906114154609438</v>
      </c>
    </row>
    <row r="480" spans="1:11" x14ac:dyDescent="0.2">
      <c r="A480" s="2">
        <v>43900</v>
      </c>
      <c r="B480" s="1">
        <v>2330</v>
      </c>
      <c r="C480" s="1">
        <v>1270</v>
      </c>
      <c r="D480" s="1">
        <v>17500</v>
      </c>
      <c r="E480" s="1">
        <v>22800</v>
      </c>
      <c r="F480" s="1">
        <f t="shared" si="47"/>
        <v>-1.7021687569430635E-2</v>
      </c>
      <c r="G480" s="1">
        <f t="shared" si="48"/>
        <v>1.5873349156290163E-2</v>
      </c>
      <c r="H480" s="1">
        <f t="shared" si="49"/>
        <v>2.8987536873252187E-2</v>
      </c>
      <c r="I480" s="1">
        <f t="shared" si="50"/>
        <v>0</v>
      </c>
      <c r="J480" s="1">
        <f t="shared" si="51"/>
        <v>1.3527850216840515E-2</v>
      </c>
      <c r="K480" s="1">
        <f t="shared" si="52"/>
        <v>1.1963639531863858E-2</v>
      </c>
    </row>
    <row r="481" spans="1:11" x14ac:dyDescent="0.2">
      <c r="A481" s="2">
        <v>43901</v>
      </c>
      <c r="B481" s="1">
        <v>2230</v>
      </c>
      <c r="C481" s="1">
        <v>1210</v>
      </c>
      <c r="D481" s="1">
        <v>17000</v>
      </c>
      <c r="E481" s="1">
        <v>22000</v>
      </c>
      <c r="F481" s="1">
        <f t="shared" si="47"/>
        <v>-4.3866682105581783E-2</v>
      </c>
      <c r="G481" s="1">
        <f t="shared" si="48"/>
        <v>-4.8396540861850211E-2</v>
      </c>
      <c r="H481" s="1">
        <f t="shared" si="49"/>
        <v>-2.8987536873252298E-2</v>
      </c>
      <c r="I481" s="1">
        <f t="shared" si="50"/>
        <v>-3.5718082602079232E-2</v>
      </c>
      <c r="J481" s="1">
        <f t="shared" si="51"/>
        <v>-3.4842945489168248E-2</v>
      </c>
      <c r="K481" s="1">
        <f t="shared" si="52"/>
        <v>-3.7262178551936948E-2</v>
      </c>
    </row>
    <row r="482" spans="1:11" x14ac:dyDescent="0.2">
      <c r="A482" s="2">
        <v>43902</v>
      </c>
      <c r="B482" s="1">
        <v>1485</v>
      </c>
      <c r="C482" s="1">
        <v>808</v>
      </c>
      <c r="D482" s="1">
        <v>15940</v>
      </c>
      <c r="E482" s="1">
        <v>20500</v>
      </c>
      <c r="F482" s="1">
        <f t="shared" si="47"/>
        <v>-0.4065868132173644</v>
      </c>
      <c r="G482" s="1">
        <f t="shared" si="48"/>
        <v>-0.40381358006969131</v>
      </c>
      <c r="H482" s="1">
        <f t="shared" si="49"/>
        <v>-6.4381670694147131E-2</v>
      </c>
      <c r="I482" s="1">
        <f t="shared" si="50"/>
        <v>-7.0617567213953417E-2</v>
      </c>
      <c r="J482" s="1">
        <f t="shared" si="51"/>
        <v>-0.15121460714013571</v>
      </c>
      <c r="K482" s="1">
        <f t="shared" si="52"/>
        <v>-0.21844292785204092</v>
      </c>
    </row>
    <row r="483" spans="1:11" x14ac:dyDescent="0.2">
      <c r="A483" s="2">
        <v>43906</v>
      </c>
      <c r="B483" s="1">
        <v>1725</v>
      </c>
      <c r="C483" s="1">
        <v>950</v>
      </c>
      <c r="D483" s="1">
        <v>12100</v>
      </c>
      <c r="E483" s="1">
        <v>19000</v>
      </c>
      <c r="F483" s="1">
        <f t="shared" si="47"/>
        <v>0.14981227822866008</v>
      </c>
      <c r="G483" s="1">
        <f t="shared" si="48"/>
        <v>0.16189992607349107</v>
      </c>
      <c r="H483" s="1">
        <f t="shared" si="49"/>
        <v>-0.27562622075937365</v>
      </c>
      <c r="I483" s="1">
        <f t="shared" si="50"/>
        <v>-7.5985906977921985E-2</v>
      </c>
      <c r="J483" s="1">
        <f t="shared" si="51"/>
        <v>-0.11814775278251921</v>
      </c>
      <c r="K483" s="1">
        <f t="shared" si="52"/>
        <v>-6.1797335267647108E-2</v>
      </c>
    </row>
    <row r="484" spans="1:11" x14ac:dyDescent="0.2">
      <c r="A484" s="2">
        <v>43907</v>
      </c>
      <c r="B484" s="1">
        <v>1575</v>
      </c>
      <c r="C484" s="1">
        <v>907</v>
      </c>
      <c r="D484" s="1">
        <v>12500</v>
      </c>
      <c r="E484" s="1">
        <v>19000</v>
      </c>
      <c r="F484" s="1">
        <f t="shared" si="47"/>
        <v>-9.0971778205726758E-2</v>
      </c>
      <c r="G484" s="1">
        <f t="shared" si="48"/>
        <v>-4.6319534479449968E-2</v>
      </c>
      <c r="H484" s="1">
        <f t="shared" si="49"/>
        <v>3.252319170555993E-2</v>
      </c>
      <c r="I484" s="1">
        <f t="shared" si="50"/>
        <v>0</v>
      </c>
      <c r="J484" s="1">
        <f t="shared" si="51"/>
        <v>-2.0161243260240456E-3</v>
      </c>
      <c r="K484" s="1">
        <f t="shared" si="52"/>
        <v>-1.7371415179819716E-2</v>
      </c>
    </row>
    <row r="485" spans="1:11" x14ac:dyDescent="0.2">
      <c r="A485" s="2">
        <v>43908</v>
      </c>
      <c r="B485" s="1">
        <v>1380</v>
      </c>
      <c r="C485" s="1">
        <v>793</v>
      </c>
      <c r="D485" s="1">
        <v>11800</v>
      </c>
      <c r="E485" s="1">
        <v>17100</v>
      </c>
      <c r="F485" s="1">
        <f t="shared" si="47"/>
        <v>-0.13217177310848308</v>
      </c>
      <c r="G485" s="1">
        <f t="shared" si="48"/>
        <v>-0.13431922848028863</v>
      </c>
      <c r="H485" s="1">
        <f t="shared" si="49"/>
        <v>-5.7629112836636416E-2</v>
      </c>
      <c r="I485" s="1">
        <f t="shared" si="50"/>
        <v>-0.10536051565782628</v>
      </c>
      <c r="J485" s="1">
        <f t="shared" si="51"/>
        <v>-8.8412374147076103E-2</v>
      </c>
      <c r="K485" s="1">
        <f t="shared" si="52"/>
        <v>-9.6375941315447522E-2</v>
      </c>
    </row>
    <row r="486" spans="1:11" x14ac:dyDescent="0.2">
      <c r="A486" s="2">
        <v>43909</v>
      </c>
      <c r="B486" s="1">
        <v>1420</v>
      </c>
      <c r="C486" s="1">
        <v>800</v>
      </c>
      <c r="D486" s="1">
        <v>13100</v>
      </c>
      <c r="E486" s="1">
        <v>17100</v>
      </c>
      <c r="F486" s="1">
        <f t="shared" si="47"/>
        <v>2.8573372444055948E-2</v>
      </c>
      <c r="G486" s="1">
        <f t="shared" si="48"/>
        <v>8.7885060330793376E-3</v>
      </c>
      <c r="H486" s="1">
        <f t="shared" si="49"/>
        <v>0.10451269873548671</v>
      </c>
      <c r="I486" s="1">
        <f t="shared" si="50"/>
        <v>0</v>
      </c>
      <c r="J486" s="1">
        <f t="shared" si="51"/>
        <v>5.7421205837659681E-2</v>
      </c>
      <c r="K486" s="1">
        <f t="shared" si="52"/>
        <v>5.5931758748598882E-2</v>
      </c>
    </row>
    <row r="487" spans="1:11" x14ac:dyDescent="0.2">
      <c r="A487" s="2">
        <v>43910</v>
      </c>
      <c r="B487" s="1">
        <v>1485</v>
      </c>
      <c r="C487" s="1">
        <v>748</v>
      </c>
      <c r="D487" s="1">
        <v>13400</v>
      </c>
      <c r="E487" s="1">
        <v>17000</v>
      </c>
      <c r="F487" s="1">
        <f t="shared" si="47"/>
        <v>4.4757900641493625E-2</v>
      </c>
      <c r="G487" s="1">
        <f t="shared" si="48"/>
        <v>-6.720874969344999E-2</v>
      </c>
      <c r="H487" s="1">
        <f t="shared" si="49"/>
        <v>2.2642476749759752E-2</v>
      </c>
      <c r="I487" s="1">
        <f t="shared" si="50"/>
        <v>-5.8651194523981339E-3</v>
      </c>
      <c r="J487" s="1">
        <f t="shared" si="51"/>
        <v>9.8477686386593873E-3</v>
      </c>
      <c r="K487" s="1">
        <f t="shared" si="52"/>
        <v>7.3503278138354836E-3</v>
      </c>
    </row>
    <row r="488" spans="1:11" x14ac:dyDescent="0.2">
      <c r="A488" s="2">
        <v>43914</v>
      </c>
      <c r="B488" s="1">
        <v>1615</v>
      </c>
      <c r="C488" s="1">
        <v>700</v>
      </c>
      <c r="D488" s="1">
        <v>13320</v>
      </c>
      <c r="E488" s="1">
        <v>17300</v>
      </c>
      <c r="F488" s="1">
        <f t="shared" si="47"/>
        <v>8.3920184419956967E-2</v>
      </c>
      <c r="G488" s="1">
        <f t="shared" si="48"/>
        <v>-6.6322642931072609E-2</v>
      </c>
      <c r="H488" s="1">
        <f t="shared" si="49"/>
        <v>-5.9880418446225572E-3</v>
      </c>
      <c r="I488" s="1">
        <f t="shared" si="50"/>
        <v>1.7493157447517119E-2</v>
      </c>
      <c r="J488" s="1">
        <f t="shared" si="51"/>
        <v>7.3350318094542854E-3</v>
      </c>
      <c r="K488" s="1">
        <f t="shared" si="52"/>
        <v>6.7702144334462807E-3</v>
      </c>
    </row>
    <row r="489" spans="1:11" x14ac:dyDescent="0.2">
      <c r="A489" s="2">
        <v>43915</v>
      </c>
      <c r="B489" s="1">
        <v>1810</v>
      </c>
      <c r="C489" s="1">
        <v>860</v>
      </c>
      <c r="D489" s="1">
        <v>14520</v>
      </c>
      <c r="E489" s="1">
        <v>18480</v>
      </c>
      <c r="F489" s="1">
        <f t="shared" si="47"/>
        <v>0.11399188860311457</v>
      </c>
      <c r="G489" s="1">
        <f t="shared" si="48"/>
        <v>0.20585205420414882</v>
      </c>
      <c r="H489" s="1">
        <f t="shared" si="49"/>
        <v>8.6260344284406917E-2</v>
      </c>
      <c r="I489" s="1">
        <f t="shared" si="50"/>
        <v>6.598256470980475E-2</v>
      </c>
      <c r="J489" s="1">
        <f t="shared" si="51"/>
        <v>9.7309802030536699E-2</v>
      </c>
      <c r="K489" s="1">
        <f t="shared" si="52"/>
        <v>0.11508379439057199</v>
      </c>
    </row>
    <row r="490" spans="1:11" x14ac:dyDescent="0.2">
      <c r="A490" s="2">
        <v>43916</v>
      </c>
      <c r="B490" s="1">
        <v>1990</v>
      </c>
      <c r="C490" s="1">
        <v>995</v>
      </c>
      <c r="D490" s="1">
        <v>16680</v>
      </c>
      <c r="E490" s="1">
        <v>19700</v>
      </c>
      <c r="F490" s="1">
        <f t="shared" si="47"/>
        <v>9.480779345866662E-2</v>
      </c>
      <c r="G490" s="1">
        <f t="shared" si="48"/>
        <v>0.14581034791103939</v>
      </c>
      <c r="H490" s="1">
        <f t="shared" si="49"/>
        <v>0.13868338753395063</v>
      </c>
      <c r="I490" s="1">
        <f t="shared" si="50"/>
        <v>6.3929569530404781E-2</v>
      </c>
      <c r="J490" s="1">
        <f t="shared" si="51"/>
        <v>0.11412628995948045</v>
      </c>
      <c r="K490" s="1">
        <f t="shared" si="52"/>
        <v>0.1216644992901928</v>
      </c>
    </row>
    <row r="491" spans="1:11" x14ac:dyDescent="0.2">
      <c r="A491" s="2">
        <v>43917</v>
      </c>
      <c r="B491" s="1">
        <v>1860</v>
      </c>
      <c r="C491" s="1">
        <v>920</v>
      </c>
      <c r="D491" s="1">
        <v>16600</v>
      </c>
      <c r="E491" s="1">
        <v>19520</v>
      </c>
      <c r="F491" s="1">
        <f t="shared" si="47"/>
        <v>-6.755815101129109E-2</v>
      </c>
      <c r="G491" s="1">
        <f t="shared" si="48"/>
        <v>-7.8369067115506771E-2</v>
      </c>
      <c r="H491" s="1">
        <f t="shared" si="49"/>
        <v>-4.8077015681031203E-3</v>
      </c>
      <c r="I491" s="1">
        <f t="shared" si="50"/>
        <v>-9.1790547589963561E-3</v>
      </c>
      <c r="J491" s="1">
        <f t="shared" si="51"/>
        <v>-2.2669243837044988E-2</v>
      </c>
      <c r="K491" s="1">
        <f t="shared" si="52"/>
        <v>-3.5644722357470168E-2</v>
      </c>
    </row>
    <row r="492" spans="1:11" x14ac:dyDescent="0.2">
      <c r="A492" s="2">
        <v>43920</v>
      </c>
      <c r="B492" s="1">
        <v>1830</v>
      </c>
      <c r="C492" s="1">
        <v>959</v>
      </c>
      <c r="D492" s="1">
        <v>16540</v>
      </c>
      <c r="E492" s="1">
        <v>19100</v>
      </c>
      <c r="F492" s="1">
        <f t="shared" si="47"/>
        <v>-1.6260520871780291E-2</v>
      </c>
      <c r="G492" s="1">
        <f t="shared" si="48"/>
        <v>4.1517404840352261E-2</v>
      </c>
      <c r="H492" s="1">
        <f t="shared" si="49"/>
        <v>-3.6210057669522934E-3</v>
      </c>
      <c r="I492" s="1">
        <f t="shared" si="50"/>
        <v>-2.1751245932362193E-2</v>
      </c>
      <c r="J492" s="1">
        <f t="shared" si="51"/>
        <v>-5.5356520132985119E-3</v>
      </c>
      <c r="K492" s="1">
        <f t="shared" si="52"/>
        <v>4.3377356176062774E-4</v>
      </c>
    </row>
    <row r="493" spans="1:11" x14ac:dyDescent="0.2">
      <c r="A493" s="2">
        <v>43921</v>
      </c>
      <c r="B493" s="1">
        <v>1900</v>
      </c>
      <c r="C493" s="1">
        <v>897</v>
      </c>
      <c r="D493" s="1">
        <v>15480</v>
      </c>
      <c r="E493" s="1">
        <v>19100</v>
      </c>
      <c r="F493" s="1">
        <f t="shared" si="47"/>
        <v>3.7537919319065242E-2</v>
      </c>
      <c r="G493" s="1">
        <f t="shared" si="48"/>
        <v>-6.6835212824642137E-2</v>
      </c>
      <c r="H493" s="1">
        <f t="shared" si="49"/>
        <v>-6.6232821433964154E-2</v>
      </c>
      <c r="I493" s="1">
        <f t="shared" si="50"/>
        <v>0</v>
      </c>
      <c r="J493" s="1">
        <f t="shared" si="51"/>
        <v>-3.4169244101586504E-2</v>
      </c>
      <c r="K493" s="1">
        <f t="shared" si="52"/>
        <v>-3.3787332380445984E-2</v>
      </c>
    </row>
    <row r="494" spans="1:11" x14ac:dyDescent="0.2">
      <c r="A494" s="2">
        <v>43922</v>
      </c>
      <c r="B494" s="1">
        <v>1840</v>
      </c>
      <c r="C494" s="1">
        <v>886</v>
      </c>
      <c r="D494" s="1">
        <v>14800</v>
      </c>
      <c r="E494" s="1">
        <v>18640</v>
      </c>
      <c r="F494" s="1">
        <f t="shared" si="47"/>
        <v>-3.2088314551500512E-2</v>
      </c>
      <c r="G494" s="1">
        <f t="shared" si="48"/>
        <v>-1.23389114537152E-2</v>
      </c>
      <c r="H494" s="1">
        <f t="shared" si="49"/>
        <v>-4.4921687391511679E-2</v>
      </c>
      <c r="I494" s="1">
        <f t="shared" si="50"/>
        <v>-2.4378525795139102E-2</v>
      </c>
      <c r="J494" s="1">
        <f t="shared" si="51"/>
        <v>-3.4602613472637211E-2</v>
      </c>
      <c r="K494" s="1">
        <f t="shared" si="52"/>
        <v>-3.3142472834312334E-2</v>
      </c>
    </row>
    <row r="495" spans="1:11" x14ac:dyDescent="0.2">
      <c r="A495" s="2">
        <v>43923</v>
      </c>
      <c r="B495" s="1">
        <v>2080</v>
      </c>
      <c r="C495" s="1">
        <v>930</v>
      </c>
      <c r="D495" s="1">
        <v>15400</v>
      </c>
      <c r="E495" s="1">
        <v>19460</v>
      </c>
      <c r="F495" s="1">
        <f t="shared" si="47"/>
        <v>0.12260232209233228</v>
      </c>
      <c r="G495" s="1">
        <f t="shared" si="48"/>
        <v>4.8467635542220604E-2</v>
      </c>
      <c r="H495" s="1">
        <f t="shared" si="49"/>
        <v>3.9740328649514121E-2</v>
      </c>
      <c r="I495" s="1">
        <f t="shared" si="50"/>
        <v>4.305126750041393E-2</v>
      </c>
      <c r="J495" s="1">
        <f t="shared" si="51"/>
        <v>5.3870093067932445E-2</v>
      </c>
      <c r="K495" s="1">
        <f t="shared" si="52"/>
        <v>6.253238227384994E-2</v>
      </c>
    </row>
    <row r="496" spans="1:11" x14ac:dyDescent="0.2">
      <c r="A496" s="2">
        <v>43924</v>
      </c>
      <c r="B496" s="1">
        <v>2270</v>
      </c>
      <c r="C496" s="1">
        <v>906</v>
      </c>
      <c r="D496" s="1">
        <v>15500</v>
      </c>
      <c r="E496" s="1">
        <v>19700</v>
      </c>
      <c r="F496" s="1">
        <f t="shared" si="47"/>
        <v>8.7411937780084603E-2</v>
      </c>
      <c r="G496" s="1">
        <f t="shared" si="48"/>
        <v>-2.6145280104322245E-2</v>
      </c>
      <c r="H496" s="1">
        <f t="shared" si="49"/>
        <v>6.4725145056175196E-3</v>
      </c>
      <c r="I496" s="1">
        <f t="shared" si="50"/>
        <v>1.2257558986083838E-2</v>
      </c>
      <c r="J496" s="1">
        <f t="shared" si="51"/>
        <v>1.6797909655910184E-2</v>
      </c>
      <c r="K496" s="1">
        <f t="shared" si="52"/>
        <v>2.0762315850292971E-2</v>
      </c>
    </row>
    <row r="497" spans="1:11" x14ac:dyDescent="0.2">
      <c r="A497" s="2">
        <v>43927</v>
      </c>
      <c r="B497" s="1">
        <v>2260</v>
      </c>
      <c r="C497" s="1">
        <v>955</v>
      </c>
      <c r="D497" s="1">
        <v>16140</v>
      </c>
      <c r="E497" s="1">
        <v>19720</v>
      </c>
      <c r="F497" s="1">
        <f t="shared" si="47"/>
        <v>-4.4150182091168312E-3</v>
      </c>
      <c r="G497" s="1">
        <f t="shared" si="48"/>
        <v>5.2672034437750863E-2</v>
      </c>
      <c r="H497" s="1">
        <f t="shared" si="49"/>
        <v>4.0460638916601774E-2</v>
      </c>
      <c r="I497" s="1">
        <f t="shared" si="50"/>
        <v>1.0147134305466051E-3</v>
      </c>
      <c r="J497" s="1">
        <f t="shared" si="51"/>
        <v>2.5088948528345097E-2</v>
      </c>
      <c r="K497" s="1">
        <f t="shared" si="52"/>
        <v>2.7739411190796422E-2</v>
      </c>
    </row>
    <row r="498" spans="1:11" x14ac:dyDescent="0.2">
      <c r="A498" s="2">
        <v>43928</v>
      </c>
      <c r="B498" s="1">
        <v>2230</v>
      </c>
      <c r="C498" s="1">
        <v>932</v>
      </c>
      <c r="D498" s="1">
        <v>16680</v>
      </c>
      <c r="E498" s="1">
        <v>20020</v>
      </c>
      <c r="F498" s="1">
        <f t="shared" si="47"/>
        <v>-1.3363227812167141E-2</v>
      </c>
      <c r="G498" s="1">
        <f t="shared" si="48"/>
        <v>-2.4378525795139102E-2</v>
      </c>
      <c r="H498" s="1">
        <f t="shared" si="49"/>
        <v>3.2909734088797958E-2</v>
      </c>
      <c r="I498" s="1">
        <f t="shared" si="50"/>
        <v>1.5098424712585243E-2</v>
      </c>
      <c r="J498" s="1">
        <f t="shared" si="51"/>
        <v>1.5787136471206307E-2</v>
      </c>
      <c r="K498" s="1">
        <f t="shared" si="52"/>
        <v>8.1027106991480007E-3</v>
      </c>
    </row>
    <row r="499" spans="1:11" x14ac:dyDescent="0.2">
      <c r="A499" s="2">
        <v>43929</v>
      </c>
      <c r="B499" s="1">
        <v>2360</v>
      </c>
      <c r="C499" s="1">
        <v>936</v>
      </c>
      <c r="D499" s="1">
        <v>17200</v>
      </c>
      <c r="E499" s="1">
        <v>20700</v>
      </c>
      <c r="F499" s="1">
        <f t="shared" si="47"/>
        <v>5.6660033565491263E-2</v>
      </c>
      <c r="G499" s="1">
        <f t="shared" si="48"/>
        <v>4.2826617920009493E-3</v>
      </c>
      <c r="H499" s="1">
        <f t="shared" si="49"/>
        <v>3.0698986888806686E-2</v>
      </c>
      <c r="I499" s="1">
        <f t="shared" si="50"/>
        <v>3.3401926384248826E-2</v>
      </c>
      <c r="J499" s="1">
        <f t="shared" si="51"/>
        <v>3.2627246254489331E-2</v>
      </c>
      <c r="K499" s="1">
        <f t="shared" si="52"/>
        <v>3.2176277488160897E-2</v>
      </c>
    </row>
    <row r="500" spans="1:11" x14ac:dyDescent="0.2">
      <c r="A500" s="2">
        <v>43934</v>
      </c>
      <c r="B500" s="1">
        <v>2250</v>
      </c>
      <c r="C500" s="1">
        <v>951</v>
      </c>
      <c r="D500" s="1">
        <v>17860</v>
      </c>
      <c r="E500" s="1">
        <v>21300</v>
      </c>
      <c r="F500" s="1">
        <f t="shared" si="47"/>
        <v>-4.7731402821189921E-2</v>
      </c>
      <c r="G500" s="1">
        <f t="shared" si="48"/>
        <v>1.5898586067798204E-2</v>
      </c>
      <c r="H500" s="1">
        <f t="shared" si="49"/>
        <v>3.7654191628945656E-2</v>
      </c>
      <c r="I500" s="1">
        <f t="shared" si="50"/>
        <v>2.8573372444055948E-2</v>
      </c>
      <c r="J500" s="1">
        <f t="shared" si="51"/>
        <v>2.0400587109088146E-2</v>
      </c>
      <c r="K500" s="1">
        <f t="shared" si="52"/>
        <v>1.1048589985693301E-2</v>
      </c>
    </row>
    <row r="501" spans="1:11" x14ac:dyDescent="0.2">
      <c r="A501" s="2">
        <v>43935</v>
      </c>
      <c r="B501" s="1">
        <v>2220</v>
      </c>
      <c r="C501" s="1">
        <v>955</v>
      </c>
      <c r="D501" s="1">
        <v>18000</v>
      </c>
      <c r="E501" s="1">
        <v>22500</v>
      </c>
      <c r="F501" s="1">
        <f t="shared" si="47"/>
        <v>-1.3423020332140661E-2</v>
      </c>
      <c r="G501" s="1">
        <f t="shared" si="48"/>
        <v>4.1972779353399159E-3</v>
      </c>
      <c r="H501" s="1">
        <f t="shared" si="49"/>
        <v>7.808182447811709E-3</v>
      </c>
      <c r="I501" s="1">
        <f t="shared" si="50"/>
        <v>5.4808236494994951E-2</v>
      </c>
      <c r="J501" s="1">
        <f t="shared" si="51"/>
        <v>1.6012425091367483E-2</v>
      </c>
      <c r="K501" s="1">
        <f t="shared" si="52"/>
        <v>6.4782062550475823E-3</v>
      </c>
    </row>
  </sheetData>
  <mergeCells count="5">
    <mergeCell ref="F1:J1"/>
    <mergeCell ref="N44:Q44"/>
    <mergeCell ref="U80:X80"/>
    <mergeCell ref="N12:R12"/>
    <mergeCell ref="N20:R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Cuatro acciones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JIMÉNEZ</cp:lastModifiedBy>
  <dcterms:created xsi:type="dcterms:W3CDTF">2020-05-18T17:16:16Z</dcterms:created>
  <dcterms:modified xsi:type="dcterms:W3CDTF">2020-05-26T02:31:07Z</dcterms:modified>
</cp:coreProperties>
</file>