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ropbox\UNAL\DERIVADOS FINANCIEROS\CLASES\Swap\"/>
    </mc:Choice>
  </mc:AlternateContent>
  <xr:revisionPtr revIDLastSave="0" documentId="13_ncr:1_{398002C7-FC45-41A5-BD64-7A21E6886604}" xr6:coauthVersionLast="45" xr6:coauthVersionMax="45" xr10:uidLastSave="{00000000-0000-0000-0000-000000000000}"/>
  <bookViews>
    <workbookView xWindow="-108" yWindow="-108" windowWidth="23256" windowHeight="12576" xr2:uid="{9EC2C677-2B8B-4932-BB50-3D4C24CA5575}"/>
  </bookViews>
  <sheets>
    <sheet name="Tasas compuestas continuas" sheetId="2" r:id="rId1"/>
    <sheet name="Tasas efectivas" sheetId="3" r:id="rId2"/>
    <sheet name="Tasas nominales simple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D16" i="1"/>
  <c r="G7" i="1"/>
  <c r="G6" i="1"/>
  <c r="E15" i="1"/>
  <c r="D15" i="1"/>
  <c r="F7" i="1"/>
  <c r="F6" i="1"/>
  <c r="E12" i="2"/>
  <c r="D12" i="2"/>
  <c r="E11" i="2"/>
  <c r="D11" i="2"/>
  <c r="E7" i="2"/>
  <c r="E6" i="2"/>
  <c r="D12" i="3"/>
  <c r="C7" i="3"/>
  <c r="C6" i="3"/>
  <c r="D11" i="3" s="1"/>
  <c r="C5" i="3"/>
  <c r="E12" i="1"/>
  <c r="F12" i="1" s="1"/>
  <c r="C7" i="2"/>
  <c r="C6" i="2"/>
  <c r="C5" i="2"/>
  <c r="D12" i="1"/>
  <c r="F11" i="1"/>
  <c r="E11" i="1"/>
  <c r="D11" i="1"/>
  <c r="E6" i="1"/>
  <c r="E7" i="1"/>
  <c r="F16" i="1" l="1"/>
  <c r="F15" i="1"/>
  <c r="E6" i="3"/>
  <c r="E11" i="3" s="1"/>
  <c r="F11" i="3" s="1"/>
  <c r="E7" i="3"/>
  <c r="E12" i="3" s="1"/>
  <c r="F12" i="3" s="1"/>
  <c r="F12" i="2"/>
  <c r="C6" i="1"/>
  <c r="C7" i="1"/>
  <c r="C5" i="1"/>
  <c r="F11" i="2" l="1"/>
</calcChain>
</file>

<file path=xl/sharedStrings.xml><?xml version="1.0" encoding="utf-8"?>
<sst xmlns="http://schemas.openxmlformats.org/spreadsheetml/2006/main" count="22" uniqueCount="13">
  <si>
    <t>IBR</t>
  </si>
  <si>
    <t>Plazo [meses]</t>
  </si>
  <si>
    <t>Tasa [nominal]</t>
  </si>
  <si>
    <t>FRA</t>
  </si>
  <si>
    <t>Plazo [días]</t>
  </si>
  <si>
    <t>FRA [nominal]</t>
  </si>
  <si>
    <t>Prueba</t>
  </si>
  <si>
    <t>Tasa [E.A.]</t>
  </si>
  <si>
    <t>FRA [E.A.]</t>
  </si>
  <si>
    <t>Tasa [C.C.A]</t>
  </si>
  <si>
    <t>FRA [C.C.A]</t>
  </si>
  <si>
    <t>Bimestral</t>
  </si>
  <si>
    <t>Trimestral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</si>
</sst>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\ #,##0;[Red]\-&quot;$&quot;\ #,##0"/>
    <numFmt numFmtId="8" formatCode="&quot;$&quot;\ #,##0.00;[Red]\-&quot;$&quot;\ #,##0.00"/>
    <numFmt numFmtId="164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6" fontId="2" fillId="0" borderId="2" xfId="0" applyNumberFormat="1" applyFont="1" applyBorder="1"/>
    <xf numFmtId="8" fontId="2" fillId="0" borderId="0" xfId="0" applyNumberFormat="1" applyFont="1" applyBorder="1"/>
    <xf numFmtId="0" fontId="2" fillId="0" borderId="3" xfId="0" applyFont="1" applyBorder="1"/>
    <xf numFmtId="0" fontId="2" fillId="0" borderId="4" xfId="0" applyFont="1" applyBorder="1"/>
    <xf numFmtId="8" fontId="2" fillId="0" borderId="5" xfId="0" applyNumberFormat="1" applyFont="1" applyBorder="1"/>
    <xf numFmtId="0" fontId="2" fillId="0" borderId="6" xfId="0" applyFont="1" applyBorder="1"/>
    <xf numFmtId="0" fontId="2" fillId="0" borderId="1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0" xfId="0" applyFont="1" applyBorder="1"/>
    <xf numFmtId="0" fontId="1" fillId="0" borderId="11" xfId="0" applyFont="1" applyBorder="1" applyAlignment="1">
      <alignment horizontal="center" vertical="center" wrapText="1"/>
    </xf>
    <xf numFmtId="164" fontId="2" fillId="0" borderId="11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70757</xdr:colOff>
      <xdr:row>3</xdr:row>
      <xdr:rowOff>212271</xdr:rowOff>
    </xdr:from>
    <xdr:to>
      <xdr:col>6</xdr:col>
      <xdr:colOff>462473</xdr:colOff>
      <xdr:row>5</xdr:row>
      <xdr:rowOff>31739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13">
              <a:extLst>
                <a:ext uri="{FF2B5EF4-FFF2-40B4-BE49-F238E27FC236}">
                  <a16:creationId xmlns:a16="http://schemas.microsoft.com/office/drawing/2014/main" id="{79F1D29E-CB7A-41C8-856A-B0C5DA0B4A14}"/>
                </a:ext>
              </a:extLst>
            </xdr:cNvPr>
            <xdr:cNvSpPr txBox="1"/>
          </xdr:nvSpPr>
          <xdr:spPr>
            <a:xfrm>
              <a:off x="3831771" y="751114"/>
              <a:ext cx="1257131" cy="36375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2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𝒓</m:t>
                        </m:r>
                      </m:e>
                      <m:sub>
                        <m:r>
                          <a:rPr lang="es-CO" sz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𝟏𝟐</m:t>
                        </m:r>
                      </m:sub>
                    </m:sSub>
                    <m:r>
                      <a:rPr lang="es-CO" sz="120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2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2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CO" sz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sSub>
                          <m:sSubPr>
                            <m:ctrlPr>
                              <a:rPr lang="es-CO" sz="12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s-CO" sz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s-CO" sz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CO" sz="12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CO" sz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es-CO" sz="12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s-CO" sz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CO" sz="12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s-CO" sz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s-CO" sz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CO" sz="12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s-CO" sz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20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4" name="CuadroTexto 13">
              <a:extLst>
                <a:ext uri="{FF2B5EF4-FFF2-40B4-BE49-F238E27FC236}">
                  <a16:creationId xmlns:a16="http://schemas.microsoft.com/office/drawing/2014/main" id="{79F1D29E-CB7A-41C8-856A-B0C5DA0B4A14}"/>
                </a:ext>
              </a:extLst>
            </xdr:cNvPr>
            <xdr:cNvSpPr txBox="1"/>
          </xdr:nvSpPr>
          <xdr:spPr>
            <a:xfrm>
              <a:off x="3831771" y="751114"/>
              <a:ext cx="1257131" cy="36375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𝒓</a:t>
              </a:r>
              <a:r>
                <a:rPr lang="es-CO" sz="1200" i="0">
                  <a:solidFill>
                    <a:schemeClr val="tx1"/>
                  </a:solidFill>
                  <a:latin typeface="Cambria Math" panose="02040503050406030204" pitchFamily="18" charset="0"/>
                </a:rPr>
                <a:t>_𝟏𝟐=(</a:t>
              </a:r>
              <a:r>
                <a:rPr lang="es-MX" sz="120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𝑟</a:t>
              </a:r>
              <a:r>
                <a:rPr lang="es-CO" sz="1200" i="0">
                  <a:solidFill>
                    <a:schemeClr val="tx1"/>
                  </a:solidFill>
                  <a:latin typeface="Cambria Math" panose="02040503050406030204" pitchFamily="18" charset="0"/>
                </a:rPr>
                <a:t>_2 </a:t>
              </a:r>
              <a:r>
                <a:rPr lang="es-MX" sz="120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𝑡</a:t>
              </a:r>
              <a:r>
                <a:rPr lang="es-CO" sz="1200" i="0">
                  <a:solidFill>
                    <a:schemeClr val="tx1"/>
                  </a:solidFill>
                  <a:latin typeface="Cambria Math" panose="02040503050406030204" pitchFamily="18" charset="0"/>
                </a:rPr>
                <a:t>_2−</a:t>
              </a:r>
              <a:r>
                <a:rPr lang="es-MX" sz="120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𝑟</a:t>
              </a:r>
              <a:r>
                <a:rPr lang="es-CO" sz="1200" i="0">
                  <a:solidFill>
                    <a:schemeClr val="tx1"/>
                  </a:solidFill>
                  <a:latin typeface="Cambria Math" panose="02040503050406030204" pitchFamily="18" charset="0"/>
                </a:rPr>
                <a:t>_1 </a:t>
              </a:r>
              <a:r>
                <a:rPr lang="es-MX" sz="120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𝑡</a:t>
              </a:r>
              <a:r>
                <a:rPr lang="es-CO" sz="1200" i="0">
                  <a:solidFill>
                    <a:schemeClr val="tx1"/>
                  </a:solidFill>
                  <a:latin typeface="Cambria Math" panose="02040503050406030204" pitchFamily="18" charset="0"/>
                </a:rPr>
                <a:t>_1)/(</a:t>
              </a:r>
              <a:r>
                <a:rPr lang="es-MX" sz="120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𝑡</a:t>
              </a:r>
              <a:r>
                <a:rPr lang="es-CO" sz="1200" i="0">
                  <a:solidFill>
                    <a:schemeClr val="tx1"/>
                  </a:solidFill>
                  <a:latin typeface="Cambria Math" panose="02040503050406030204" pitchFamily="18" charset="0"/>
                </a:rPr>
                <a:t>_2−</a:t>
              </a:r>
              <a:r>
                <a:rPr lang="es-MX" sz="120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𝑡</a:t>
              </a:r>
              <a:r>
                <a:rPr lang="es-CO" sz="1200" i="0">
                  <a:solidFill>
                    <a:schemeClr val="tx1"/>
                  </a:solidFill>
                  <a:latin typeface="Cambria Math" panose="02040503050406030204" pitchFamily="18" charset="0"/>
                </a:rPr>
                <a:t>_1 )</a:t>
              </a:r>
              <a:endParaRPr lang="es-CO" sz="1200">
                <a:solidFill>
                  <a:schemeClr val="tx1"/>
                </a:solidFill>
              </a:endParaRP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48986</xdr:colOff>
      <xdr:row>3</xdr:row>
      <xdr:rowOff>217714</xdr:rowOff>
    </xdr:from>
    <xdr:to>
      <xdr:col>7</xdr:col>
      <xdr:colOff>286</xdr:colOff>
      <xdr:row>5</xdr:row>
      <xdr:rowOff>61996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4">
              <a:extLst>
                <a:ext uri="{FF2B5EF4-FFF2-40B4-BE49-F238E27FC236}">
                  <a16:creationId xmlns:a16="http://schemas.microsoft.com/office/drawing/2014/main" id="{3BC7401F-8A12-4974-AE85-1ED0C4B7E9FC}"/>
                </a:ext>
              </a:extLst>
            </xdr:cNvPr>
            <xdr:cNvSpPr txBox="1"/>
          </xdr:nvSpPr>
          <xdr:spPr>
            <a:xfrm>
              <a:off x="3810000" y="756557"/>
              <a:ext cx="1578715" cy="38856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r</m:t>
                    </m:r>
                    <m:r>
                      <m:rPr>
                        <m:nor/>
                      </m:rPr>
                      <a:rPr lang="es-MX" sz="1200" b="0" i="0" baseline="-2500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12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= </m:t>
                    </m:r>
                    <m:f>
                      <m:fPr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MX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nor/>
                              </m:rPr>
                              <a:rPr lang="es-MX" sz="1200" b="0" i="0">
                                <a:latin typeface="Tahoma" panose="020B0604030504040204" pitchFamily="34" charset="0"/>
                                <a:ea typeface="Tahoma" panose="020B0604030504040204" pitchFamily="34" charset="0"/>
                                <a:cs typeface="Tahoma" panose="020B0604030504040204" pitchFamily="34" charset="0"/>
                              </a:rPr>
                              <m:t>1 + </m:t>
                            </m:r>
                            <m:r>
                              <m:rPr>
                                <m:nor/>
                              </m:rPr>
                              <a:rPr lang="es-MX" sz="1200" b="0" i="0">
                                <a:latin typeface="Tahoma" panose="020B0604030504040204" pitchFamily="34" charset="0"/>
                                <a:ea typeface="Tahoma" panose="020B0604030504040204" pitchFamily="34" charset="0"/>
                                <a:cs typeface="Tahoma" panose="020B0604030504040204" pitchFamily="34" charset="0"/>
                              </a:rPr>
                              <m:t>r</m:t>
                            </m:r>
                            <m:r>
                              <m:rPr>
                                <m:nor/>
                              </m:rPr>
                              <a:rPr lang="es-MX" sz="1200" b="0" i="0" baseline="-25000">
                                <a:latin typeface="Tahoma" panose="020B0604030504040204" pitchFamily="34" charset="0"/>
                                <a:ea typeface="Tahoma" panose="020B0604030504040204" pitchFamily="34" charset="0"/>
                                <a:cs typeface="Tahoma" panose="020B0604030504040204" pitchFamily="34" charset="0"/>
                              </a:rPr>
                              <m:t>2</m:t>
                            </m:r>
                          </m:e>
                        </m:d>
                        <m:sSub>
                          <m:sSubPr>
                            <m:ctrlPr>
                              <a:rPr lang="es-MX" sz="1200" b="0" i="1" baseline="3000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200" b="0" i="1" baseline="30000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s-MX" sz="1200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d>
                          <m:dPr>
                            <m:ctrlPr>
                              <a:rPr lang="es-MX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nor/>
                              </m:rPr>
                              <a:rPr lang="es-MX" sz="1200" b="0" i="0">
                                <a:latin typeface="Tahoma" panose="020B0604030504040204" pitchFamily="34" charset="0"/>
                                <a:ea typeface="Tahoma" panose="020B0604030504040204" pitchFamily="34" charset="0"/>
                                <a:cs typeface="Tahoma" panose="020B0604030504040204" pitchFamily="34" charset="0"/>
                              </a:rPr>
                              <m:t>1 + </m:t>
                            </m:r>
                            <m:r>
                              <m:rPr>
                                <m:nor/>
                              </m:rPr>
                              <a:rPr lang="es-MX" sz="1200" b="0" i="0">
                                <a:latin typeface="Tahoma" panose="020B0604030504040204" pitchFamily="34" charset="0"/>
                                <a:ea typeface="Tahoma" panose="020B0604030504040204" pitchFamily="34" charset="0"/>
                                <a:cs typeface="Tahoma" panose="020B0604030504040204" pitchFamily="34" charset="0"/>
                              </a:rPr>
                              <m:t>r</m:t>
                            </m:r>
                            <m:r>
                              <m:rPr>
                                <m:nor/>
                              </m:rPr>
                              <a:rPr lang="es-MX" sz="1200" b="0" i="0" baseline="-25000">
                                <a:latin typeface="Tahoma" panose="020B0604030504040204" pitchFamily="34" charset="0"/>
                                <a:ea typeface="Tahoma" panose="020B0604030504040204" pitchFamily="34" charset="0"/>
                                <a:cs typeface="Tahoma" panose="020B0604030504040204" pitchFamily="34" charset="0"/>
                              </a:rPr>
                              <m:t>1</m:t>
                            </m:r>
                          </m:e>
                        </m:d>
                        <m:sSub>
                          <m:sSubPr>
                            <m:ctrlPr>
                              <a:rPr lang="es-MX" sz="1200" b="0" i="1" baseline="3000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200" b="0" i="1" baseline="30000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s-MX" sz="1200" b="0" i="1" baseline="3000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s-CO" sz="1200" i="1">
                        <a:latin typeface="Cambria Math" panose="02040503050406030204" pitchFamily="18" charset="0"/>
                      </a:rPr>
                      <m:t>−</m:t>
                    </m:r>
                    <m:r>
                      <m:rPr>
                        <m:nor/>
                      </m:rPr>
                      <a:rPr lang="es-MX" sz="1200" b="0" i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1</m:t>
                    </m:r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2" name="CuadroTexto 14">
              <a:extLst>
                <a:ext uri="{FF2B5EF4-FFF2-40B4-BE49-F238E27FC236}">
                  <a16:creationId xmlns:a16="http://schemas.microsoft.com/office/drawing/2014/main" id="{3BC7401F-8A12-4974-AE85-1ED0C4B7E9FC}"/>
                </a:ext>
              </a:extLst>
            </xdr:cNvPr>
            <xdr:cNvSpPr txBox="1"/>
          </xdr:nvSpPr>
          <xdr:spPr>
            <a:xfrm>
              <a:off x="3810000" y="756557"/>
              <a:ext cx="1578715" cy="38856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"r</a:t>
              </a:r>
              <a:r>
                <a:rPr lang="es-MX" sz="1200" b="0" i="0" baseline="-2500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12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 = " </a:t>
              </a:r>
              <a:r>
                <a:rPr lang="es-MX" sz="1200" b="0" i="0">
                  <a:latin typeface="Cambria Math" panose="02040503050406030204" pitchFamily="18" charset="0"/>
                </a:rPr>
                <a:t> (("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1 + r</a:t>
              </a:r>
              <a:r>
                <a:rPr lang="es-MX" sz="1200" b="0" i="0" baseline="-250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2</a:t>
              </a:r>
              <a:r>
                <a:rPr lang="es-MX" sz="1200" b="0" i="0" baseline="-2500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)</a:t>
              </a:r>
              <a:r>
                <a:rPr lang="es-MX" sz="1200" b="0" i="0" baseline="3000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s-MX" sz="1200" b="0" i="0" baseline="30000">
                  <a:latin typeface="Cambria Math" panose="02040503050406030204" pitchFamily="18" charset="0"/>
                </a:rPr>
                <a:t>𝑡_2)/(("</a:t>
              </a:r>
              <a:r>
                <a:rPr lang="es-MX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1 + r</a:t>
              </a:r>
              <a:r>
                <a:rPr lang="es-MX" sz="1200" b="0" i="0" baseline="-250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1</a:t>
              </a:r>
              <a:r>
                <a:rPr lang="es-MX" sz="1200" b="0" i="0" baseline="-2500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)</a:t>
              </a:r>
              <a:r>
                <a:rPr lang="es-MX" sz="1200" b="0" i="0" baseline="3000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es-MX" sz="1200" b="0" i="0" baseline="30000">
                  <a:latin typeface="Cambria Math" panose="02040503050406030204" pitchFamily="18" charset="0"/>
                </a:rPr>
                <a:t>𝑡_1 )</a:t>
              </a:r>
              <a:r>
                <a:rPr lang="es-CO" sz="1200" i="0">
                  <a:latin typeface="Cambria Math" panose="02040503050406030204" pitchFamily="18" charset="0"/>
                </a:rPr>
                <a:t>−</a:t>
              </a:r>
              <a:r>
                <a:rPr lang="es-MX" sz="1200" b="0" i="0">
                  <a:latin typeface="Cambria Math" panose="02040503050406030204" pitchFamily="18" charset="0"/>
                </a:rPr>
                <a:t>"</a:t>
              </a:r>
              <a:r>
                <a:rPr lang="es-MX" sz="1200" b="0" i="0"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1</a:t>
              </a:r>
              <a:r>
                <a:rPr lang="es-CO" sz="1200" b="0" i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"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10885</xdr:colOff>
      <xdr:row>2</xdr:row>
      <xdr:rowOff>125184</xdr:rowOff>
    </xdr:from>
    <xdr:to>
      <xdr:col>10</xdr:col>
      <xdr:colOff>735873</xdr:colOff>
      <xdr:row>5</xdr:row>
      <xdr:rowOff>18666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1">
              <a:extLst>
                <a:ext uri="{FF2B5EF4-FFF2-40B4-BE49-F238E27FC236}">
                  <a16:creationId xmlns:a16="http://schemas.microsoft.com/office/drawing/2014/main" id="{903262EB-E7A5-4F02-8F66-AF75BE291553}"/>
                </a:ext>
              </a:extLst>
            </xdr:cNvPr>
            <xdr:cNvSpPr txBox="1"/>
          </xdr:nvSpPr>
          <xdr:spPr>
            <a:xfrm>
              <a:off x="6333308" y="473527"/>
              <a:ext cx="2292531" cy="59452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  <m:r>
                      <a:rPr lang="es-MX" sz="12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f>
                              <m:fPr>
                                <m:ctrlP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s-MX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MX" sz="1200" b="0" i="1">
                                        <a:latin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s-MX" sz="12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  <m:t>𝑏𝑎𝑠𝑒</m:t>
                                </m:r>
                              </m:den>
                            </m:f>
                          </m:num>
                          <m:den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f>
                              <m:fPr>
                                <m:ctrlP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s-MX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MX" sz="1200" b="0" i="1">
                                        <a:latin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s-MX" sz="12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  <m:t>𝑏𝑎𝑠𝑒</m:t>
                                </m:r>
                              </m:den>
                            </m:f>
                          </m:den>
                        </m:f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f>
                      <m:fPr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𝑏𝑎𝑠𝑒</m:t>
                        </m:r>
                      </m:num>
                      <m:den>
                        <m:sSub>
                          <m:sSubPr>
                            <m:ctrlPr>
                              <a:rPr lang="es-MX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MX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200"/>
            </a:p>
          </xdr:txBody>
        </xdr:sp>
      </mc:Choice>
      <mc:Fallback>
        <xdr:sp macro="" textlink="">
          <xdr:nvSpPr>
            <xdr:cNvPr id="2" name="CuadroTexto 11">
              <a:extLst>
                <a:ext uri="{FF2B5EF4-FFF2-40B4-BE49-F238E27FC236}">
                  <a16:creationId xmlns:a16="http://schemas.microsoft.com/office/drawing/2014/main" id="{903262EB-E7A5-4F02-8F66-AF75BE291553}"/>
                </a:ext>
              </a:extLst>
            </xdr:cNvPr>
            <xdr:cNvSpPr txBox="1"/>
          </xdr:nvSpPr>
          <xdr:spPr>
            <a:xfrm>
              <a:off x="6333308" y="473527"/>
              <a:ext cx="2292531" cy="59452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b="0" i="0">
                  <a:latin typeface="Cambria Math" panose="02040503050406030204" pitchFamily="18" charset="0"/>
                </a:rPr>
                <a:t>𝑟</a:t>
              </a:r>
              <a:r>
                <a:rPr lang="es-CO" sz="1200" b="0" i="0">
                  <a:latin typeface="Cambria Math" panose="02040503050406030204" pitchFamily="18" charset="0"/>
                </a:rPr>
                <a:t>_</a:t>
              </a:r>
              <a:r>
                <a:rPr lang="es-MX" sz="1200" b="0" i="0">
                  <a:latin typeface="Cambria Math" panose="02040503050406030204" pitchFamily="18" charset="0"/>
                </a:rPr>
                <a:t>12=((1+𝑟_2  𝑡_2/𝑏𝑎𝑠𝑒)/(1+𝑟_1  𝑡_1/𝑏𝑎𝑠𝑒)−1)  𝑏𝑎𝑠𝑒/(𝑡_2−𝑡_1 )</a:t>
              </a:r>
              <a:endParaRPr lang="es-CO" sz="12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4A77-338F-4EE7-9FA5-F2231D60BDBF}">
  <dimension ref="B3:F12"/>
  <sheetViews>
    <sheetView showGridLines="0" tabSelected="1" zoomScale="175" zoomScaleNormal="175" workbookViewId="0">
      <selection activeCell="B3" sqref="B3:D3"/>
    </sheetView>
  </sheetViews>
  <sheetFormatPr baseColWidth="10" defaultColWidth="11.44140625" defaultRowHeight="13.8" x14ac:dyDescent="0.25"/>
  <cols>
    <col min="1" max="1" width="11.44140625" style="1"/>
    <col min="2" max="2" width="10.109375" style="1" customWidth="1"/>
    <col min="3" max="3" width="9" style="1" customWidth="1"/>
    <col min="4" max="4" width="11.6640625" style="1" customWidth="1"/>
    <col min="5" max="5" width="14.109375" style="1" bestFit="1" customWidth="1"/>
    <col min="6" max="6" width="13" style="1" bestFit="1" customWidth="1"/>
    <col min="7" max="16384" width="11.44140625" style="1"/>
  </cols>
  <sheetData>
    <row r="3" spans="2:6" x14ac:dyDescent="0.25">
      <c r="B3" s="26" t="s">
        <v>0</v>
      </c>
      <c r="C3" s="27"/>
      <c r="D3" s="27"/>
      <c r="E3" s="22"/>
    </row>
    <row r="4" spans="2:6" ht="27.6" x14ac:dyDescent="0.25">
      <c r="B4" s="10" t="s">
        <v>1</v>
      </c>
      <c r="C4" s="11" t="s">
        <v>4</v>
      </c>
      <c r="D4" s="11" t="s">
        <v>9</v>
      </c>
      <c r="E4" s="23" t="s">
        <v>10</v>
      </c>
    </row>
    <row r="5" spans="2:6" x14ac:dyDescent="0.25">
      <c r="B5" s="13">
        <v>1</v>
      </c>
      <c r="C5" s="14">
        <f>+B5*30</f>
        <v>30</v>
      </c>
      <c r="D5" s="15">
        <v>0.02</v>
      </c>
      <c r="E5" s="24"/>
    </row>
    <row r="6" spans="2:6" x14ac:dyDescent="0.25">
      <c r="B6" s="13">
        <v>3</v>
      </c>
      <c r="C6" s="14">
        <f t="shared" ref="C6:C7" si="0">+B6*30</f>
        <v>90</v>
      </c>
      <c r="D6" s="15">
        <v>2.1000000000000001E-2</v>
      </c>
      <c r="E6" s="24">
        <f>+(D6*C6-D5*C5)/(C6-C5)</f>
        <v>2.1500000000000002E-2</v>
      </c>
      <c r="F6" s="21"/>
    </row>
    <row r="7" spans="2:6" x14ac:dyDescent="0.25">
      <c r="B7" s="17">
        <v>6</v>
      </c>
      <c r="C7" s="18">
        <f t="shared" si="0"/>
        <v>180</v>
      </c>
      <c r="D7" s="19">
        <v>2.12E-2</v>
      </c>
      <c r="E7" s="25">
        <f>+(D7*C7-D6*C6)/(C7-C6)</f>
        <v>2.1399999999999995E-2</v>
      </c>
      <c r="F7" s="21"/>
    </row>
    <row r="10" spans="2:6" x14ac:dyDescent="0.25">
      <c r="C10" s="26" t="s">
        <v>6</v>
      </c>
      <c r="D10" s="27"/>
      <c r="E10" s="27"/>
      <c r="F10" s="28"/>
    </row>
    <row r="11" spans="2:6" x14ac:dyDescent="0.25">
      <c r="C11" s="3">
        <v>100</v>
      </c>
      <c r="D11" s="4">
        <f>+C11*EXP(D6*C6/360)</f>
        <v>100.52638053988746</v>
      </c>
      <c r="E11" s="4">
        <f>+C11*EXP(D5*C5/360+E6*0.166666666666667)</f>
        <v>100.52638053988746</v>
      </c>
      <c r="F11" s="5" t="b">
        <f>+E11=D11</f>
        <v>1</v>
      </c>
    </row>
    <row r="12" spans="2:6" x14ac:dyDescent="0.25">
      <c r="C12" s="6"/>
      <c r="D12" s="7">
        <f>+C11*EXP(D7*C7/360)</f>
        <v>101.06563790298159</v>
      </c>
      <c r="E12" s="7">
        <f>+C11*EXP(D6*C6/360+E7*0.25)</f>
        <v>101.06563790298159</v>
      </c>
      <c r="F12" s="8" t="b">
        <f>+E12=D12</f>
        <v>1</v>
      </c>
    </row>
  </sheetData>
  <mergeCells count="2">
    <mergeCell ref="B3:D3"/>
    <mergeCell ref="C10:F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FF1B4-CB19-4685-82CE-3E8D9CB2751D}">
  <dimension ref="B3:F12"/>
  <sheetViews>
    <sheetView showGridLines="0" zoomScale="175" zoomScaleNormal="175" workbookViewId="0">
      <selection activeCell="D11" sqref="D11"/>
    </sheetView>
  </sheetViews>
  <sheetFormatPr baseColWidth="10" defaultColWidth="11.44140625" defaultRowHeight="13.8" x14ac:dyDescent="0.25"/>
  <cols>
    <col min="1" max="1" width="11.44140625" style="1"/>
    <col min="2" max="2" width="10.109375" style="1" customWidth="1"/>
    <col min="3" max="3" width="9" style="1" customWidth="1"/>
    <col min="4" max="4" width="11.6640625" style="1" customWidth="1"/>
    <col min="5" max="5" width="14.109375" style="1" bestFit="1" customWidth="1"/>
    <col min="6" max="6" width="13" style="1" bestFit="1" customWidth="1"/>
    <col min="7" max="16384" width="11.44140625" style="1"/>
  </cols>
  <sheetData>
    <row r="3" spans="2:6" x14ac:dyDescent="0.25">
      <c r="B3" s="26" t="s">
        <v>0</v>
      </c>
      <c r="C3" s="27"/>
      <c r="D3" s="27"/>
      <c r="E3" s="22"/>
    </row>
    <row r="4" spans="2:6" ht="27.6" x14ac:dyDescent="0.25">
      <c r="B4" s="10" t="s">
        <v>1</v>
      </c>
      <c r="C4" s="11" t="s">
        <v>4</v>
      </c>
      <c r="D4" s="11" t="s">
        <v>7</v>
      </c>
      <c r="E4" s="23" t="s">
        <v>8</v>
      </c>
    </row>
    <row r="5" spans="2:6" x14ac:dyDescent="0.25">
      <c r="B5" s="13">
        <v>1</v>
      </c>
      <c r="C5" s="14">
        <f>+B5*30</f>
        <v>30</v>
      </c>
      <c r="D5" s="15">
        <v>2.5739999999999999E-2</v>
      </c>
      <c r="E5" s="24"/>
    </row>
    <row r="6" spans="2:6" x14ac:dyDescent="0.25">
      <c r="B6" s="13">
        <v>3</v>
      </c>
      <c r="C6" s="14">
        <f t="shared" ref="C6:C7" si="0">+B6*30</f>
        <v>90</v>
      </c>
      <c r="D6" s="15">
        <v>2.6870000000000002E-2</v>
      </c>
      <c r="E6" s="24">
        <f>+(1+(1+D6)^(C6/360)/(1+D5)^(C5/360)-1)^(360/60)-1</f>
        <v>2.7435466735838521E-2</v>
      </c>
      <c r="F6" s="21"/>
    </row>
    <row r="7" spans="2:6" x14ac:dyDescent="0.25">
      <c r="B7" s="17">
        <v>6</v>
      </c>
      <c r="C7" s="18">
        <f t="shared" si="0"/>
        <v>180</v>
      </c>
      <c r="D7" s="19">
        <v>2.963E-2</v>
      </c>
      <c r="E7" s="25">
        <f>+(1+(1+D7)^(C7/360)/(1+D6)^(C6/360)-1)^(360/90)-1</f>
        <v>3.2397418271056688E-2</v>
      </c>
      <c r="F7" s="21"/>
    </row>
    <row r="10" spans="2:6" x14ac:dyDescent="0.25">
      <c r="C10" s="26" t="s">
        <v>6</v>
      </c>
      <c r="D10" s="27"/>
      <c r="E10" s="27"/>
      <c r="F10" s="28"/>
    </row>
    <row r="11" spans="2:6" x14ac:dyDescent="0.25">
      <c r="C11" s="3">
        <v>100</v>
      </c>
      <c r="D11" s="4">
        <f>+C11*(1+D6)^(C6/360)</f>
        <v>100.66508545190838</v>
      </c>
      <c r="E11" s="4">
        <f>+C11*(1+D5)^(30/360)*(1+E6)^(60/360)</f>
        <v>100.66508545190838</v>
      </c>
      <c r="F11" s="5" t="b">
        <f>+E11=D11</f>
        <v>1</v>
      </c>
    </row>
    <row r="12" spans="2:6" x14ac:dyDescent="0.25">
      <c r="C12" s="6"/>
      <c r="D12" s="7">
        <f>+C11*(1+D7)^(180/360)</f>
        <v>101.47068542194835</v>
      </c>
      <c r="E12" s="7">
        <f>+C11*(1+D6)^(90/360)*(1+E7)^(90/360)</f>
        <v>101.47068542194835</v>
      </c>
      <c r="F12" s="8" t="b">
        <f>+E12=D12</f>
        <v>1</v>
      </c>
    </row>
  </sheetData>
  <mergeCells count="2">
    <mergeCell ref="B3:D3"/>
    <mergeCell ref="C10:F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7FB0E-A6D3-4E8D-AAE7-4F6C88334A48}">
  <dimension ref="B3:H16"/>
  <sheetViews>
    <sheetView showGridLines="0" topLeftCell="C1" zoomScale="175" zoomScaleNormal="175" workbookViewId="0">
      <selection activeCell="F6" sqref="F6"/>
    </sheetView>
  </sheetViews>
  <sheetFormatPr baseColWidth="10" defaultColWidth="11.44140625" defaultRowHeight="13.8" x14ac:dyDescent="0.25"/>
  <cols>
    <col min="1" max="1" width="11.44140625" style="1"/>
    <col min="2" max="2" width="10.109375" style="1" customWidth="1"/>
    <col min="3" max="3" width="9" style="1" customWidth="1"/>
    <col min="4" max="4" width="11.6640625" style="1" customWidth="1"/>
    <col min="5" max="5" width="14.109375" style="1" bestFit="1" customWidth="1"/>
    <col min="6" max="6" width="13" style="1" bestFit="1" customWidth="1"/>
    <col min="7" max="16384" width="11.44140625" style="1"/>
  </cols>
  <sheetData>
    <row r="3" spans="2:8" x14ac:dyDescent="0.25">
      <c r="B3" s="26" t="s">
        <v>0</v>
      </c>
      <c r="C3" s="27"/>
      <c r="D3" s="28"/>
      <c r="E3" s="9"/>
      <c r="F3" s="22"/>
    </row>
    <row r="4" spans="2:8" ht="27.6" x14ac:dyDescent="0.25">
      <c r="B4" s="10" t="s">
        <v>1</v>
      </c>
      <c r="C4" s="11" t="s">
        <v>4</v>
      </c>
      <c r="D4" s="12" t="s">
        <v>2</v>
      </c>
      <c r="E4" s="12" t="s">
        <v>5</v>
      </c>
      <c r="F4" s="23" t="s">
        <v>3</v>
      </c>
    </row>
    <row r="5" spans="2:8" x14ac:dyDescent="0.25">
      <c r="B5" s="13">
        <v>1</v>
      </c>
      <c r="C5" s="14">
        <f>+B5*30</f>
        <v>30</v>
      </c>
      <c r="D5" s="16">
        <v>2.2079999999999999E-2</v>
      </c>
      <c r="E5" s="16"/>
      <c r="F5" s="24"/>
    </row>
    <row r="6" spans="2:8" x14ac:dyDescent="0.25">
      <c r="B6" s="13">
        <v>3</v>
      </c>
      <c r="C6" s="14">
        <f t="shared" ref="C6:C7" si="0">+B6*30</f>
        <v>90</v>
      </c>
      <c r="D6" s="16">
        <v>2.095E-2</v>
      </c>
      <c r="E6" s="16">
        <f>+((1+D6*C6/360)/(1+D5*C5/360)-1)*360/(C6-C5)</f>
        <v>2.0347560488700456E-2</v>
      </c>
      <c r="F6" s="24">
        <f>+E6*60/360</f>
        <v>3.391260081450076E-3</v>
      </c>
      <c r="G6" s="2">
        <f>+C6-C5</f>
        <v>60</v>
      </c>
      <c r="H6" s="1" t="s">
        <v>11</v>
      </c>
    </row>
    <row r="7" spans="2:8" x14ac:dyDescent="0.25">
      <c r="B7" s="17">
        <v>6</v>
      </c>
      <c r="C7" s="18">
        <f t="shared" si="0"/>
        <v>180</v>
      </c>
      <c r="D7" s="20">
        <v>2.0250000000000001E-2</v>
      </c>
      <c r="E7" s="20">
        <f>+((1+D7*C7/360)/(1+D6*C6/360)-1)*360/(C7-C6)</f>
        <v>1.9448140364838551E-2</v>
      </c>
      <c r="F7" s="25">
        <f>+E7*90/360</f>
        <v>4.8620350912096377E-3</v>
      </c>
      <c r="G7" s="2">
        <f>+C7-C6</f>
        <v>90</v>
      </c>
      <c r="H7" s="1" t="s">
        <v>12</v>
      </c>
    </row>
    <row r="10" spans="2:8" x14ac:dyDescent="0.25">
      <c r="C10" s="26" t="s">
        <v>6</v>
      </c>
      <c r="D10" s="27"/>
      <c r="E10" s="27"/>
      <c r="F10" s="28"/>
    </row>
    <row r="11" spans="2:8" x14ac:dyDescent="0.25">
      <c r="C11" s="3">
        <v>100</v>
      </c>
      <c r="D11" s="4">
        <f>+C11*(1+D6*C6/360)</f>
        <v>100.52375000000001</v>
      </c>
      <c r="E11" s="4">
        <f>+C11*(1+D5*C5/360)*(1+E6*60/360)</f>
        <v>100.52375000000001</v>
      </c>
      <c r="F11" s="5" t="b">
        <f>+E11=D11</f>
        <v>1</v>
      </c>
    </row>
    <row r="12" spans="2:8" x14ac:dyDescent="0.25">
      <c r="C12" s="6"/>
      <c r="D12" s="7">
        <f>+C11*(1+D7*C7/360)</f>
        <v>101.01249999999999</v>
      </c>
      <c r="E12" s="7">
        <f>+C11*(1+D6*C6/360)*(1+E7*90/360)</f>
        <v>101.01249999999999</v>
      </c>
      <c r="F12" s="8" t="b">
        <f>+E12=D12</f>
        <v>1</v>
      </c>
    </row>
    <row r="14" spans="2:8" x14ac:dyDescent="0.25">
      <c r="C14" s="26" t="s">
        <v>6</v>
      </c>
      <c r="D14" s="27"/>
      <c r="E14" s="27"/>
      <c r="F14" s="28"/>
    </row>
    <row r="15" spans="2:8" x14ac:dyDescent="0.25">
      <c r="C15" s="3">
        <v>100</v>
      </c>
      <c r="D15" s="4">
        <f>+C15*(1+D6*C6/360)</f>
        <v>100.52375000000001</v>
      </c>
      <c r="E15" s="4">
        <f>+C15*(1+D5*C5/360)*(1+F6)</f>
        <v>100.52375000000001</v>
      </c>
      <c r="F15" s="5" t="b">
        <f>+E15=D15</f>
        <v>1</v>
      </c>
    </row>
    <row r="16" spans="2:8" x14ac:dyDescent="0.25">
      <c r="C16" s="6"/>
      <c r="D16" s="7">
        <f>+C15*(1+D7*C7/360)</f>
        <v>101.01249999999999</v>
      </c>
      <c r="E16" s="7">
        <f>+C15*(1+D6*C6/360)*(1+F7)</f>
        <v>101.01249999999999</v>
      </c>
      <c r="F16" s="8" t="b">
        <f>+E16=D16</f>
        <v>1</v>
      </c>
    </row>
  </sheetData>
  <mergeCells count="3">
    <mergeCell ref="B3:D3"/>
    <mergeCell ref="C10:F10"/>
    <mergeCell ref="C14:F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Tasas compuestas continuas</vt:lpstr>
      <vt:lpstr>Tasas efectivas</vt:lpstr>
      <vt:lpstr>Tasas nominales simples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JIMÉNEZ</dc:creator>
  <cp:lastModifiedBy>MIGUEL JIMÉNEZ</cp:lastModifiedBy>
  <dcterms:created xsi:type="dcterms:W3CDTF">2020-08-02T20:56:56Z</dcterms:created>
  <dcterms:modified xsi:type="dcterms:W3CDTF">2020-08-18T17:38:04Z</dcterms:modified>
</cp:coreProperties>
</file>