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tos" sheetId="1" r:id="rId4"/>
  </sheets>
  <definedNames>
    <definedName hidden="1" localSheetId="0" name="_xlnm._FilterDatabase">Contratos!$A$5:$CH$279</definedName>
  </definedNames>
  <calcPr/>
</workbook>
</file>

<file path=xl/sharedStrings.xml><?xml version="1.0" encoding="utf-8"?>
<sst xmlns="http://schemas.openxmlformats.org/spreadsheetml/2006/main" count="8675" uniqueCount="3171">
  <si>
    <t>Contratos</t>
  </si>
  <si>
    <t>Al 25 de julio de 2023</t>
  </si>
  <si>
    <t>Net Model, S.A.</t>
  </si>
  <si>
    <t>Fecha impresión: 25/07/2023</t>
  </si>
  <si>
    <t>Reporte de contratos</t>
  </si>
  <si>
    <t>Usuario impresión: jperez</t>
  </si>
  <si>
    <t>No.</t>
  </si>
  <si>
    <t>Código</t>
  </si>
  <si>
    <t>Nombre completo</t>
  </si>
  <si>
    <t>Primer nombre</t>
  </si>
  <si>
    <t>Segundo nombre</t>
  </si>
  <si>
    <t>Primer apellido</t>
  </si>
  <si>
    <t>Segundo apellido</t>
  </si>
  <si>
    <t>Apellido casada</t>
  </si>
  <si>
    <t>Nombre usual</t>
  </si>
  <si>
    <t>Fecha nacimiento</t>
  </si>
  <si>
    <t>Dirección</t>
  </si>
  <si>
    <t>Teléfono</t>
  </si>
  <si>
    <t>Celular</t>
  </si>
  <si>
    <t>Email comunicación</t>
  </si>
  <si>
    <t>Correo electrónico</t>
  </si>
  <si>
    <t>Estado civil</t>
  </si>
  <si>
    <t>Sexo</t>
  </si>
  <si>
    <t>Nacionalidad</t>
  </si>
  <si>
    <t>Ocupación</t>
  </si>
  <si>
    <t>Descripción ocupación</t>
  </si>
  <si>
    <t>DPI</t>
  </si>
  <si>
    <t>DPI Letras</t>
  </si>
  <si>
    <t>Cédula</t>
  </si>
  <si>
    <t>Pasaporte</t>
  </si>
  <si>
    <t>NIT</t>
  </si>
  <si>
    <t>Número SS</t>
  </si>
  <si>
    <t>Fecha vencimiento SS</t>
  </si>
  <si>
    <t>Número IRTRA</t>
  </si>
  <si>
    <t>Fecha vencimiento IRTRA</t>
  </si>
  <si>
    <t>Contacto emergencia</t>
  </si>
  <si>
    <t>Teléfono emergencia</t>
  </si>
  <si>
    <t>En lista negra</t>
  </si>
  <si>
    <t>Es extranjero</t>
  </si>
  <si>
    <t>Tipo de sangre</t>
  </si>
  <si>
    <t>Es alérgico</t>
  </si>
  <si>
    <t>Alergias</t>
  </si>
  <si>
    <t>Etnia</t>
  </si>
  <si>
    <t>Activo</t>
  </si>
  <si>
    <t>Referencias personales</t>
  </si>
  <si>
    <t>Idiomas</t>
  </si>
  <si>
    <t>Usuario web</t>
  </si>
  <si>
    <t>Clave web</t>
  </si>
  <si>
    <t>Tipo de discapacidad</t>
  </si>
  <si>
    <t>Departamento nacimiento</t>
  </si>
  <si>
    <t>Municipio nacimiento</t>
  </si>
  <si>
    <t>Departamento documento</t>
  </si>
  <si>
    <t>Municipio documento</t>
  </si>
  <si>
    <t>Nivel académico</t>
  </si>
  <si>
    <t>Título o diploma obtenido</t>
  </si>
  <si>
    <t>País deportación</t>
  </si>
  <si>
    <t>Número hijos</t>
  </si>
  <si>
    <t>Observaciones</t>
  </si>
  <si>
    <t>Tratamiento</t>
  </si>
  <si>
    <t>Número de fondo de pensión</t>
  </si>
  <si>
    <t>Régimen tributario</t>
  </si>
  <si>
    <t>Código de contabilidad</t>
  </si>
  <si>
    <t>Tipo planilla</t>
  </si>
  <si>
    <t>Departamento</t>
  </si>
  <si>
    <t>Puesto</t>
  </si>
  <si>
    <t>Jornada</t>
  </si>
  <si>
    <t>Número de contrato</t>
  </si>
  <si>
    <t>Centro de costo</t>
  </si>
  <si>
    <t>Ubicación</t>
  </si>
  <si>
    <t>Fecha alta</t>
  </si>
  <si>
    <t>Fecha baja</t>
  </si>
  <si>
    <t>Alta Activa</t>
  </si>
  <si>
    <t>Forma pago</t>
  </si>
  <si>
    <t>Banco pago</t>
  </si>
  <si>
    <t>Cuenta de banco</t>
  </si>
  <si>
    <t>Tipo de cuenta de banco</t>
  </si>
  <si>
    <t>Paga seguro social</t>
  </si>
  <si>
    <t>Tipo seguro social</t>
  </si>
  <si>
    <t>Código marcaje</t>
  </si>
  <si>
    <t>Es recontratación</t>
  </si>
  <si>
    <t>Contrato activo</t>
  </si>
  <si>
    <t>Tipo de contrato</t>
  </si>
  <si>
    <t>Días de descanso</t>
  </si>
  <si>
    <t>Bienes y equipos a cargo</t>
  </si>
  <si>
    <t>Horas por semana</t>
  </si>
  <si>
    <t>Días de trabajo</t>
  </si>
  <si>
    <t>Horario de trabajo</t>
  </si>
  <si>
    <t>Equipo</t>
  </si>
  <si>
    <t>Razón de baja</t>
  </si>
  <si>
    <t>Tipo fondo de pensión</t>
  </si>
  <si>
    <t>Nivel de puesto</t>
  </si>
  <si>
    <t>Fecha de confirmación de puesto</t>
  </si>
  <si>
    <t>GET00604</t>
  </si>
  <si>
    <t>ROGELIO MAZARIEGOS OROZCO</t>
  </si>
  <si>
    <t>Rogelio</t>
  </si>
  <si>
    <t>Mazariegos</t>
  </si>
  <si>
    <t>Orozco</t>
  </si>
  <si>
    <t>Rogelio Mazariegos</t>
  </si>
  <si>
    <t>24/02/1998</t>
  </si>
  <si>
    <t>6ta calle 0-48 zona 1 Guatemala</t>
  </si>
  <si>
    <t>myautumn667@gmail.com</t>
  </si>
  <si>
    <t>Soltero</t>
  </si>
  <si>
    <t>masculino</t>
  </si>
  <si>
    <t>guatemalteco</t>
  </si>
  <si>
    <t>COMMUNITY MANAGER</t>
  </si>
  <si>
    <t>2998 65266 0101</t>
  </si>
  <si>
    <t>dos mil novecientos noventa y ocho espacio sesenta y cinco mil doscientos sesenta y seis espacio cero ciento uno</t>
  </si>
  <si>
    <t>Arnulfo Rogelio Orozco Mazariegos</t>
  </si>
  <si>
    <t>Mestiza</t>
  </si>
  <si>
    <t>Español</t>
  </si>
  <si>
    <t>rorozco</t>
  </si>
  <si>
    <t>Guatemala</t>
  </si>
  <si>
    <t>Educación media (diversificado)</t>
  </si>
  <si>
    <t>Bachiller en Ciencias y Letras</t>
  </si>
  <si>
    <t>Honorarios</t>
  </si>
  <si>
    <t>Social Media</t>
  </si>
  <si>
    <t>Generador de Contenido</t>
  </si>
  <si>
    <t>Diurna</t>
  </si>
  <si>
    <t>16/03/2020</t>
  </si>
  <si>
    <t>Cheque</t>
  </si>
  <si>
    <t>Banco Industrial GTQ Tribal</t>
  </si>
  <si>
    <t>MONETARIOS</t>
  </si>
  <si>
    <t>Indefinido</t>
  </si>
  <si>
    <t>GET00605</t>
  </si>
  <si>
    <t>GONZALO MARROQUÍN TECÚN</t>
  </si>
  <si>
    <t>Gonzalo</t>
  </si>
  <si>
    <t>Marroquín</t>
  </si>
  <si>
    <t>Tecún</t>
  </si>
  <si>
    <t>Gonzalo Marroquín</t>
  </si>
  <si>
    <t>14/04/1977</t>
  </si>
  <si>
    <t>4a. Calle 3-67 Zona 4 Aldea El Porvenir Villa Canales</t>
  </si>
  <si>
    <t>Casado</t>
  </si>
  <si>
    <t>ASISTENTE DE CONTABILIDAD</t>
  </si>
  <si>
    <t>1584 22872 0116</t>
  </si>
  <si>
    <t>mil quinientos ochenta y cuatro espacio veintidós mil ochocientos setenta y dos espacio cero ciento dieciseis</t>
  </si>
  <si>
    <t>2672057-4</t>
  </si>
  <si>
    <t>Villa Canales</t>
  </si>
  <si>
    <t>Contabilidad</t>
  </si>
  <si>
    <t>Contador General</t>
  </si>
  <si>
    <t>18/02/2020</t>
  </si>
  <si>
    <t>30/06/2021</t>
  </si>
  <si>
    <t>Transferencia</t>
  </si>
  <si>
    <t>GET00557</t>
  </si>
  <si>
    <t>JESSICA MARIANA LÓPEZ ORTIZ</t>
  </si>
  <si>
    <t>Jessica</t>
  </si>
  <si>
    <t>Mariana</t>
  </si>
  <si>
    <t>López</t>
  </si>
  <si>
    <t>Ortiz</t>
  </si>
  <si>
    <t>Jessica López</t>
  </si>
  <si>
    <t>17 av. 28-19 zona 6 Finca San Rafael</t>
  </si>
  <si>
    <t>femenino</t>
  </si>
  <si>
    <t>2148 38951 0101</t>
  </si>
  <si>
    <t>dos mil ciento cuarenta y ocho espacio treinta y ocho mil novecientos cincuenta y uno espacio cero ciento uno</t>
  </si>
  <si>
    <t>8092135-3</t>
  </si>
  <si>
    <t>GTH-LENA-BORDERLESS</t>
  </si>
  <si>
    <t>Especialista en Cultura y Desarrollo</t>
  </si>
  <si>
    <t>28/02/2020</t>
  </si>
  <si>
    <t>´0142610160</t>
  </si>
  <si>
    <t>GET00607</t>
  </si>
  <si>
    <t>EDUARDO JOSÉ GUTIERREZ DE LEÓN</t>
  </si>
  <si>
    <t>Eduardo</t>
  </si>
  <si>
    <t>José</t>
  </si>
  <si>
    <t>Gutierrez</t>
  </si>
  <si>
    <t>de León</t>
  </si>
  <si>
    <t>29/10/1991</t>
  </si>
  <si>
    <t>Km 18.5 Carretera a El Salvador San José El Tajín Casa 30 A</t>
  </si>
  <si>
    <t>egutierrez@tribalworldwide.gt</t>
  </si>
  <si>
    <t>dos billones setenta y ocho mil quinientos sesenta y seis millones quinientos sesenta mil ciento uno</t>
  </si>
  <si>
    <t>7346908-4</t>
  </si>
  <si>
    <t>RN - Retención definitva</t>
  </si>
  <si>
    <t>DIRECCION - JUAN CARLOS - HONORARIOS</t>
  </si>
  <si>
    <t>Chief Product Owner</t>
  </si>
  <si>
    <t>CUENTAS / PMO</t>
  </si>
  <si>
    <t>HONORARIOS</t>
  </si>
  <si>
    <t>23/04/2020</t>
  </si>
  <si>
    <t>31/05/2023</t>
  </si>
  <si>
    <t>Renuncia</t>
  </si>
  <si>
    <t>GET00608</t>
  </si>
  <si>
    <t>STEPHANIE ARANEDA PORRAS</t>
  </si>
  <si>
    <t>Stephanie</t>
  </si>
  <si>
    <t>Araneda</t>
  </si>
  <si>
    <t>Porras</t>
  </si>
  <si>
    <t>Stephanie Araneda</t>
  </si>
  <si>
    <t>10 avenida final 37-30 zona 11</t>
  </si>
  <si>
    <t>2577 19493 0101</t>
  </si>
  <si>
    <t>dos mil quinientos setenta y siete espacio diecinueve mil cuatrocientos noventa y tres espacio cero ciento uno</t>
  </si>
  <si>
    <t>Producción</t>
  </si>
  <si>
    <t>Product Owner</t>
  </si>
  <si>
    <t>GET00609</t>
  </si>
  <si>
    <t>HUGO JAVIER DONIS VALDEZ</t>
  </si>
  <si>
    <t>Hugo</t>
  </si>
  <si>
    <t>Javier</t>
  </si>
  <si>
    <t>Donis</t>
  </si>
  <si>
    <t>Valdez</t>
  </si>
  <si>
    <t>Hugo Donis</t>
  </si>
  <si>
    <t>51 avenida 9-20 Sector 2 Alamedas de Villa Flores zona 7 San Miguel Petapa</t>
  </si>
  <si>
    <t>hdonis@tribalworldwide.gt</t>
  </si>
  <si>
    <t>2151 28532 0101</t>
  </si>
  <si>
    <t>dos mil ciento cincuenta y uno espacio veintiocho mil quinientos treinta y dos espacio cero ciento uno</t>
  </si>
  <si>
    <t>9217601-1</t>
  </si>
  <si>
    <t>PRODUCCION - MANUELA - HONORARIOS</t>
  </si>
  <si>
    <t>PRODUCCIÓN</t>
  </si>
  <si>
    <t>15/11/2022</t>
  </si>
  <si>
    <t>GET00610</t>
  </si>
  <si>
    <t>KARIM JOHANA MARTÍNEZ RUIZ</t>
  </si>
  <si>
    <t>Karim</t>
  </si>
  <si>
    <t>Johana</t>
  </si>
  <si>
    <t>Martínez</t>
  </si>
  <si>
    <t>Ruiz</t>
  </si>
  <si>
    <t>Karim Martínez</t>
  </si>
  <si>
    <t>19/09/1986</t>
  </si>
  <si>
    <t>12 Av. 17-85 zona 4 de Mixco Blv. El Naranjo Condominio San Agustin Casa N-8</t>
  </si>
  <si>
    <t>2465 80607 0101</t>
  </si>
  <si>
    <t>dos mil cuatrocientos sesenta y cinco espacio ochenta mil seiscientos siete espacio cero ciento uno</t>
  </si>
  <si>
    <t>4426095-4</t>
  </si>
  <si>
    <t>24/09/2018</t>
  </si>
  <si>
    <t>31/08/2021</t>
  </si>
  <si>
    <t>GET00611</t>
  </si>
  <si>
    <t>LAKSHMY HEIDY MERINO GONZALEZ</t>
  </si>
  <si>
    <t>Lakshmy</t>
  </si>
  <si>
    <t>Heidy</t>
  </si>
  <si>
    <t>Merino</t>
  </si>
  <si>
    <t>Gonzalez</t>
  </si>
  <si>
    <t>Lakshmy Merino</t>
  </si>
  <si>
    <t>24/11/1980</t>
  </si>
  <si>
    <t>12 calle 15-20 colonia Nimajuyu II Apartamento 201</t>
  </si>
  <si>
    <t>2426 52336 0101</t>
  </si>
  <si>
    <t>dos mil cuatrocientos veintiséis espacio cincuenta y dos mil trescientos treinta y seis espacio cero ciento uno</t>
  </si>
  <si>
    <t>31/05/2021</t>
  </si>
  <si>
    <t>GET00612</t>
  </si>
  <si>
    <t>ROLANDO ALBERTO CHEW VASQUEZ</t>
  </si>
  <si>
    <t>Rolando</t>
  </si>
  <si>
    <t>Alberto</t>
  </si>
  <si>
    <t>Chew</t>
  </si>
  <si>
    <t>Vasquez</t>
  </si>
  <si>
    <t>Rolando Chew</t>
  </si>
  <si>
    <t>16/05/1988</t>
  </si>
  <si>
    <t>11 avenida zona 15 2-60 colonia Tecun Uman</t>
  </si>
  <si>
    <t>1580 07573 1801</t>
  </si>
  <si>
    <t>mil quinientos ochenta espacio cero siete mil quinientos setenta y tres espacio mil ochocientos uno</t>
  </si>
  <si>
    <t>Puerto Barrios</t>
  </si>
  <si>
    <t>Izabal</t>
  </si>
  <si>
    <t>18/05/2020</t>
  </si>
  <si>
    <t>GET00613</t>
  </si>
  <si>
    <t>MANUELA MICHELLE RODRIGUEZ CHARCO</t>
  </si>
  <si>
    <t>Manuela</t>
  </si>
  <si>
    <t>Michelle</t>
  </si>
  <si>
    <t>Rodriguez</t>
  </si>
  <si>
    <t>Charco</t>
  </si>
  <si>
    <t>Manuela Rodriguez</t>
  </si>
  <si>
    <t>29/05/1986</t>
  </si>
  <si>
    <t>Diagonal 6 16-01 Apto 1101 Torre Sur Zona 10</t>
  </si>
  <si>
    <t>mrodriguez@tribalworldwide.gt</t>
  </si>
  <si>
    <t>manucharquito@gmail.com</t>
  </si>
  <si>
    <t>mexicano</t>
  </si>
  <si>
    <t>[DPI no definido]</t>
  </si>
  <si>
    <t>G34305429</t>
  </si>
  <si>
    <t>Camich86*</t>
  </si>
  <si>
    <t>10787921-2</t>
  </si>
  <si>
    <t>PRODUCCION - EDUARDO - HONORARIOS</t>
  </si>
  <si>
    <t>GET00614</t>
  </si>
  <si>
    <t>FRANK PINEDA RODRÍGUEZ</t>
  </si>
  <si>
    <t>Frank</t>
  </si>
  <si>
    <t>Pineda</t>
  </si>
  <si>
    <t>Rodríguez</t>
  </si>
  <si>
    <t>Frank Pineda</t>
  </si>
  <si>
    <t>Km. 19.8 Carretera al Salvador Condominio Los Manzanillos casa 8</t>
  </si>
  <si>
    <t>fpineda@tribalworldwide.gt</t>
  </si>
  <si>
    <t>2251 50107 0101</t>
  </si>
  <si>
    <t>dos mil doscientos cincuenta y uno espacio cincuenta mil ciento siete espacio cero ciento uno</t>
  </si>
  <si>
    <t>3747702-1</t>
  </si>
  <si>
    <t>Lead Designer</t>
  </si>
  <si>
    <t>17/02/2020</t>
  </si>
  <si>
    <t>17/03/2022</t>
  </si>
  <si>
    <t>´0530027433</t>
  </si>
  <si>
    <t>GET00615</t>
  </si>
  <si>
    <t>LUIS MIGUEL MÉRIDA HERNÁNDEZ</t>
  </si>
  <si>
    <t>Luis</t>
  </si>
  <si>
    <t>Miguel</t>
  </si>
  <si>
    <t>Mérida</t>
  </si>
  <si>
    <t>Hernández</t>
  </si>
  <si>
    <t>20/01/1988</t>
  </si>
  <si>
    <t>21 Avenida 2-19 Condiminio Las Victorias Casa A Zona 14 Ciudad De Guatemala</t>
  </si>
  <si>
    <t>lmerida@tribalworldwide.gt</t>
  </si>
  <si>
    <t>1844 85754 0101</t>
  </si>
  <si>
    <t>mil ochocientos cuarenta y cuatro espacio ochenta y cinco mil setecientos cincuenta y cuatro espacio cero ciento uno</t>
  </si>
  <si>
    <t>6879924-8</t>
  </si>
  <si>
    <t>PC - Pequeño contribuyente</t>
  </si>
  <si>
    <t>Quality Assurance Lead</t>
  </si>
  <si>
    <t>DESARROLLO</t>
  </si>
  <si>
    <t>Nivel Operativo</t>
  </si>
  <si>
    <t>GET00616</t>
  </si>
  <si>
    <t>KARLA MELLISA GARCÍA ECHEVERRÍA</t>
  </si>
  <si>
    <t>Karla</t>
  </si>
  <si>
    <t>Mellisa</t>
  </si>
  <si>
    <t>García</t>
  </si>
  <si>
    <t>Echeverría</t>
  </si>
  <si>
    <t>Melisa García</t>
  </si>
  <si>
    <t>27/04/1993</t>
  </si>
  <si>
    <t>12 Avenida 44-42 Prados de Monte María zona 12 Villa Nueva</t>
  </si>
  <si>
    <t>mgarcia@tribalworldwide.gt</t>
  </si>
  <si>
    <t>2241 23866 0101</t>
  </si>
  <si>
    <t>dos mil doscientos cuarenta y uno espacio veintitrés mil ochocientos sesenta y seis espacio cero ciento uno</t>
  </si>
  <si>
    <t>9296998-4</t>
  </si>
  <si>
    <t>DISEÑO-EL FEO HONORARIOS</t>
  </si>
  <si>
    <t>UX Designer</t>
  </si>
  <si>
    <t>GET00617</t>
  </si>
  <si>
    <t>MARIA MERCEDES DONIS MONZÓN</t>
  </si>
  <si>
    <t>Maria</t>
  </si>
  <si>
    <t>Mercedes</t>
  </si>
  <si>
    <t>Monzón</t>
  </si>
  <si>
    <t>María Mercedes Donis</t>
  </si>
  <si>
    <t>26/09/1993</t>
  </si>
  <si>
    <t>17 Av. 3-01Jardines de Minerva zona 15 Guatemala</t>
  </si>
  <si>
    <t>mdonis@tribalworldwide.gt</t>
  </si>
  <si>
    <t>2304 76732 0101</t>
  </si>
  <si>
    <t>dos mil trescientos cuatro espacio setenta y seis mil setecientos treinta y dos espacio cero ciento uno</t>
  </si>
  <si>
    <t>7812645-2</t>
  </si>
  <si>
    <t>21/11/2016</t>
  </si>
  <si>
    <t>GET00618</t>
  </si>
  <si>
    <t>CARLOS ENRIQUE HERNÁNDEZ LAVARREDA</t>
  </si>
  <si>
    <t>Carlos</t>
  </si>
  <si>
    <t>Enrique</t>
  </si>
  <si>
    <t>Lavarreda</t>
  </si>
  <si>
    <t>Carlos Hernández</t>
  </si>
  <si>
    <t>3 Av. 17-00 Condominio Jardines del Zapote zona 2</t>
  </si>
  <si>
    <t>2641 16941 0101</t>
  </si>
  <si>
    <t>dos mil seiscientos cuarenta y uno espacio dieciseis mil novecientos cuarenta y uno espacio cero ciento uno</t>
  </si>
  <si>
    <t>Desarrollo</t>
  </si>
  <si>
    <t>CTO</t>
  </si>
  <si>
    <t>19/10/2016</t>
  </si>
  <si>
    <t>15/11/2020</t>
  </si>
  <si>
    <t>GET00619</t>
  </si>
  <si>
    <t>EDUARDO JUNIOR RODRÍGUEZ BARRIOS</t>
  </si>
  <si>
    <t>Junior</t>
  </si>
  <si>
    <t>Barrios</t>
  </si>
  <si>
    <t>Eduardo Junior Rodríguez Barrios</t>
  </si>
  <si>
    <t>7ma calle 3-27 fuentes del valle norte 2 zona 0 Chinautla</t>
  </si>
  <si>
    <t>jrodriguez@tribalworldwide.gt</t>
  </si>
  <si>
    <t>1781 97165 0101</t>
  </si>
  <si>
    <t>mil setecientos ochenta y uno espacio noventa y siete mil ciento sesenta y cinco espacio cero ciento uno</t>
  </si>
  <si>
    <t>8384736-7</t>
  </si>
  <si>
    <t>DESARROLLO - EDUARDO GUTIERREZ- HONORARIOS</t>
  </si>
  <si>
    <t>Fullstack Developer</t>
  </si>
  <si>
    <t>30/07/2014</t>
  </si>
  <si>
    <t>30/06/2022</t>
  </si>
  <si>
    <t>GET00620</t>
  </si>
  <si>
    <t>CARLOS RODOLFO MOLINA ESTRADA</t>
  </si>
  <si>
    <t>Rodolfo</t>
  </si>
  <si>
    <t>Molina</t>
  </si>
  <si>
    <t>Estrada</t>
  </si>
  <si>
    <t>Carlos Molina</t>
  </si>
  <si>
    <t>19/09/1994</t>
  </si>
  <si>
    <t>9 calle A Lote 27 zona 18 Asentamiento Nuevo Paraiso</t>
  </si>
  <si>
    <t>cmolina@tribalworldwide.gt</t>
  </si>
  <si>
    <t>2550 78064 0101</t>
  </si>
  <si>
    <t>dos mil quinientos cincuenta espacio setenta y ocho mil sesenta y cuatro espacio cero ciento uno</t>
  </si>
  <si>
    <t>8232875-7</t>
  </si>
  <si>
    <t>Software Division Manager</t>
  </si>
  <si>
    <t>22/06/2016</t>
  </si>
  <si>
    <t>28/02/2022</t>
  </si>
  <si>
    <t>GET00621</t>
  </si>
  <si>
    <t>JULIO DAVID LEMUS FIGUEROA</t>
  </si>
  <si>
    <t>Julio</t>
  </si>
  <si>
    <t>David</t>
  </si>
  <si>
    <t>Lemus</t>
  </si>
  <si>
    <t>Figueroa</t>
  </si>
  <si>
    <t>Julio Lemus</t>
  </si>
  <si>
    <t>27/06/1986</t>
  </si>
  <si>
    <t>23 Av. 17 calle final 11B zona 6 San Juan de Dios Guatemala</t>
  </si>
  <si>
    <t>jlemus@tribalworldwide.gt</t>
  </si>
  <si>
    <t>2658 80084 1010</t>
  </si>
  <si>
    <t>dos mil seiscientos cincuenta y ocho espacio ochenta mil ochenta y cuatro espacio mil diez</t>
  </si>
  <si>
    <t>4799965-9</t>
  </si>
  <si>
    <t>Suchitepéquez</t>
  </si>
  <si>
    <t>San Antonio Suchitepéquez</t>
  </si>
  <si>
    <t>DESARROLLO-WILLIAM HONORARIOS</t>
  </si>
  <si>
    <t>Lead IOS</t>
  </si>
  <si>
    <t>21/07/2017</t>
  </si>
  <si>
    <t>GET00622</t>
  </si>
  <si>
    <t>KEVIN JONATHAN PALACIOS MARROQUÍN</t>
  </si>
  <si>
    <t>Kevin</t>
  </si>
  <si>
    <t>Jonathan</t>
  </si>
  <si>
    <t>Palacios</t>
  </si>
  <si>
    <t>Kevin Palacios</t>
  </si>
  <si>
    <t>3ra calle 2da av. lote 1 Cerro Gordo zona 21</t>
  </si>
  <si>
    <t>kpalacios@tribalworldwide.gt</t>
  </si>
  <si>
    <t>2309 04718 0101</t>
  </si>
  <si>
    <t>dos mil trescientos nueve espacio cero cuatro mil setecientos dieciocho espacio cero ciento uno</t>
  </si>
  <si>
    <t>9710875-8</t>
  </si>
  <si>
    <t>DESARROLLO - EDGAR - HONORARIOS</t>
  </si>
  <si>
    <t>Android Developer</t>
  </si>
  <si>
    <t>GET00623</t>
  </si>
  <si>
    <t>WILLIAM SMYLEN MORATAYA MOLINA</t>
  </si>
  <si>
    <t>William</t>
  </si>
  <si>
    <t>Smylen</t>
  </si>
  <si>
    <t>Morataya</t>
  </si>
  <si>
    <t>William Morataya</t>
  </si>
  <si>
    <t>15/07/1983</t>
  </si>
  <si>
    <t>22 calle 11-08 Alameda San Gabriel zona 2</t>
  </si>
  <si>
    <t>wmorataya@tribalworldwide.gt</t>
  </si>
  <si>
    <t>2393 01420 2201</t>
  </si>
  <si>
    <t>dos mil trescientos noventa y tres espacio cero mil cuatrocientos veinte espacio dos mil doscientos uno</t>
  </si>
  <si>
    <t>3476000-8</t>
  </si>
  <si>
    <t>Jutiapa</t>
  </si>
  <si>
    <t>DESARROLLO - JOSSUE SAMAYOA- HONORARIOS</t>
  </si>
  <si>
    <t>Mobile Manager</t>
  </si>
  <si>
    <t>17/06/2019</t>
  </si>
  <si>
    <t>GET00624</t>
  </si>
  <si>
    <t>LEONARDO LUIS FERNANDO CHAVARRIA SIC</t>
  </si>
  <si>
    <t>Leonardo Luis</t>
  </si>
  <si>
    <t>Fernando</t>
  </si>
  <si>
    <t>Chavarria</t>
  </si>
  <si>
    <t>Sic</t>
  </si>
  <si>
    <t>Luis Fernando Chavarria</t>
  </si>
  <si>
    <t>26/06/1992</t>
  </si>
  <si>
    <t>Lote 6 manzana 7 Colonia Posadas del Sol El Fiscal Palencia</t>
  </si>
  <si>
    <t>lchavarria@tribalworldwide.gt</t>
  </si>
  <si>
    <t>dos billones cincuenta y tres mil ochocientos cuarenta y un millones veinte mil ciento uno</t>
  </si>
  <si>
    <t>DESARROLLO-JAYRO-HONORARIOS</t>
  </si>
  <si>
    <t>Web Developer</t>
  </si>
  <si>
    <t>18/08/2014</t>
  </si>
  <si>
    <t>GET00625</t>
  </si>
  <si>
    <t>CHRISTIAN EDUARDO LÓPEZ LARA</t>
  </si>
  <si>
    <t>Christian</t>
  </si>
  <si>
    <t>Lara</t>
  </si>
  <si>
    <t>Christian López</t>
  </si>
  <si>
    <t>5 calle 12-21 Colonia Quinta Samayoa zona 7</t>
  </si>
  <si>
    <t>clopez@tribalworldwide.gt</t>
  </si>
  <si>
    <t>3476 36659 0101</t>
  </si>
  <si>
    <t>tres mil cuatrocientos setenta y seis espacio treinta y seis mil seiscientos cincuenta y nueve espacio cero ciento uno</t>
  </si>
  <si>
    <t>9150731-6</t>
  </si>
  <si>
    <t>21/10/2015</t>
  </si>
  <si>
    <t>15/06/2022</t>
  </si>
  <si>
    <t>GET00626</t>
  </si>
  <si>
    <t>LUIS FERNANDO BARRERA PEREZ</t>
  </si>
  <si>
    <t>Barrera</t>
  </si>
  <si>
    <t>Perez</t>
  </si>
  <si>
    <t>Luis Barrera</t>
  </si>
  <si>
    <t>25/11/1988</t>
  </si>
  <si>
    <t>29 av. 18-00 El Refugio de San Rafael apartamento 3 B-23 zona 18</t>
  </si>
  <si>
    <t>lbarrera@tribalworldwide.gt</t>
  </si>
  <si>
    <t>2355 65830 0101</t>
  </si>
  <si>
    <t>dos mil trescientos cincuenta y cinco espacio sesenta y cinco mil ochocientos treinta espacio cero ciento uno</t>
  </si>
  <si>
    <t>5323993-8</t>
  </si>
  <si>
    <t>FrontEnd Developer</t>
  </si>
  <si>
    <t>23/10/2015</t>
  </si>
  <si>
    <t>GET00627</t>
  </si>
  <si>
    <t>JULIO ANTONIO PASCUAL DE LEÓN</t>
  </si>
  <si>
    <t>Antonio</t>
  </si>
  <si>
    <t>Pascual</t>
  </si>
  <si>
    <t>Julio Pascual</t>
  </si>
  <si>
    <t>28/02/1976</t>
  </si>
  <si>
    <t>6 av. 28-36 zona 11 Colonia Granai I</t>
  </si>
  <si>
    <t>jpascual@tribalworldwide.gt</t>
  </si>
  <si>
    <t>2539 08795 1001</t>
  </si>
  <si>
    <t>dos mil quinientos treinta y nueve espacio cero ocho mil setecientos noventa y cinco espacio mil uno</t>
  </si>
  <si>
    <t>DESARROLLO-JERSON-HONORARIOS</t>
  </si>
  <si>
    <t>Backend Developer</t>
  </si>
  <si>
    <t>20/08/2018</t>
  </si>
  <si>
    <t>GET00628</t>
  </si>
  <si>
    <t>JOSUÉ BENJAMÍN GIRÓN RAMÍREZ</t>
  </si>
  <si>
    <t>Josué</t>
  </si>
  <si>
    <t>Benjamín</t>
  </si>
  <si>
    <t>Girón</t>
  </si>
  <si>
    <t>Ramírez</t>
  </si>
  <si>
    <t>11 av. 30-23 Colonia Santa Rosa 2 zonz 12</t>
  </si>
  <si>
    <t>jgiron@tribalworldwide.gt</t>
  </si>
  <si>
    <t>2380 03337 0713</t>
  </si>
  <si>
    <t>dos mil trescientos ochenta espacio cero tres mil trescientos treinta y siete espacio cero setecientos trece</t>
  </si>
  <si>
    <t>8100181-9</t>
  </si>
  <si>
    <t>Sololá</t>
  </si>
  <si>
    <t>San Lucas Tolimán</t>
  </si>
  <si>
    <t>17/04/2023</t>
  </si>
  <si>
    <t>GET00629</t>
  </si>
  <si>
    <t>JULIO CÉSAR NICOLÁS MARCOS</t>
  </si>
  <si>
    <t>César</t>
  </si>
  <si>
    <t>Nicolás</t>
  </si>
  <si>
    <t>Marcos</t>
  </si>
  <si>
    <t>Julio Nicolás</t>
  </si>
  <si>
    <t>1av. 14-10 Col. Buena Vista Apto. A zona 10</t>
  </si>
  <si>
    <t>jnicolas@tribalworldwide.gt</t>
  </si>
  <si>
    <t>2115 04947 0101</t>
  </si>
  <si>
    <t>dos mil ciento quince espacio cero cuatro mil novecientos cuarenta y siete espacio cero ciento uno</t>
  </si>
  <si>
    <t>8085064-2</t>
  </si>
  <si>
    <t>DESARROLLO - ESTEBAN RIVAS - HONORARIOS</t>
  </si>
  <si>
    <t>iOS Developer</t>
  </si>
  <si>
    <t>GET00630</t>
  </si>
  <si>
    <t>JERSON ALEXANDER MONTERROSO GARCÍA</t>
  </si>
  <si>
    <t>Jerson</t>
  </si>
  <si>
    <t>Alexander</t>
  </si>
  <si>
    <t>Monterroso</t>
  </si>
  <si>
    <t>Jerson Monterroso</t>
  </si>
  <si>
    <t>19/05/1984</t>
  </si>
  <si>
    <t>Casa N. 75 Arco 3 apartamento 4 Jardines Zona 5</t>
  </si>
  <si>
    <t>jmonterroso@tribalworldwide.gt</t>
  </si>
  <si>
    <t>dos billones cuatrocientos veintiún mil cuatrocientos noventa y un millones treinta mil ciento uno</t>
  </si>
  <si>
    <t>2421 49103 0101 *DPI*</t>
  </si>
  <si>
    <t>3562726-3</t>
  </si>
  <si>
    <t>Backend Lead</t>
  </si>
  <si>
    <t>GET00631</t>
  </si>
  <si>
    <t>JAMES MICHAEL REVOLORIO FRANCO</t>
  </si>
  <si>
    <t>James</t>
  </si>
  <si>
    <t>Michael</t>
  </si>
  <si>
    <t>Revolorio</t>
  </si>
  <si>
    <t>Franco</t>
  </si>
  <si>
    <t>James Revolorio</t>
  </si>
  <si>
    <t>21/10/1991</t>
  </si>
  <si>
    <t>9av. 15-86 zona 6 Santa Faz</t>
  </si>
  <si>
    <t>jrevolorio@tribalworldwide.gt</t>
  </si>
  <si>
    <t>dos billones setenta y cuatro mil ciento setenta millones trescientos veinte mil ciento uno</t>
  </si>
  <si>
    <t>7893793-0</t>
  </si>
  <si>
    <t>GET00632</t>
  </si>
  <si>
    <t>SALVADOR ESTUARDO TOJ ALVAREZ</t>
  </si>
  <si>
    <t>Salvador</t>
  </si>
  <si>
    <t>Estuardo</t>
  </si>
  <si>
    <t>Toj</t>
  </si>
  <si>
    <t>Alvarez</t>
  </si>
  <si>
    <t>Salvador Toj</t>
  </si>
  <si>
    <t>29/09/1995</t>
  </si>
  <si>
    <t>Calle c 25-14 zona 1 Quetzaltenango Quetzaltenango</t>
  </si>
  <si>
    <t>stoj@tribalworldwide.gt</t>
  </si>
  <si>
    <t>2909 27434 1401</t>
  </si>
  <si>
    <t>dos mil novecientos nueve espacio veintisiete mil cuatrocientos treinta y cuatro espacio mil cuatrocientos uno</t>
  </si>
  <si>
    <t>7964155-5</t>
  </si>
  <si>
    <t>Quiché</t>
  </si>
  <si>
    <t>Santa Cruz del Quiché</t>
  </si>
  <si>
    <t>15/06/2020</t>
  </si>
  <si>
    <t>GET00633</t>
  </si>
  <si>
    <t>ERNEST VINICIO HERNÁNDEZ HIGUEROS</t>
  </si>
  <si>
    <t>Ernest</t>
  </si>
  <si>
    <t>Vinicio</t>
  </si>
  <si>
    <t>Higueros</t>
  </si>
  <si>
    <t>Ernest Hernández</t>
  </si>
  <si>
    <t>24/05/1993</t>
  </si>
  <si>
    <t>14 av. 52-24 Cond. Vientos del Valle casa 22 zona 12</t>
  </si>
  <si>
    <t>2296 72388 0101</t>
  </si>
  <si>
    <t>dos mil doscientos noventa y seis espacio setenta y dos mil trescientos ochenta y ocho espacio cero ciento uno</t>
  </si>
  <si>
    <t>7625887-4</t>
  </si>
  <si>
    <t>13/08/2020</t>
  </si>
  <si>
    <t>24/09/2021</t>
  </si>
  <si>
    <t>GET00634</t>
  </si>
  <si>
    <t>MARVIN RICARDO HIGUEROS FIGUEROA</t>
  </si>
  <si>
    <t>Marvin</t>
  </si>
  <si>
    <t>Ricardo</t>
  </si>
  <si>
    <t>Marvin Higueros</t>
  </si>
  <si>
    <t>19/08/1987</t>
  </si>
  <si>
    <t>6a. calle A 7-23 zona 7 Belén Mixco</t>
  </si>
  <si>
    <t>mhigueros@tribalworldwide.gt</t>
  </si>
  <si>
    <t>1820 01857 0101</t>
  </si>
  <si>
    <t>mil ochocientos veinte espacio cero mil ochocientos cincuenta y siete espacio cero ciento uno</t>
  </si>
  <si>
    <t>4644489-0</t>
  </si>
  <si>
    <t>Universidad (educación superior)</t>
  </si>
  <si>
    <t>Social Media Director</t>
  </si>
  <si>
    <t>MEDIOS DIGITAL</t>
  </si>
  <si>
    <t>GET00635</t>
  </si>
  <si>
    <t>GAD ALESSANDRO MUÑOZ MUÑOZ</t>
  </si>
  <si>
    <t>Gad</t>
  </si>
  <si>
    <t>Alessandro</t>
  </si>
  <si>
    <t>Muñoz</t>
  </si>
  <si>
    <t>Gad Muñoz</t>
  </si>
  <si>
    <t>15 Av. A 5-64 zona 1</t>
  </si>
  <si>
    <t>gmunoz@tribalworldwide.gt</t>
  </si>
  <si>
    <t>1856 53685 0101</t>
  </si>
  <si>
    <t>mil ochocientos cincuenta y seis espacio cincuenta y tres mil seiscientos ochenta y cinco espacio cero ciento uno</t>
  </si>
  <si>
    <t>8570799-6</t>
  </si>
  <si>
    <t>SOCIAL MEDIA - MARVIN - HONORARIOS</t>
  </si>
  <si>
    <t>Social Media Manager</t>
  </si>
  <si>
    <t>28/11/2016</t>
  </si>
  <si>
    <t>GET00636</t>
  </si>
  <si>
    <t>HILARY DAIANDRA PINEDA MARTINEZ</t>
  </si>
  <si>
    <t>Hilary</t>
  </si>
  <si>
    <t>Daiandra</t>
  </si>
  <si>
    <t>Martinez</t>
  </si>
  <si>
    <t>Hilary Pineda</t>
  </si>
  <si>
    <t>18/12/1994</t>
  </si>
  <si>
    <t>23 Av. 24-47 proyecto 4 guion 10 zona 6</t>
  </si>
  <si>
    <t>hpineda@tribalworldwide.gt</t>
  </si>
  <si>
    <t>2657 57347 0101</t>
  </si>
  <si>
    <t>dos mil seiscientos cincuenta y siete espacio cincuenta y siete mil trescientos cuarenta y siete espacio cero ciento uno</t>
  </si>
  <si>
    <t>8474392-1</t>
  </si>
  <si>
    <t>Digital Graphic Designer</t>
  </si>
  <si>
    <t>16/07/2018</t>
  </si>
  <si>
    <t>GET00637</t>
  </si>
  <si>
    <t>EDDY RODRIGO DÁVILA MARTÍNEZ</t>
  </si>
  <si>
    <t>Eddy</t>
  </si>
  <si>
    <t>Rodrigo</t>
  </si>
  <si>
    <t>Dávila</t>
  </si>
  <si>
    <t>Rodrigo Dávila</t>
  </si>
  <si>
    <t>16/12/1991</t>
  </si>
  <si>
    <t>12 calle A 32-74 Colonia Justo Rufino Barrios zona 21</t>
  </si>
  <si>
    <t>2285 18067 0101</t>
  </si>
  <si>
    <t>dos mil doscientos ochenta y cinco espacio dieciocho mil sesenta y siete espacio cero ciento uno</t>
  </si>
  <si>
    <t>Creative and Digital Strategist</t>
  </si>
  <si>
    <t>30/09/2020</t>
  </si>
  <si>
    <t>GET00638</t>
  </si>
  <si>
    <t>HÉCTOR DANIEL ARDON SANTA CRUZ</t>
  </si>
  <si>
    <t>Héctor</t>
  </si>
  <si>
    <t>Daniel</t>
  </si>
  <si>
    <t>Ardon</t>
  </si>
  <si>
    <t>Santa Cruz</t>
  </si>
  <si>
    <t>Héctor Ardon</t>
  </si>
  <si>
    <t>26/11/1996</t>
  </si>
  <si>
    <t>39 avenida 29-72 zona 18</t>
  </si>
  <si>
    <t>3002 65905 0101</t>
  </si>
  <si>
    <t>tres mil dos espacio sesenta y cinco mil novecientos cinco espacio cero ciento uno</t>
  </si>
  <si>
    <t>Media Buy Optimization</t>
  </si>
  <si>
    <t>13/02/2020</t>
  </si>
  <si>
    <t>GET00639</t>
  </si>
  <si>
    <t>ALEXIS DESIREE SÁNCHEZ TORRES</t>
  </si>
  <si>
    <t>Alexis</t>
  </si>
  <si>
    <t>Desiree</t>
  </si>
  <si>
    <t>Sánchez</t>
  </si>
  <si>
    <t>Torres</t>
  </si>
  <si>
    <t>Alexis Sánchez</t>
  </si>
  <si>
    <t>Kilómetro 15.5 Calzada Roosevelt Parque 7.</t>
  </si>
  <si>
    <t>asanchez@tribalworldwide.gt</t>
  </si>
  <si>
    <t>1693 27523 0101</t>
  </si>
  <si>
    <t>mil seiscientos noventa y tres espacio veintisiete mil quinientos veintitrés espacio cero ciento uno</t>
  </si>
  <si>
    <t>6665903-5</t>
  </si>
  <si>
    <t>Social Media Project manager</t>
  </si>
  <si>
    <t>13/05/2022</t>
  </si>
  <si>
    <t>GET00640</t>
  </si>
  <si>
    <t>RODRIGO JOSÉ RODRÍGUEZ MENÉNDEZ</t>
  </si>
  <si>
    <t>Menéndez</t>
  </si>
  <si>
    <t>Rodrigo Rodríguez</t>
  </si>
  <si>
    <t>13/10/1995</t>
  </si>
  <si>
    <t>12 calle A 32-74 Col. Justo Rufino Barrios Zona 21</t>
  </si>
  <si>
    <t>rrodriguez@tribalworldwide.gt</t>
  </si>
  <si>
    <t>dos billones ochocientos un mil setecientos ochenta millones novecientos treinta mil ciento uno</t>
  </si>
  <si>
    <t>Motion Designer</t>
  </si>
  <si>
    <t>25/02/2020</t>
  </si>
  <si>
    <t>GET00641</t>
  </si>
  <si>
    <t>Rogelio Orozco</t>
  </si>
  <si>
    <t>6ta calle 0-48 zona 1</t>
  </si>
  <si>
    <t>rorozco@tribalworldwide.gt</t>
  </si>
  <si>
    <t>S</t>
  </si>
  <si>
    <t>Digital Content Generator</t>
  </si>
  <si>
    <t>GET00642</t>
  </si>
  <si>
    <t>JUAN CARLOS RUIZ COFIÑO</t>
  </si>
  <si>
    <t>Juan</t>
  </si>
  <si>
    <t>Cofiño</t>
  </si>
  <si>
    <t>Juan Carlos Ruiz</t>
  </si>
  <si>
    <t>30 Av. 3-66 zona 15 San Rafael I Apto No. 3</t>
  </si>
  <si>
    <t>jruiz@tribalworldwide.gt</t>
  </si>
  <si>
    <t>1832 74733 0101</t>
  </si>
  <si>
    <t>mil ochocientos treinta y dos espacio setenta y cuatro mil setecientos treinta y tres espacio cero ciento uno</t>
  </si>
  <si>
    <t>1215102-5</t>
  </si>
  <si>
    <t>DIRECCIÓN-LENA-HONORARIOS</t>
  </si>
  <si>
    <t>Gerente General</t>
  </si>
  <si>
    <t>DIRECCIÓN GENERAL</t>
  </si>
  <si>
    <t>GET00643</t>
  </si>
  <si>
    <t>BLANCA JIMENA PAOLA CONTRERAS GARCÍA</t>
  </si>
  <si>
    <t>Blanca</t>
  </si>
  <si>
    <t>Jimena Paola</t>
  </si>
  <si>
    <t>Contreras</t>
  </si>
  <si>
    <t>Jimena Contreras</t>
  </si>
  <si>
    <t>13/06/1991</t>
  </si>
  <si>
    <t>1 ra calle D 0-45 zona 1</t>
  </si>
  <si>
    <t>RECEPCION</t>
  </si>
  <si>
    <t>2054 87076 0101</t>
  </si>
  <si>
    <t>dos mil cincuenta y cuatro espacio ochenta y siete mil setenta y seis espacio cero ciento uno</t>
  </si>
  <si>
    <t>Asistente de Gerencia</t>
  </si>
  <si>
    <t>21/08/2020</t>
  </si>
  <si>
    <t>Despido</t>
  </si>
  <si>
    <t>GET00644</t>
  </si>
  <si>
    <t>TATIANA MARGARITA SÁNCHEZ TORRES</t>
  </si>
  <si>
    <t>Tatiana</t>
  </si>
  <si>
    <t>Margarita</t>
  </si>
  <si>
    <t>Tatiana Sánchez</t>
  </si>
  <si>
    <t>colombiano</t>
  </si>
  <si>
    <t>AR912863</t>
  </si>
  <si>
    <t>Comercial</t>
  </si>
  <si>
    <t>Director Comercial</t>
  </si>
  <si>
    <t>21/09/2020</t>
  </si>
  <si>
    <t>GET00645</t>
  </si>
  <si>
    <t>ADÁN DANIEL MORÁN DÍAS</t>
  </si>
  <si>
    <t>Adán</t>
  </si>
  <si>
    <t>Morán</t>
  </si>
  <si>
    <t>Días</t>
  </si>
  <si>
    <t>Daniel Días</t>
  </si>
  <si>
    <t>dmoran@tribalworldwide.gt</t>
  </si>
  <si>
    <t>un billón setecientos nueve mil cuatrocientos sesenta y ocho millones novecientos cuarenta mil ciento uno</t>
  </si>
  <si>
    <t>3485172-0</t>
  </si>
  <si>
    <t>PRODUCCION-CARLOS FELIPE SILVA-HONORARIOS</t>
  </si>
  <si>
    <t>19/10/2020</t>
  </si>
  <si>
    <t>GET00646</t>
  </si>
  <si>
    <t>GABRIELA LUCÍA FUTCH HIGUEROS</t>
  </si>
  <si>
    <t>Gabriela</t>
  </si>
  <si>
    <t>Lucía</t>
  </si>
  <si>
    <t>Futch</t>
  </si>
  <si>
    <t>Gabriela Futch</t>
  </si>
  <si>
    <t>17/03/1993</t>
  </si>
  <si>
    <t>gfutch@tribalworldwide.gt</t>
  </si>
  <si>
    <t>UI Designer</t>
  </si>
  <si>
    <t>26/10/2020</t>
  </si>
  <si>
    <t>31/12/2021</t>
  </si>
  <si>
    <t>GET00647</t>
  </si>
  <si>
    <t>VICTOR HUGO ÁVILA BOLAÑOS</t>
  </si>
  <si>
    <t>Victor</t>
  </si>
  <si>
    <t>Ávila</t>
  </si>
  <si>
    <t>Bolaños</t>
  </si>
  <si>
    <t>Victor Ávila</t>
  </si>
  <si>
    <t>20/12/1992</t>
  </si>
  <si>
    <t>9na Avenida 13-90 zona 16, Las Mercedes</t>
  </si>
  <si>
    <t>dos billones ciento sesenta y ocho mil trescientos cuarenta millones ochocientos veinte mil seiscientos doce</t>
  </si>
  <si>
    <t>7770394-4</t>
  </si>
  <si>
    <t>Santa Rosa</t>
  </si>
  <si>
    <t>Santa Catarina Pinula</t>
  </si>
  <si>
    <t>GET00648</t>
  </si>
  <si>
    <t>EDDY GERARDO PAZ QUEX</t>
  </si>
  <si>
    <t>Gerardo</t>
  </si>
  <si>
    <t>Paz</t>
  </si>
  <si>
    <t>Quex</t>
  </si>
  <si>
    <t>15/08/1993</t>
  </si>
  <si>
    <t>19 avenida A 4-55 zona 14</t>
  </si>
  <si>
    <t>epaz@tribalworldwide.gt</t>
  </si>
  <si>
    <t>eddypaz150893@gmail.com</t>
  </si>
  <si>
    <t>dos billones trescientos cuarenta y siete mil ciento ochenta y nueve millones ciento uno</t>
  </si>
  <si>
    <t>8035000-3</t>
  </si>
  <si>
    <t>Maya Ursula Quex Quinillo</t>
  </si>
  <si>
    <t>Bachiller en computación con orientación comercial</t>
  </si>
  <si>
    <t>AHORRO</t>
  </si>
  <si>
    <t>GET00649</t>
  </si>
  <si>
    <t>EDWIN ARTURO ARCHILA MURGA</t>
  </si>
  <si>
    <t>Edwin</t>
  </si>
  <si>
    <t>Arturo</t>
  </si>
  <si>
    <t>Archila</t>
  </si>
  <si>
    <t>Murga</t>
  </si>
  <si>
    <t>Arturo Archila</t>
  </si>
  <si>
    <t>17 Ave. 29-38 Zona 16, Kanajuyú 2, Torres Vilaflor, Apto. 7A</t>
  </si>
  <si>
    <t>edwin.archila@gmail.com</t>
  </si>
  <si>
    <t>un billón seiscientos un mil dieciocho millones novecientos diez mil ciento uno</t>
  </si>
  <si>
    <t>Diseño</t>
  </si>
  <si>
    <t>31/03/2021</t>
  </si>
  <si>
    <t>GET00650</t>
  </si>
  <si>
    <t>INGRID IZABEL TRAMPE ARANA</t>
  </si>
  <si>
    <t>Ingrid</t>
  </si>
  <si>
    <t>Izabel</t>
  </si>
  <si>
    <t>Trampe</t>
  </si>
  <si>
    <t>Arana</t>
  </si>
  <si>
    <t>Ingrid Trampe</t>
  </si>
  <si>
    <t>Condominio Catalina Linda Vista, casa 273, zona 4. Villa Nueva.</t>
  </si>
  <si>
    <t>itrampe@tribalworldwide.gt</t>
  </si>
  <si>
    <t>dos billones cuatrocientos cuarenta y siete mil trescientos noventa y ocho millones seiscientos veinte mil novecientos uno</t>
  </si>
  <si>
    <t>6679183-9</t>
  </si>
  <si>
    <t>OPERACIONES - ROBERTO - HONORARIOS</t>
  </si>
  <si>
    <t>Coordinador de IT</t>
  </si>
  <si>
    <t>GET00651</t>
  </si>
  <si>
    <t>JOSÉ JAYRO CACEROS MORALES</t>
  </si>
  <si>
    <t>Jayro</t>
  </si>
  <si>
    <t>Caceros</t>
  </si>
  <si>
    <t>Morales</t>
  </si>
  <si>
    <t>JAYRO CACEROS</t>
  </si>
  <si>
    <t>Casa 15D Sector Castelli, Condado Santa Fe, Km 30.5 Carretera a El Salvador, Finca El Valentón</t>
  </si>
  <si>
    <t>jcaceros@tribalworldwide.gt</t>
  </si>
  <si>
    <t>jayrocaceros@outlook.com</t>
  </si>
  <si>
    <t>dos billones doscientos treinta y cinco mil ochocientos un millones doscientos un mil quinientos tres</t>
  </si>
  <si>
    <t>A1921341</t>
  </si>
  <si>
    <t>3547525-0</t>
  </si>
  <si>
    <t>Marco Antonio Caceros Morales</t>
  </si>
  <si>
    <t>3000 1429</t>
  </si>
  <si>
    <t>Tribal2021B!</t>
  </si>
  <si>
    <t>Baja Verapaz</t>
  </si>
  <si>
    <t>Rabinal</t>
  </si>
  <si>
    <t>Perito en Mercadotecnia y Publicidad</t>
  </si>
  <si>
    <t>Web Lead</t>
  </si>
  <si>
    <t>GET00652</t>
  </si>
  <si>
    <t>JUAN DIEGO DIGHERO BARRAGÁN</t>
  </si>
  <si>
    <t>Diego</t>
  </si>
  <si>
    <t>Dighero</t>
  </si>
  <si>
    <t>Barragán</t>
  </si>
  <si>
    <t>Juan Diego Diguero</t>
  </si>
  <si>
    <t>13 avenida 15-00 zona 10, Apartamentos Verona, Apartamento 407</t>
  </si>
  <si>
    <t>jdiegod@gmail.com</t>
  </si>
  <si>
    <t>Ingeniero</t>
  </si>
  <si>
    <t>dos billones trescientos un mil novecientos ocho millones trescientos noventa mil ciento uno</t>
  </si>
  <si>
    <t>4942352-5</t>
  </si>
  <si>
    <t>Superior (maestría)</t>
  </si>
  <si>
    <t>Master in Business Intelligence &amp; Analytics</t>
  </si>
  <si>
    <t>25/01/2021</t>
  </si>
  <si>
    <t>15/10/2021</t>
  </si>
  <si>
    <t>GET00653</t>
  </si>
  <si>
    <t>EDGAR RICARDO MARTÍNEZ HERRERA</t>
  </si>
  <si>
    <t>Edgar</t>
  </si>
  <si>
    <t>Herrera</t>
  </si>
  <si>
    <t>Cardo Martínez</t>
  </si>
  <si>
    <t>1 calle 0-11 zona 6 de Mixco. Condominio Vistas del Encinal. Km. 18.2 Carr. San Juan Sac.</t>
  </si>
  <si>
    <t>2211-8316</t>
  </si>
  <si>
    <t>5017-2596</t>
  </si>
  <si>
    <t>cardo.martinez@gmail.com</t>
  </si>
  <si>
    <t>Consultor en Tecnología y Comunicación</t>
  </si>
  <si>
    <t>un billón novecientos treinta y nueve mil doscientos noventa y ocho millones cincuenta mil ciento uno</t>
  </si>
  <si>
    <t>789634-4</t>
  </si>
  <si>
    <t>Bachiller CCLL</t>
  </si>
  <si>
    <t>Team Lead</t>
  </si>
  <si>
    <t>18/01/2021</t>
  </si>
  <si>
    <t>28/10/2021</t>
  </si>
  <si>
    <t>000-033933-3</t>
  </si>
  <si>
    <t>GET00654</t>
  </si>
  <si>
    <t>JORGE MARIO SAZO DAVILA</t>
  </si>
  <si>
    <t>Jorge</t>
  </si>
  <si>
    <t>Mario</t>
  </si>
  <si>
    <t>Sazo</t>
  </si>
  <si>
    <t>Davila</t>
  </si>
  <si>
    <t>Jorge Sazo</t>
  </si>
  <si>
    <t>17/03/1997</t>
  </si>
  <si>
    <t>Carretera al pacifico Km 14.5 Recidencial Hacienda las Flores, Sector 3 Casa 25</t>
  </si>
  <si>
    <t>jsazo@tribalworldwide.gt</t>
  </si>
  <si>
    <t>jorge888davila@gmail.com</t>
  </si>
  <si>
    <t>dos billones novecientos noventa y tres mil novecientos dieciseis millones doscientos mil ciento uno</t>
  </si>
  <si>
    <t>9268613-3</t>
  </si>
  <si>
    <t>Villa Nueva</t>
  </si>
  <si>
    <t>Maestria en Seguridad de Sistemas</t>
  </si>
  <si>
    <t>17/02/2021</t>
  </si>
  <si>
    <t>15/02/2022</t>
  </si>
  <si>
    <t>GET00655</t>
  </si>
  <si>
    <t>BRAYAN ARMANDO LÓPEZ HERNÁNDEZ</t>
  </si>
  <si>
    <t>Brayan</t>
  </si>
  <si>
    <t>Armando</t>
  </si>
  <si>
    <t>Brayan López</t>
  </si>
  <si>
    <t>2a Calle 4-21 Zona 3, Barrio El Carmen, Salcajá, Quetzaltenango.</t>
  </si>
  <si>
    <t>brxyxn.corp@live.com</t>
  </si>
  <si>
    <t>dos billones setecientos ocho mil trescientos sesenta y nueve millones doscientos sesenta mil ochocientos uno</t>
  </si>
  <si>
    <t>8665992-8</t>
  </si>
  <si>
    <t>Totonicapán</t>
  </si>
  <si>
    <t>Salcajá</t>
  </si>
  <si>
    <t>PEM en Computación</t>
  </si>
  <si>
    <t>16/04/2021</t>
  </si>
  <si>
    <t>GET00656</t>
  </si>
  <si>
    <t>MARIA INÉS REICHE GARCÍA</t>
  </si>
  <si>
    <t>Inés</t>
  </si>
  <si>
    <t>Reiche</t>
  </si>
  <si>
    <t>17/09/1993</t>
  </si>
  <si>
    <t>dos billones trescientos tres mil ciento veintitrés millones quinientos setenta mil ciento uno</t>
  </si>
  <si>
    <t>9263926-7</t>
  </si>
  <si>
    <t>GET00657</t>
  </si>
  <si>
    <t>ALMA ELIZABETH ALONSO DE DUBÓN</t>
  </si>
  <si>
    <t>Alma</t>
  </si>
  <si>
    <t>Elizabeth</t>
  </si>
  <si>
    <t>Alonso</t>
  </si>
  <si>
    <t>de Dubón</t>
  </si>
  <si>
    <t>Alma Alonso</t>
  </si>
  <si>
    <t>4ta calle 4-83 zona 15 Colonia Valles de Vista Hermosa</t>
  </si>
  <si>
    <t>aalonso@tribalworldwide.gt</t>
  </si>
  <si>
    <t>un billón ochocientos setenta y cuatro mil doscientos trece millones seiscientos sesenta mil ciento uno</t>
  </si>
  <si>
    <t>584201-8</t>
  </si>
  <si>
    <t>sra.</t>
  </si>
  <si>
    <t>PMO- JOSE PAIZ - HONORARIOS</t>
  </si>
  <si>
    <t>Scrum Master</t>
  </si>
  <si>
    <t>GET00658</t>
  </si>
  <si>
    <t>ROSSELL ISAIAS CHIC VENADO</t>
  </si>
  <si>
    <t>Rossell</t>
  </si>
  <si>
    <t>Isaias</t>
  </si>
  <si>
    <t>Chic</t>
  </si>
  <si>
    <t>Venado</t>
  </si>
  <si>
    <t>Rossell Chic</t>
  </si>
  <si>
    <t>kilometro 55 la alameda chimaltenango</t>
  </si>
  <si>
    <t>rchic@tribalworldwide.gt</t>
  </si>
  <si>
    <t>dos billones doscientos cuatro mil quinientos treinta y siete millones novecientos noventa mil cuatrocientos once</t>
  </si>
  <si>
    <t>8230802-0</t>
  </si>
  <si>
    <t>Senior Magento Developer</t>
  </si>
  <si>
    <t>GET00659</t>
  </si>
  <si>
    <t>LIA FERNANDA BOITON TELLO DE PEREZ</t>
  </si>
  <si>
    <t>LIA</t>
  </si>
  <si>
    <t>FERNANDA</t>
  </si>
  <si>
    <t>BOITON</t>
  </si>
  <si>
    <t>TELLO</t>
  </si>
  <si>
    <t>PEREZ</t>
  </si>
  <si>
    <t>LIA FERNANDA BOITON TELLO</t>
  </si>
  <si>
    <t>17/10/1989</t>
  </si>
  <si>
    <t>MIRADOR SAN CRISTOBAL, MANZANA C CASA 16 SECTOR 1, Zona 8</t>
  </si>
  <si>
    <t>lboiton@tribalworldwide.gt</t>
  </si>
  <si>
    <t>un billón seiscientos noventa mil doscientos sesenta y ocho millones doscientos cincuenta mil ciento uno</t>
  </si>
  <si>
    <t>Lftec2020</t>
  </si>
  <si>
    <t>PRODUCCIÓN-DOUGLAS-HONORARIOS</t>
  </si>
  <si>
    <t>16/06/2021</t>
  </si>
  <si>
    <t>GET00660</t>
  </si>
  <si>
    <t>CESAR POAC MORALES</t>
  </si>
  <si>
    <t>CESAR</t>
  </si>
  <si>
    <t>POAC</t>
  </si>
  <si>
    <t>MORALES</t>
  </si>
  <si>
    <t>CESAR POAC</t>
  </si>
  <si>
    <t>Sector pacaco, san pablo Jocopilas , Suchitepéquez .</t>
  </si>
  <si>
    <t>4479-2274</t>
  </si>
  <si>
    <t>cpoac@tribalworldwide.gt</t>
  </si>
  <si>
    <t>tres billones doscientos veintidós mil ciento treinta y cuatro millones trescientos sesenta y un mil uno</t>
  </si>
  <si>
    <t>sr.</t>
  </si>
  <si>
    <t>21/06/2021</t>
  </si>
  <si>
    <t>22/08/2022</t>
  </si>
  <si>
    <t>GET00661</t>
  </si>
  <si>
    <t>ALBEIRO LUIS MARTÍNEZ ORELLANA</t>
  </si>
  <si>
    <t>Albeiro</t>
  </si>
  <si>
    <t>Orellana</t>
  </si>
  <si>
    <t>Albeiro Martínez</t>
  </si>
  <si>
    <t>15 Av. 6-50 Zona 10 San Miguel Petapa Condominio Adhara Casa R-02</t>
  </si>
  <si>
    <t>amartinez@tribalworldwide.gt</t>
  </si>
  <si>
    <t>un billón setecientos seis mil ciento setenta y un millones quinientos setenta mil ciento uno</t>
  </si>
  <si>
    <t>6539863-7</t>
  </si>
  <si>
    <t>2010 04782655</t>
  </si>
  <si>
    <t>Licenciatura en Administración de empresa</t>
  </si>
  <si>
    <t>14/03/2022</t>
  </si>
  <si>
    <t>GET00662</t>
  </si>
  <si>
    <t>MARISSA PAOLA FRATTA CASTILLO</t>
  </si>
  <si>
    <t>MARISSA</t>
  </si>
  <si>
    <t>PAOLA</t>
  </si>
  <si>
    <t>FRATTA</t>
  </si>
  <si>
    <t>CASTILLO</t>
  </si>
  <si>
    <t>14/11/1995</t>
  </si>
  <si>
    <t>26 AV 21-62 Z16 PH</t>
  </si>
  <si>
    <t>mpfratta@gmail.com</t>
  </si>
  <si>
    <t>dos billones ochocientos noventa y un mil seiscientos sesenta y tres millones quinientos setenta mil ciento uno</t>
  </si>
  <si>
    <t>CPMUNICADORA/PUBLICISTA</t>
  </si>
  <si>
    <t>Señorita</t>
  </si>
  <si>
    <t>Brand Experience</t>
  </si>
  <si>
    <t>16/07/2021</t>
  </si>
  <si>
    <t>19/11/2021</t>
  </si>
  <si>
    <t>GET00663</t>
  </si>
  <si>
    <t>JUAN FERNANDO HUERTA GÁLVEZ</t>
  </si>
  <si>
    <t>Huerta</t>
  </si>
  <si>
    <t>Gálvez</t>
  </si>
  <si>
    <t>Juan Fernando</t>
  </si>
  <si>
    <t>24/11/1995</t>
  </si>
  <si>
    <t>KM 19.5 Carretera a Fraijanes, Condominio Colinas de Castel, Casa 14</t>
  </si>
  <si>
    <t>jhuerta@tribalworldwide.gt</t>
  </si>
  <si>
    <t>2851 94356 0101</t>
  </si>
  <si>
    <t>dos mil ochocientos cincuenta y uno espacio noventa y cuatro mil trescientos cincuenta y seis espacio cero ciento uno</t>
  </si>
  <si>
    <t>16/08/2021</t>
  </si>
  <si>
    <t>26/01/2022</t>
  </si>
  <si>
    <t>GET00664</t>
  </si>
  <si>
    <t>RAUL ALEXANDER XILOJ LOPEZ</t>
  </si>
  <si>
    <t>Raul</t>
  </si>
  <si>
    <t>Xiloj</t>
  </si>
  <si>
    <t>Lopez</t>
  </si>
  <si>
    <t>16/04/1998</t>
  </si>
  <si>
    <t>Av. La Brigada 8 -80 zona 7 de Mixco</t>
  </si>
  <si>
    <t>4946 0793</t>
  </si>
  <si>
    <t>raulxiloj98@gmail.com</t>
  </si>
  <si>
    <t>30/08/2021</t>
  </si>
  <si>
    <t>24/06/2022</t>
  </si>
  <si>
    <t>GET00665</t>
  </si>
  <si>
    <t>DIEGO ALEJANDRO MEJIA TARACENA</t>
  </si>
  <si>
    <t>Alejandro</t>
  </si>
  <si>
    <t>Mejia</t>
  </si>
  <si>
    <t>Taracena</t>
  </si>
  <si>
    <t>Diego Mejia</t>
  </si>
  <si>
    <t>15/05/1996</t>
  </si>
  <si>
    <t>4ta calle 10-27 zona 3 mixco nueva monserrat</t>
  </si>
  <si>
    <t>502 30339073</t>
  </si>
  <si>
    <t>diego.ale3000@gmail.com</t>
  </si>
  <si>
    <t>tres billones diecinueve mil seiscientos seis millones setenta mil ciento uno</t>
  </si>
  <si>
    <t>Perito en Informatica</t>
  </si>
  <si>
    <t>13/09/2021</t>
  </si>
  <si>
    <t>GET00666</t>
  </si>
  <si>
    <t>RENATTO GABRIEL TRINIDAD LOPEZ</t>
  </si>
  <si>
    <t>Renatto</t>
  </si>
  <si>
    <t>Gabriel</t>
  </si>
  <si>
    <t>Trinidad</t>
  </si>
  <si>
    <t>Renatto Trinidad</t>
  </si>
  <si>
    <t>19/09/1990</t>
  </si>
  <si>
    <t>13 calle casa 70, Brisas del Valle, Villa Canales</t>
  </si>
  <si>
    <t>rtrinidad@tribalworldwide.gt</t>
  </si>
  <si>
    <t>dos billones ciento noventa y ocho mil seiscientos veinticinco millones cuatrocientos mil ciento uno</t>
  </si>
  <si>
    <t>Bachillerato Industrial y Perito en Electrónica</t>
  </si>
  <si>
    <t>16/09/2021</t>
  </si>
  <si>
    <t>31/03/2022</t>
  </si>
  <si>
    <t>GET00667</t>
  </si>
  <si>
    <t>MIGUEL ALEJANDRO MAZARIEGOS PEREZ</t>
  </si>
  <si>
    <t>1ra calle 2-71b zona 4, La Esperanza, Quetzaltenango</t>
  </si>
  <si>
    <t>502 59227523</t>
  </si>
  <si>
    <t>mmazariegos@tribalworldwide.gt</t>
  </si>
  <si>
    <t>tres billones trescientos cuarenta y nueve mil setecientos ochenta y nueve millones seiscientos treinta mil novecientos uno</t>
  </si>
  <si>
    <t>Ingeniero en Sistemas</t>
  </si>
  <si>
    <t>DESARROLLO-PUMAJERO-HONORARIOS</t>
  </si>
  <si>
    <t>21/04/2023</t>
  </si>
  <si>
    <t>GET00668</t>
  </si>
  <si>
    <t>ANDERSON LANDONY ALVARADO AGUILAR</t>
  </si>
  <si>
    <t>Anderson</t>
  </si>
  <si>
    <t>Landony</t>
  </si>
  <si>
    <t>Alvarado</t>
  </si>
  <si>
    <t>Aguilar</t>
  </si>
  <si>
    <t>Landony Rodas</t>
  </si>
  <si>
    <t>Santa María Ixhuatan, Santa Rosa</t>
  </si>
  <si>
    <t>laguilar@tribalworldwide.gt</t>
  </si>
  <si>
    <t>doscientos catorce mil setecientos dieciocho millones novecientos noventa mil ciento uno</t>
  </si>
  <si>
    <t>Maestro de Educación Primaria</t>
  </si>
  <si>
    <t>PD - Pago directo</t>
  </si>
  <si>
    <t>DESARROLLO-JEAN-HONORARIOS</t>
  </si>
  <si>
    <t>GET00669</t>
  </si>
  <si>
    <t>DIEGO ISMAEL SALAZAR LARES</t>
  </si>
  <si>
    <t>Ismael</t>
  </si>
  <si>
    <t>Salazar</t>
  </si>
  <si>
    <t>Lares</t>
  </si>
  <si>
    <t>Diego Salazar</t>
  </si>
  <si>
    <t>25/03/1989</t>
  </si>
  <si>
    <t>17 avenida 2-01 zona 15 edificio Torre 360 Apto 1501</t>
  </si>
  <si>
    <t>dsalazar@tribalworldwide.gt</t>
  </si>
  <si>
    <t>un billón setecientos ochenta y tres mil ochenta y cuatro millones ciento veinte mil ciento uno</t>
  </si>
  <si>
    <t>7018635-9</t>
  </si>
  <si>
    <t>Licenciado en Marketing</t>
  </si>
  <si>
    <t>COMERCIAL/NB</t>
  </si>
  <si>
    <t>18/10/2021</t>
  </si>
  <si>
    <t>GET00670</t>
  </si>
  <si>
    <t>JONATHAN NIJAIB IXCAYAU CASTRO</t>
  </si>
  <si>
    <t>Nijaib</t>
  </si>
  <si>
    <t>Ixcayau</t>
  </si>
  <si>
    <t>Castro</t>
  </si>
  <si>
    <t>24/01/2001</t>
  </si>
  <si>
    <t>jixcayau@tribalworldwide.gt</t>
  </si>
  <si>
    <t>tres billones trece mil seiscientos veintidós millones seiscientos veinte mil ciento uno</t>
  </si>
  <si>
    <t>Mobile Fullstack Developer</t>
  </si>
  <si>
    <t>20/12/2021</t>
  </si>
  <si>
    <t>26/08/2022</t>
  </si>
  <si>
    <t>GET00671</t>
  </si>
  <si>
    <t>EDWIN ESTEBAN RIVAS LUCAS</t>
  </si>
  <si>
    <t>Esteban</t>
  </si>
  <si>
    <t>Lucas</t>
  </si>
  <si>
    <t>62 av. B 5-25 Pinares del Norte zona 18</t>
  </si>
  <si>
    <t>erivas@tribalworldwide.gt</t>
  </si>
  <si>
    <t>Perito en electrónica y bachiller industrial con orientación en microprocesadores</t>
  </si>
  <si>
    <t>DESARROLLO-WILLIAM BORDERLESS</t>
  </si>
  <si>
    <t>17/01/2022</t>
  </si>
  <si>
    <t>GET00672</t>
  </si>
  <si>
    <t>EDWIN JOSÉ JUÁREZ CIFUENTES</t>
  </si>
  <si>
    <t>Juárez</t>
  </si>
  <si>
    <t>Cifuentes</t>
  </si>
  <si>
    <t>29/11/1992</t>
  </si>
  <si>
    <t>2da calle A 23-39 zona 3 col. Minerva Quetzaltenango</t>
  </si>
  <si>
    <t>ejuarez@tribalworldwide.gt</t>
  </si>
  <si>
    <t>dos billones ciento sesenta y siete mil cuatrocientos veintidós millones novecientos treinta mil novecientos uno</t>
  </si>
  <si>
    <t>Achi'</t>
  </si>
  <si>
    <t>Quetzaltenango</t>
  </si>
  <si>
    <t>Quetzaltepeque</t>
  </si>
  <si>
    <t>Bachillerato en Computación</t>
  </si>
  <si>
    <t>GET00673</t>
  </si>
  <si>
    <t>JOSUE ELIAS IXCAYAU CASTRO</t>
  </si>
  <si>
    <t>Josue</t>
  </si>
  <si>
    <t>Elias</t>
  </si>
  <si>
    <t>Ave bolivar 32-08 Zona 3 apartamento 3</t>
  </si>
  <si>
    <t>502 55480500</t>
  </si>
  <si>
    <t>josueixcayau@tribalworldwide.gt</t>
  </si>
  <si>
    <t>tres billones cuatrocientos setenta y siete mil cuatrocientos sesenta y nueve millones cuatrocientos veinte mil ciento uno</t>
  </si>
  <si>
    <t>DESARROLLO - EDUARDO RODRIGUEZ - HONORARIOS</t>
  </si>
  <si>
    <t>GET00674</t>
  </si>
  <si>
    <t>MAYNOR ROLANDO ORELLANA CUY</t>
  </si>
  <si>
    <t>Maynor</t>
  </si>
  <si>
    <t>Cuy</t>
  </si>
  <si>
    <t>02 avenida PB, zona 2, Tecpán Guatemala. A la par de los bomberos municipales.</t>
  </si>
  <si>
    <t>5942 7558</t>
  </si>
  <si>
    <t>morellana@tribalworldwide.gt</t>
  </si>
  <si>
    <t>orellana.marketing@gmail.com</t>
  </si>
  <si>
    <t>dos billones ciento noventa y cinco mil doscientos cuarenta y cuatro millones quinientos noventa mil cuatrocientos seis</t>
  </si>
  <si>
    <t>MBA - Master of Business Administration</t>
  </si>
  <si>
    <t>14/09/2022</t>
  </si>
  <si>
    <t>GET00675</t>
  </si>
  <si>
    <t>KEVIN JONATHAN GARCÍA HERRERA</t>
  </si>
  <si>
    <t>26/07/1991</t>
  </si>
  <si>
    <t>Casa 57 Cluster B, Residenciales Playa de Oro Zona 5 San Miguel Petapa</t>
  </si>
  <si>
    <t>4210-3723</t>
  </si>
  <si>
    <t>kgarcia@tribalworldwide.gt</t>
  </si>
  <si>
    <t>ing.kev.jon@gmail.com</t>
  </si>
  <si>
    <t>dos billones setenta y dos mil quinientos ochenta y dos millones setecientos noventa mil ciento uno</t>
  </si>
  <si>
    <t>Bachelor of Business Administration</t>
  </si>
  <si>
    <t>Arquitecto de Soluciones</t>
  </si>
  <si>
    <t>GET00676</t>
  </si>
  <si>
    <t>DENNIS FABRICIO TRINIDAD LOPEZ</t>
  </si>
  <si>
    <t>Dennis</t>
  </si>
  <si>
    <t>Fabricio</t>
  </si>
  <si>
    <t>Dennis Trinidad</t>
  </si>
  <si>
    <t>20/01/1995</t>
  </si>
  <si>
    <t>15 Calle 32-59 zona 7 colonia San Martin de Porres, Ciudad de Guatemala</t>
  </si>
  <si>
    <t>502 47573764</t>
  </si>
  <si>
    <t>dtrinidad@tribalworldwide.gt</t>
  </si>
  <si>
    <t>dos billones seiscientos sesenta mil trescientos setenta y cuatro millones cuatrocientos cincuenta mil ciento uno</t>
  </si>
  <si>
    <t>Guatemala.1</t>
  </si>
  <si>
    <t>Bachiller Industrial y Perito en Diseño Grafico</t>
  </si>
  <si>
    <t>16/03/2022</t>
  </si>
  <si>
    <t>GET00677</t>
  </si>
  <si>
    <t>HUGO JOSÉ PIVARAL MARTÍNEZ</t>
  </si>
  <si>
    <t>Pivaral</t>
  </si>
  <si>
    <t>Hugo Pivaral</t>
  </si>
  <si>
    <t>18/04/1998</t>
  </si>
  <si>
    <t>6ta Calle 33 Avenida 5-78 #2 Guatemala 01011 Guatemala Guatemala</t>
  </si>
  <si>
    <t>502 30117040</t>
  </si>
  <si>
    <t>hpivaral@tribalworldwide.gt</t>
  </si>
  <si>
    <t>tres billones cincuenta y siete mil setecientos setenta y dos millones ciento diez mil trescientos uno</t>
  </si>
  <si>
    <t>Bachiller en Ciencias y Letras con Orientación en Computación</t>
  </si>
  <si>
    <t>31/01/2023</t>
  </si>
  <si>
    <t>GET00678</t>
  </si>
  <si>
    <t>LENIN FERNANDO RODRÍGUEZ CONDE</t>
  </si>
  <si>
    <t>Lenin</t>
  </si>
  <si>
    <t>Conde</t>
  </si>
  <si>
    <t>15/09/1983</t>
  </si>
  <si>
    <t>2da Calle A 20-29 Zona 7 Mixco, Guatemala. Condominio Quintas de los Encinos II, Casa C-4</t>
  </si>
  <si>
    <t>502 55288466</t>
  </si>
  <si>
    <t>lrodriguez@tribalworldwide.gt</t>
  </si>
  <si>
    <t>dos billones setecientos setenta y cuatro mil cuatrocientos ochenta y cinco millones setecientos treinta mil ciento uno</t>
  </si>
  <si>
    <t>Triba1W0rdWide@*33</t>
  </si>
  <si>
    <t>Maestría en Administración Industrial (MBA)</t>
  </si>
  <si>
    <t>16/05/2022</t>
  </si>
  <si>
    <t>23/12/2022</t>
  </si>
  <si>
    <t>GET00679</t>
  </si>
  <si>
    <t>RIGO ANTONIO GALICIA BARRERA</t>
  </si>
  <si>
    <t>Rigo</t>
  </si>
  <si>
    <t>Galicia</t>
  </si>
  <si>
    <t>29/07/1991</t>
  </si>
  <si>
    <t>Calle principal zona 0, Aldea Espitia Barrera, Nueva Santa Rosa, Santa Rosa, Guatemala</t>
  </si>
  <si>
    <t>rgalicia@tribalworldwide.gt</t>
  </si>
  <si>
    <t>dos billones cincuenta y ocho mil cincuenta y cuatro millones seiscientos noventa mil seiscientos catorce</t>
  </si>
  <si>
    <t>Ingeniería en sistemas de información y ciencias de la computación</t>
  </si>
  <si>
    <t>20/06/2023</t>
  </si>
  <si>
    <t>GET00680</t>
  </si>
  <si>
    <t>VICTOR JOSUE FUENTES XONA</t>
  </si>
  <si>
    <t>Fuentes</t>
  </si>
  <si>
    <t>Xona</t>
  </si>
  <si>
    <t>14/11/1994</t>
  </si>
  <si>
    <t>15 Av 3-47, residencial la Ensenada Casa 44 Zona 2 San José Villa Nueva</t>
  </si>
  <si>
    <t>dos billones quinientos ochenta y ocho mil ochocientos ochenta y un millones cuatrocientos ochenta mil ciento uno</t>
  </si>
  <si>
    <t>Técnico Profesional en Publicidad</t>
  </si>
  <si>
    <t>Social Media Optimization</t>
  </si>
  <si>
    <t>29/07/2022</t>
  </si>
  <si>
    <t>GET00681</t>
  </si>
  <si>
    <t>EDDIE AUGUSTO ALVAREZ SALAZAR</t>
  </si>
  <si>
    <t>Eddie</t>
  </si>
  <si>
    <t>Augusto</t>
  </si>
  <si>
    <t>22/08/1997</t>
  </si>
  <si>
    <t>Manzana P Lote 16 Res. San Jose Sector Las Margaritas, San Jose Pinula</t>
  </si>
  <si>
    <t>502 50131268</t>
  </si>
  <si>
    <t>ealvarez@tribalworldwide.gt</t>
  </si>
  <si>
    <t>dos billones novecientos ochenta y siete mil dieciocho millones cuatrocientos setenta mil ciento uno</t>
  </si>
  <si>
    <t>Perito en informática</t>
  </si>
  <si>
    <t>16/06/2022</t>
  </si>
  <si>
    <t>GET00682</t>
  </si>
  <si>
    <t>CRISTIAN RENATO BONILLA JUMP</t>
  </si>
  <si>
    <t>Cristian</t>
  </si>
  <si>
    <t>Renato</t>
  </si>
  <si>
    <t>Bonilla</t>
  </si>
  <si>
    <t>Jump</t>
  </si>
  <si>
    <t>30/06/1996</t>
  </si>
  <si>
    <t>0 calle B 15-91 C, Sector B1, San Cristobal, Zona 8 de Mixco</t>
  </si>
  <si>
    <t>502 30179120</t>
  </si>
  <si>
    <t>cbonilla@tribalworldwide.gt</t>
  </si>
  <si>
    <t>tres billones dos mil setecientos noventa millones ciento noventa mil ciento uno</t>
  </si>
  <si>
    <t>Ingeniería en Sistemas (No culminada)</t>
  </si>
  <si>
    <t>15/02/2023</t>
  </si>
  <si>
    <t>GET00683</t>
  </si>
  <si>
    <t>HUGO JAVIER SANTIZO JIMENEZ</t>
  </si>
  <si>
    <t>Santizo</t>
  </si>
  <si>
    <t>Jimenez</t>
  </si>
  <si>
    <t>18/01/1991</t>
  </si>
  <si>
    <t>Blvd Tulam Tzu, 24-96 zona 4 de Mixco, vistas de la floresta, Torre 1, apto 703</t>
  </si>
  <si>
    <t>502 40574857</t>
  </si>
  <si>
    <t>hsantizo@tribalworldwide.gt</t>
  </si>
  <si>
    <t>un billón seiscientos setenta y seis mil quinientos once millones ochocientos ochenta mil ciento uno</t>
  </si>
  <si>
    <t>Licenciado en Mercadeo</t>
  </si>
  <si>
    <t>GET00684</t>
  </si>
  <si>
    <t>JORGE ARTURO GUILLEN DE PAZ</t>
  </si>
  <si>
    <t>Guillen</t>
  </si>
  <si>
    <t>De Paz</t>
  </si>
  <si>
    <t>25/01/1994</t>
  </si>
  <si>
    <t>4a Calle 5-25 Zona 9</t>
  </si>
  <si>
    <t>jguillen@tribalworldwide.gt</t>
  </si>
  <si>
    <t>dos billones cuatrocientos dos mil sesenta y dos millones quinientos ochenta mil ciento uno</t>
  </si>
  <si>
    <t>Licenciado en Administración de Sistemas Informáticos</t>
  </si>
  <si>
    <t>Cloud Engineer y DevOps</t>
  </si>
  <si>
    <t>21/10/2022</t>
  </si>
  <si>
    <t>23/01/2023</t>
  </si>
  <si>
    <t>GET00685</t>
  </si>
  <si>
    <t>JAMES ANDERSSON CASTELLANOS SANTOS</t>
  </si>
  <si>
    <t>Andersson</t>
  </si>
  <si>
    <t>Castellanos</t>
  </si>
  <si>
    <t>Santos</t>
  </si>
  <si>
    <t>Cantón Barrios, Santa María Ixhuatan, Santa Rosa</t>
  </si>
  <si>
    <t>jcastellanos@tribalworldwide.gt</t>
  </si>
  <si>
    <t>tres billones veinte mil trescientos treinta millones seiscientos ochenta mil ciento uno</t>
  </si>
  <si>
    <t>jcastellanos</t>
  </si>
  <si>
    <t>jcastellanos123</t>
  </si>
  <si>
    <t>Bachillerato en ciencias y letras con orientación en educación</t>
  </si>
  <si>
    <t>GET00686</t>
  </si>
  <si>
    <t>PABLO ANDRES RAYO ORTIZ</t>
  </si>
  <si>
    <t>PABLO</t>
  </si>
  <si>
    <t>ANDRES</t>
  </si>
  <si>
    <t>RAYO</t>
  </si>
  <si>
    <t>ORTIZ</t>
  </si>
  <si>
    <t>5ta avenida 0-51 zona 8 de Mixco Condominio Cañadas de San Cristóbal Casa 48</t>
  </si>
  <si>
    <t>502 56510563</t>
  </si>
  <si>
    <t>prayo@tribalworldwide.gt</t>
  </si>
  <si>
    <t>un billón setecientos cuarenta y cinco mil ochocientos dos millones doscientos treinta mil ciento uno</t>
  </si>
  <si>
    <t>6362143-6</t>
  </si>
  <si>
    <t>Maestria en Dirección de Empresas</t>
  </si>
  <si>
    <t>GET00960</t>
  </si>
  <si>
    <t>JOSE FERNANDO PAIZ SIGNOR</t>
  </si>
  <si>
    <t>Jose</t>
  </si>
  <si>
    <t>Paiz</t>
  </si>
  <si>
    <t>Signor</t>
  </si>
  <si>
    <t>Jose Fernando Paiz Signor</t>
  </si>
  <si>
    <t>Condado Almeria Sector Arboleas 19F, San Jose Pinula</t>
  </si>
  <si>
    <t>502 59666085</t>
  </si>
  <si>
    <t>jpaiz@tribalworldwide.gt</t>
  </si>
  <si>
    <t>Profesionales del nivel medio de servicios administrativos y afines</t>
  </si>
  <si>
    <t>dos billones quinientos ochenta y cinco mil ciento cincuenta millones seiscientos sesenta mil ciento uno</t>
  </si>
  <si>
    <t>Máster en Gestión de Proyectos</t>
  </si>
  <si>
    <t>Project Manager Officer</t>
  </si>
  <si>
    <t>GET00968</t>
  </si>
  <si>
    <t>ELDON SPENCER PINEDA HERNÁNDEZ</t>
  </si>
  <si>
    <t>ELDON</t>
  </si>
  <si>
    <t>SPENCER</t>
  </si>
  <si>
    <t>PINEDA</t>
  </si>
  <si>
    <t>HERNÁNDEZ</t>
  </si>
  <si>
    <t>29/06/1983</t>
  </si>
  <si>
    <t>Km 25.2 Carretera a El Salvador Condominio Villa Capri Sector Álamos casa #53</t>
  </si>
  <si>
    <t>spineda@tribalworldwide.gt</t>
  </si>
  <si>
    <t>Program Manager</t>
  </si>
  <si>
    <t>un billón ochocientos dieciocho mil ochocientos noventa y cinco millones cuatrocientos cuarenta mil ciento uno</t>
  </si>
  <si>
    <t>Estudiante de la Licenciatura de Administración de Empresas</t>
  </si>
  <si>
    <t>GET00974</t>
  </si>
  <si>
    <t>JOSSUE LEONEL ARNOLDO SAMAYOA PORTILLO</t>
  </si>
  <si>
    <t>JOSSUE</t>
  </si>
  <si>
    <t>LEONEL</t>
  </si>
  <si>
    <t>SAMAYOA</t>
  </si>
  <si>
    <t>PORTILLO</t>
  </si>
  <si>
    <t>25/05/1979</t>
  </si>
  <si>
    <t>33 av 34-85 zona 16, Campos de San Isidro 2, Casa 4</t>
  </si>
  <si>
    <t>jsamayoa@tribalworldwide.gt</t>
  </si>
  <si>
    <t>Chief Technology Officer</t>
  </si>
  <si>
    <t>un billón novecientos seis mil trescientos noventa y ocho millones ciento cuarenta mil ciento uno</t>
  </si>
  <si>
    <t>Master in Business Administration con Minor en Marketing</t>
  </si>
  <si>
    <t>GET00977</t>
  </si>
  <si>
    <t>NICOLAS PORTILLO ASTURIAS</t>
  </si>
  <si>
    <t>Nicolas</t>
  </si>
  <si>
    <t>Portillo</t>
  </si>
  <si>
    <t>Asturias</t>
  </si>
  <si>
    <t>Zona 4 Via 7 04-20, Edificio QUO, apto Q1405, Cdad. de Guatemala</t>
  </si>
  <si>
    <t>502 41490558</t>
  </si>
  <si>
    <t>nportillo@tribalworldwide.gt</t>
  </si>
  <si>
    <t>nportilloas@gmail.com</t>
  </si>
  <si>
    <t>2570 32827 0101</t>
  </si>
  <si>
    <t>dos mil quinientos setenta espacio treinta y dos mil ochocientos veintisiete espacio cero ciento uno</t>
  </si>
  <si>
    <t>Tribal23.</t>
  </si>
  <si>
    <t>MS Digital Project Management &amp; Consulting</t>
  </si>
  <si>
    <t>20/03/2023</t>
  </si>
  <si>
    <t>GET00990</t>
  </si>
  <si>
    <t>JOSÉ VICTORINO RAMÍREZ GARCÍA</t>
  </si>
  <si>
    <t>Victorino</t>
  </si>
  <si>
    <t>JOSE VICTORINO RAMIREZ GARCIA</t>
  </si>
  <si>
    <t>26/06/1988</t>
  </si>
  <si>
    <t>Sector yocon arriba zona 9, quezaltepeque, chiquimula</t>
  </si>
  <si>
    <t>502 4633 2301</t>
  </si>
  <si>
    <t>jramirez@tribalworldwide.gt</t>
  </si>
  <si>
    <t>Fullstack WEB</t>
  </si>
  <si>
    <t>2655 24970 2009</t>
  </si>
  <si>
    <t>dos mil seiscientos cincuenta y cinco espacio veinticuatro mil novecientos setenta espacio dos mil nueve</t>
  </si>
  <si>
    <t>Chiquimula</t>
  </si>
  <si>
    <t>Cierre pensum ingeniería en sistemas</t>
  </si>
  <si>
    <t>Soporte Fullstack</t>
  </si>
  <si>
    <t>GET00989</t>
  </si>
  <si>
    <t>DOUGLAS ISAAC CONTRERAS NAJERA</t>
  </si>
  <si>
    <t>Douglas</t>
  </si>
  <si>
    <t>Isaac</t>
  </si>
  <si>
    <t>Najera</t>
  </si>
  <si>
    <t>1 calle 12-43 sector B1 zona 8 de mixco San Cristobal</t>
  </si>
  <si>
    <t>502 42180608</t>
  </si>
  <si>
    <t>dcontreras@tribalworldwide.gt</t>
  </si>
  <si>
    <t>Product Line Owner</t>
  </si>
  <si>
    <t>dos billones setecientos cuarenta y siete mil setecientos ochenta y un millones seiscientos cincuenta mil ciento uno</t>
  </si>
  <si>
    <t>QvsG4},uTQj7</t>
  </si>
  <si>
    <t>Licenciatura en Administración de Sistemas Informaticos</t>
  </si>
  <si>
    <t>24/04/2023</t>
  </si>
  <si>
    <t>GET01006</t>
  </si>
  <si>
    <t>Rivas</t>
  </si>
  <si>
    <t>Lote 4 Manzana E Condado Premier Zona 3 Santa Lucia Cotz. Escuintla</t>
  </si>
  <si>
    <t>502 53720248</t>
  </si>
  <si>
    <t>eerivas@tribalworldwide.gt</t>
  </si>
  <si>
    <t>erivasdeveloper@gmail.com</t>
  </si>
  <si>
    <t>IOS Lead</t>
  </si>
  <si>
    <t>dos billones novecientos noventa y un mil doscientos veinte millones setecientos setenta mil ciento uno</t>
  </si>
  <si>
    <t>Tecnico Profesional Perito en electronica con orientación en micro procesadores</t>
  </si>
  <si>
    <t>GET01008</t>
  </si>
  <si>
    <t>OSCAR ERNESTO MORALES CUELLAR</t>
  </si>
  <si>
    <t>Oscar</t>
  </si>
  <si>
    <t>Ernesto</t>
  </si>
  <si>
    <t>Cuellar</t>
  </si>
  <si>
    <t>2 CALLE 4-57 ZONA 21 EDIF ATZUL TORRE I APTO 9H GUAJITOS GUATEMALA</t>
  </si>
  <si>
    <t>omorales@tribalworldwide.gt</t>
  </si>
  <si>
    <t>ozk404@gmail.com</t>
  </si>
  <si>
    <t>2993 92872 0101</t>
  </si>
  <si>
    <t>dos mil novecientos noventa y tres espacio noventa y dos mil ochocientos setenta y dos espacio cero ciento uno</t>
  </si>
  <si>
    <t>Licenciatura Ingeniería en Sistemas</t>
  </si>
  <si>
    <t>GET01012</t>
  </si>
  <si>
    <t>JONATHAN ALEXANDER ALVARADO FERNANDEZ</t>
  </si>
  <si>
    <t>jonathan</t>
  </si>
  <si>
    <t>alexander</t>
  </si>
  <si>
    <t>alvarado</t>
  </si>
  <si>
    <t>fernandez</t>
  </si>
  <si>
    <t>19 Avenida 2-52, Fuentes del valle 3, zona 10 de San Miguel Petapa</t>
  </si>
  <si>
    <t>jalvarado@tribalworldwide.gt</t>
  </si>
  <si>
    <t>alexander.2001.aaf@gmail.com</t>
  </si>
  <si>
    <t>tres billones siete mil quinientos veintisiete millones ciento setenta mil ciento uno</t>
  </si>
  <si>
    <t>4BK$xD94nirQ64?&gt;}4^U</t>
  </si>
  <si>
    <t>Bachiller en Computación</t>
  </si>
  <si>
    <t>GET01015</t>
  </si>
  <si>
    <t>JOSE PABLO RODRIGUEZ PINZON</t>
  </si>
  <si>
    <t>Pablo</t>
  </si>
  <si>
    <t>Pinzon</t>
  </si>
  <si>
    <t>27/07/1993</t>
  </si>
  <si>
    <t>25 av 35-40 sector 2 hacienda real</t>
  </si>
  <si>
    <t>espablorodriguez@gmail.com</t>
  </si>
  <si>
    <t>dos billones trescientos dieciocho mil cincuenta y un millones cuatrocientos cuarenta mil ciento uno</t>
  </si>
  <si>
    <t>Howimeetyourmother2023!</t>
  </si>
  <si>
    <t>No aplica</t>
  </si>
  <si>
    <t>Bachiller en ciencias y letras con orientación en informatica Bachiller en ciencias y letras con orientación en informatica</t>
  </si>
  <si>
    <t>19/06/2023</t>
  </si>
  <si>
    <t>GET01018</t>
  </si>
  <si>
    <t>ANDREA ESTEFANIA ELIAS COBAR</t>
  </si>
  <si>
    <t>Andrea</t>
  </si>
  <si>
    <t>Estefania</t>
  </si>
  <si>
    <t>cobar</t>
  </si>
  <si>
    <t>Andrea Estefania Elias Cobar</t>
  </si>
  <si>
    <t>20/08/1998</t>
  </si>
  <si>
    <t>8 avenida 3-20 zona 14 edificio Santorini apto 907</t>
  </si>
  <si>
    <t>aelias@tribalworldwide.gt</t>
  </si>
  <si>
    <t>andrea.elias16@gmail.com</t>
  </si>
  <si>
    <t>tres billones seis mil doscientos dieciseis millones cuarenta mil ciento uno</t>
  </si>
  <si>
    <t>Milaneso69</t>
  </si>
  <si>
    <t>Ing en CC de la computación y tecnologías de la información</t>
  </si>
  <si>
    <t>GET01020</t>
  </si>
  <si>
    <t>MIGUEL JUAN CARLOS ROJAS ORTEGA</t>
  </si>
  <si>
    <t>Rojas</t>
  </si>
  <si>
    <t>Ortega</t>
  </si>
  <si>
    <t>Miguel Juan Carlos Rojas Ortega</t>
  </si>
  <si>
    <t>Parcelamiento Santa Fe, Retalhuleu, Retalhuleu</t>
  </si>
  <si>
    <t>mrojas@tribalworldwide.gt</t>
  </si>
  <si>
    <t>juancacorps@gmail.com</t>
  </si>
  <si>
    <t>tres billones doscientos ochenta y cuatro mil trescientos ochenta y cinco millones trescientos setenta y un mil ciento uno</t>
  </si>
  <si>
    <t>Retalhuleu</t>
  </si>
  <si>
    <t>26/06/2023</t>
  </si>
  <si>
    <t>GET00687</t>
  </si>
  <si>
    <t>JEAN FRANCO ALVAREZ BRICEÑO</t>
  </si>
  <si>
    <t>Jean</t>
  </si>
  <si>
    <t>Briceño</t>
  </si>
  <si>
    <t>Jean Alvarez</t>
  </si>
  <si>
    <t>19/09/1991</t>
  </si>
  <si>
    <t>Urbanización Los Mangos Sarare Estado Lara Venezuela</t>
  </si>
  <si>
    <t>jalvarez@tribalworldwide.gt</t>
  </si>
  <si>
    <t>Venezolano</t>
  </si>
  <si>
    <t>NR - ISR No domiciliados - Borderless</t>
  </si>
  <si>
    <t>Honorarios dolares</t>
  </si>
  <si>
    <t>Android Lead</t>
  </si>
  <si>
    <t>22/04/2020</t>
  </si>
  <si>
    <t>Banco Industrial USD Tribal</t>
  </si>
  <si>
    <t>GET00688</t>
  </si>
  <si>
    <t>FERNANDO ELÍAS LEÓN FLORES</t>
  </si>
  <si>
    <t>Elías</t>
  </si>
  <si>
    <t>León</t>
  </si>
  <si>
    <t>Flores</t>
  </si>
  <si>
    <t>Fernando León</t>
  </si>
  <si>
    <t>Urbanización Parque Aragua Conjunto Residencial Parque Choroni IV Apartamento. B9-4 Maracay Estado Aragua. Venezuela</t>
  </si>
  <si>
    <t>GET00689</t>
  </si>
  <si>
    <t>RAFAEL ALEJANDRO BARON GARCIA</t>
  </si>
  <si>
    <t>Rafael</t>
  </si>
  <si>
    <t>Baron</t>
  </si>
  <si>
    <t>Garcia</t>
  </si>
  <si>
    <t>Rafael Baron</t>
  </si>
  <si>
    <t>29/01/1993</t>
  </si>
  <si>
    <t>Casa D25 Urbanización Agua Luz Avenidad Cancamure Cumaná Estado Sucre</t>
  </si>
  <si>
    <t>rbaron@tribalworldwide.com</t>
  </si>
  <si>
    <t>DESARROLLO-EDUARDO RODRIGUEZ-BORDERLESS</t>
  </si>
  <si>
    <t>17/05/2022</t>
  </si>
  <si>
    <t>GET00690</t>
  </si>
  <si>
    <t>JOSE FRANCISCO ROSALES HERNANDEZ</t>
  </si>
  <si>
    <t>Francisco</t>
  </si>
  <si>
    <t>Rosales</t>
  </si>
  <si>
    <t>Hernandez</t>
  </si>
  <si>
    <t>Francisco Rosales</t>
  </si>
  <si>
    <t>Condominio Palma 301 Colonia del Valle 38320 Cortazar Guanajuato</t>
  </si>
  <si>
    <t>G35377684</t>
  </si>
  <si>
    <t>25/09/2020</t>
  </si>
  <si>
    <t>GET00691</t>
  </si>
  <si>
    <t>ADRIAN FRANCISCO CERVANTES LOZANO</t>
  </si>
  <si>
    <t>Adrian</t>
  </si>
  <si>
    <t>Cervantes</t>
  </si>
  <si>
    <t>Lozano</t>
  </si>
  <si>
    <t>Adrian Cervantes</t>
  </si>
  <si>
    <t>David H Lawrence 1412</t>
  </si>
  <si>
    <t>CRLZAD81100414H300</t>
  </si>
  <si>
    <t>20/08/2021</t>
  </si>
  <si>
    <t>GET00692</t>
  </si>
  <si>
    <t>JAVIER ARÍSTIDES DÍAZ CHIQUITO</t>
  </si>
  <si>
    <t>Arístides</t>
  </si>
  <si>
    <t>Díaz</t>
  </si>
  <si>
    <t>Chiquito</t>
  </si>
  <si>
    <t>Javier Díaz</t>
  </si>
  <si>
    <t>Res. La vega piso 2 apto 24 Cua- Miranda. Venezuela</t>
  </si>
  <si>
    <t>jdiaz@tribalworldwide.gt</t>
  </si>
  <si>
    <t>DISEÑO - EL FEO- BORDERLESS</t>
  </si>
  <si>
    <t>16/02/2022</t>
  </si>
  <si>
    <t>GET00693</t>
  </si>
  <si>
    <t>LUIS ALEJANDRO AVENDAÑO PAREDES</t>
  </si>
  <si>
    <t>Avendaño</t>
  </si>
  <si>
    <t>Paredes</t>
  </si>
  <si>
    <t>Luis Avendaño</t>
  </si>
  <si>
    <t>Parque Florida, Conjunto Residencial "Mi Refugio", Av. 113 B, Casa # 41. Valencia, Venezuela.</t>
  </si>
  <si>
    <t>lparedes@tribalworldwide.com</t>
  </si>
  <si>
    <t>17/08/2020</t>
  </si>
  <si>
    <t>GET00694</t>
  </si>
  <si>
    <t>JOSÉ ALEJANDRO GUARDIOLA ARGUMEDO</t>
  </si>
  <si>
    <t>Guardiola</t>
  </si>
  <si>
    <t>Argumedo</t>
  </si>
  <si>
    <t>José Guardiola</t>
  </si>
  <si>
    <t>Calle Paseo del Marquez #5555 Colonia Valle del Marquez C.P. 64790</t>
  </si>
  <si>
    <t>G23692111</t>
  </si>
  <si>
    <t>Extranjeros</t>
  </si>
  <si>
    <t>GET00695</t>
  </si>
  <si>
    <t>SAMUEL CHÁVEZ SIERRA</t>
  </si>
  <si>
    <t>Samuel</t>
  </si>
  <si>
    <t>Chávez</t>
  </si>
  <si>
    <t>Sierra</t>
  </si>
  <si>
    <t>Samuel Chávez</t>
  </si>
  <si>
    <t>G38879960</t>
  </si>
  <si>
    <t>16/09/2020</t>
  </si>
  <si>
    <t>15/10/2020</t>
  </si>
  <si>
    <t>GET00696</t>
  </si>
  <si>
    <t>HÉCTOR FRANCISCO SÁNCHEZ HERNÁNDEZ</t>
  </si>
  <si>
    <t>Héctor Sánchez</t>
  </si>
  <si>
    <t>26/11/1991</t>
  </si>
  <si>
    <t>Camino del Porvenir 12, Colonia Campestre Aragon 07530, Gustavo A. Madero, CDMX.</t>
  </si>
  <si>
    <t>hsanchez@tribalworldwide.gt</t>
  </si>
  <si>
    <t>G18004420</t>
  </si>
  <si>
    <t>PRODUCCION-CARLOS FELIPE SILVA-BORDERLESS</t>
  </si>
  <si>
    <t>GET00697</t>
  </si>
  <si>
    <t>IVÁN JOAO BETANCOURTH PIEDRAS</t>
  </si>
  <si>
    <t>Iván</t>
  </si>
  <si>
    <t>Joao</t>
  </si>
  <si>
    <t>Betancourth</t>
  </si>
  <si>
    <t>Piedras</t>
  </si>
  <si>
    <t>Joao Betancourth</t>
  </si>
  <si>
    <t>CJT Residencial El Dorado I E B, Armenia, Colombia</t>
  </si>
  <si>
    <t>ibetancourth@tribalworldwide.gt</t>
  </si>
  <si>
    <t>AT584423</t>
  </si>
  <si>
    <t>DESARROLLO-JEAN-BORDERLESS</t>
  </si>
  <si>
    <t>GET00698</t>
  </si>
  <si>
    <t>MANUEL FERNANDO ECHEVERRY AGUDELO</t>
  </si>
  <si>
    <t>Manuel</t>
  </si>
  <si>
    <t>Echeverry</t>
  </si>
  <si>
    <t>Agudelo</t>
  </si>
  <si>
    <t>Manuel Echeverry</t>
  </si>
  <si>
    <t>calle 34 #34C - 100</t>
  </si>
  <si>
    <t>Desarrollador de Software</t>
  </si>
  <si>
    <t>31/01/2021</t>
  </si>
  <si>
    <t>GET00699</t>
  </si>
  <si>
    <t>FABIO JOSÉ RODRÍGUEZ RODRÍGUEZ</t>
  </si>
  <si>
    <t>Fabio</t>
  </si>
  <si>
    <t>Fabio Rodriguez</t>
  </si>
  <si>
    <t>Santa Barbara del Zulia, Edo Zulia, Venezuela</t>
  </si>
  <si>
    <t>UNIDO</t>
  </si>
  <si>
    <t>14/10/2020</t>
  </si>
  <si>
    <t>16/10/2020</t>
  </si>
  <si>
    <t>GET00700</t>
  </si>
  <si>
    <t>CARLOS ALBERTO LANDAVERDE HERNANDEZ</t>
  </si>
  <si>
    <t>Landaverde</t>
  </si>
  <si>
    <t>19/11/1992</t>
  </si>
  <si>
    <t>Col San Fernando 2 Pol 56 Casa 27</t>
  </si>
  <si>
    <t>salvadoreño</t>
  </si>
  <si>
    <t>A04720922</t>
  </si>
  <si>
    <t>0602-191192-104-8</t>
  </si>
  <si>
    <t>Deysi Damaris Salazar de Landaverde</t>
  </si>
  <si>
    <t>Ingeniero en sistemas</t>
  </si>
  <si>
    <t>18/11/2020</t>
  </si>
  <si>
    <t>22/02/2021</t>
  </si>
  <si>
    <t>GET00701</t>
  </si>
  <si>
    <t>JONAY JOSUE MEDINA SOLER</t>
  </si>
  <si>
    <t>Jonay</t>
  </si>
  <si>
    <t>Medina</t>
  </si>
  <si>
    <t>Soler</t>
  </si>
  <si>
    <t>Jonay Medina</t>
  </si>
  <si>
    <t>Urb. Salto angel, mnz 1, casa 23</t>
  </si>
  <si>
    <t>jmedina@tribalworldwide.gt</t>
  </si>
  <si>
    <t>jonayjosue@gmail.com</t>
  </si>
  <si>
    <t>Ing. En Sistemas. Mension Desarrollo de Software</t>
  </si>
  <si>
    <t>dieciocho millones doscientos dos mil ochocientos cinco</t>
  </si>
  <si>
    <t>DESARROLLO-JAYRO-BORDERLESS</t>
  </si>
  <si>
    <t>GET00702</t>
  </si>
  <si>
    <t>SEBASTIAN CANO ESCOBEDO</t>
  </si>
  <si>
    <t>Sebastian</t>
  </si>
  <si>
    <t>Cano</t>
  </si>
  <si>
    <t>Escobedo</t>
  </si>
  <si>
    <t>Sebastian Cano</t>
  </si>
  <si>
    <t>Zurbarán 48, int 4, Alfonso XIII, Álvaro Obregón, 01460, Ciudad de México, México</t>
  </si>
  <si>
    <t>(+52) 5556512892</t>
  </si>
  <si>
    <t>(+52) 5580607792</t>
  </si>
  <si>
    <t>canoesc.128@gmail.com</t>
  </si>
  <si>
    <t>G37383717</t>
  </si>
  <si>
    <t>Claudia Brenda Escobedo López</t>
  </si>
  <si>
    <t>(+52) 5545208807</t>
  </si>
  <si>
    <t>Ingeniería Mecatrónica</t>
  </si>
  <si>
    <t>GET00703</t>
  </si>
  <si>
    <t>FRAY DAVID PINEDA ANAYA</t>
  </si>
  <si>
    <t>Fray</t>
  </si>
  <si>
    <t>Anaya</t>
  </si>
  <si>
    <t>David Pineda</t>
  </si>
  <si>
    <t>14/08/1993</t>
  </si>
  <si>
    <t>San Crsitóbal Venezuela 14-08-1993</t>
  </si>
  <si>
    <t>22/10/2021</t>
  </si>
  <si>
    <t>GET00704</t>
  </si>
  <si>
    <t>MIGUEL IVÁN VAZQUEZ RODRÍGUEZ</t>
  </si>
  <si>
    <t>Vazquez</t>
  </si>
  <si>
    <t>Cascada 710 - 1 Col. Banjidal, Ciudad de México</t>
  </si>
  <si>
    <t>(52)55 64 13 3166</t>
  </si>
  <si>
    <t>ivanbouch@outlook.com</t>
  </si>
  <si>
    <t>G14056097</t>
  </si>
  <si>
    <t>Erika Luzel Reyes Barrera</t>
  </si>
  <si>
    <t>(52)55 64 13 3132</t>
  </si>
  <si>
    <t>MBA + Master en Big Data y Business Intelligence</t>
  </si>
  <si>
    <t>18/06/2021</t>
  </si>
  <si>
    <t>GET00705</t>
  </si>
  <si>
    <t>JULIO FEMER GARCÍA CARBALLO</t>
  </si>
  <si>
    <t>Femer</t>
  </si>
  <si>
    <t>Carballo</t>
  </si>
  <si>
    <t>26/04/1991</t>
  </si>
  <si>
    <t>Col. Leonel Rugama. Complejo Policial Ajax Delgado 1/2 C. abajo. #17</t>
  </si>
  <si>
    <t>jgarcia@tribalworldwide.gt</t>
  </si>
  <si>
    <t>mobilenicode@gmail.com</t>
  </si>
  <si>
    <t>Nicaragua</t>
  </si>
  <si>
    <t>C02356387</t>
  </si>
  <si>
    <t>Bertha Regina Lindo Rodriguez</t>
  </si>
  <si>
    <t>Ingeniero en Computación</t>
  </si>
  <si>
    <t>DESARROLLO-CRISTIAN-BORDERLESS</t>
  </si>
  <si>
    <t>GET00706</t>
  </si>
  <si>
    <t>SERGEI ANDRÉS TERÁN MONTES</t>
  </si>
  <si>
    <t>Sergei</t>
  </si>
  <si>
    <t>Andrés</t>
  </si>
  <si>
    <t>Terán</t>
  </si>
  <si>
    <t>Montes</t>
  </si>
  <si>
    <t>steran@tribalworldwide.gt</t>
  </si>
  <si>
    <t>V-23797208</t>
  </si>
  <si>
    <t>14/01/2022</t>
  </si>
  <si>
    <t>GET00707</t>
  </si>
  <si>
    <t>YONATAN ULISES SEGURA CALDERÓN</t>
  </si>
  <si>
    <t>Yonatan</t>
  </si>
  <si>
    <t>Ulises</t>
  </si>
  <si>
    <t>Segura</t>
  </si>
  <si>
    <t>Calderón</t>
  </si>
  <si>
    <t>13/05/1997</t>
  </si>
  <si>
    <t>Cantón Candelaria, Comalapa, Chalatenango.</t>
  </si>
  <si>
    <t>503 7668 7783</t>
  </si>
  <si>
    <t>ysegura@tribalworldwide.gt</t>
  </si>
  <si>
    <t>A05543828</t>
  </si>
  <si>
    <t>0430-130597-101-9</t>
  </si>
  <si>
    <t>Milagro Calderón de Segura</t>
  </si>
  <si>
    <t>Ingeniero en Sistemas y Computación</t>
  </si>
  <si>
    <t>GET00708</t>
  </si>
  <si>
    <t>DANNY ALEJANDRO NARVÁEZ MÉNDEZ</t>
  </si>
  <si>
    <t>Danny</t>
  </si>
  <si>
    <t>Narváez</t>
  </si>
  <si>
    <t>Méndez</t>
  </si>
  <si>
    <t>19/07/1992</t>
  </si>
  <si>
    <t>C02347316</t>
  </si>
  <si>
    <t>GET00709</t>
  </si>
  <si>
    <t>DAVID ANTONIO CASTRO MÉNDEZ</t>
  </si>
  <si>
    <t>26/02/1993</t>
  </si>
  <si>
    <t>Residencial Megapoli Pol 24 Casa 9, San Miguel, El Salvador.</t>
  </si>
  <si>
    <t>dcastro@tribalworldwide.gt</t>
  </si>
  <si>
    <t>A04775601</t>
  </si>
  <si>
    <t>GET00710</t>
  </si>
  <si>
    <t>NEYMA DEL VALLE BARRIOS HERNÁNDEZ</t>
  </si>
  <si>
    <t>Neyma</t>
  </si>
  <si>
    <t>Del Valle</t>
  </si>
  <si>
    <t>Neyma Barrios</t>
  </si>
  <si>
    <t>17/12/1987</t>
  </si>
  <si>
    <t>Calzada de tlalpan 605, int 504, Álamos, Benito Juarez, CP 3400 México</t>
  </si>
  <si>
    <t>(52)5541859781</t>
  </si>
  <si>
    <t>31/07/2021</t>
  </si>
  <si>
    <t>GET00711</t>
  </si>
  <si>
    <t>GABRIEL ALBERTO RICO SCHWARZBAUER</t>
  </si>
  <si>
    <t>Rico</t>
  </si>
  <si>
    <t>Schwarzbauer</t>
  </si>
  <si>
    <t>El Hatillo Km 9.5, Tegucigalpa MDC, Honduras</t>
  </si>
  <si>
    <t>(504)22118344</t>
  </si>
  <si>
    <t>(504)95610492</t>
  </si>
  <si>
    <t>grico95@gmail.com</t>
  </si>
  <si>
    <t>hondureño</t>
  </si>
  <si>
    <t>F969678</t>
  </si>
  <si>
    <t>Julio Alberto Rico</t>
  </si>
  <si>
    <t>(504) 99909946</t>
  </si>
  <si>
    <t>Ingeniero Biomédico; Desarrollador IOS Certificado UNITEC</t>
  </si>
  <si>
    <t>Diseño y QA</t>
  </si>
  <si>
    <t>25/10/2021</t>
  </si>
  <si>
    <t>GET00712</t>
  </si>
  <si>
    <t>LUIS FELIPE ARISMENDI MONTAÑO</t>
  </si>
  <si>
    <t>Felipe</t>
  </si>
  <si>
    <t>Arismendi</t>
  </si>
  <si>
    <t>Montaño</t>
  </si>
  <si>
    <t>Calle 151#109A-83 To 6Ap 401, Colombia</t>
  </si>
  <si>
    <t>57-3506468067</t>
  </si>
  <si>
    <t>luisfelipe.arismendi@gmail.com</t>
  </si>
  <si>
    <t>Jesus Arismendi</t>
  </si>
  <si>
    <t>57-3133784859</t>
  </si>
  <si>
    <t>GET00713</t>
  </si>
  <si>
    <t>JOSE LUIS MONASTERIO YEGUEZ</t>
  </si>
  <si>
    <t>Monasterio</t>
  </si>
  <si>
    <t>Yeguez</t>
  </si>
  <si>
    <t>29/07/1988</t>
  </si>
  <si>
    <t>Urb Cristobal Colon Tercera Etapa Calle 2 Casa #91</t>
  </si>
  <si>
    <t>joseluis.monasterioy@gmail.com</t>
  </si>
  <si>
    <t>Ranyela Gomez</t>
  </si>
  <si>
    <t>Licenciado en Informática</t>
  </si>
  <si>
    <t>13/08/2021</t>
  </si>
  <si>
    <t>GET00714</t>
  </si>
  <si>
    <t>CARLOS ANDRÉS SANTACRUZ ZAMBRANO</t>
  </si>
  <si>
    <t>Santacruz</t>
  </si>
  <si>
    <t>Zambrano</t>
  </si>
  <si>
    <t>Andrés Santacruz</t>
  </si>
  <si>
    <t>21/03/1993</t>
  </si>
  <si>
    <t>CALEE 14 No 16 - 30 B/JULIAN BUCHELI</t>
  </si>
  <si>
    <t>CASZ21@HOTMAIL.COM</t>
  </si>
  <si>
    <t>EMPLEADOS DEL SERVICIO PERSONAL</t>
  </si>
  <si>
    <t>INGENIERO EN SISTEMAS</t>
  </si>
  <si>
    <t>15/04/2021</t>
  </si>
  <si>
    <t>GET00715</t>
  </si>
  <si>
    <t>JORGE NICOLAS MORELL</t>
  </si>
  <si>
    <t>Morell</t>
  </si>
  <si>
    <t>Nicolas Morell</t>
  </si>
  <si>
    <t>Suipacha 2616, Argentina</t>
  </si>
  <si>
    <t>nicolas.jnm@gmail.com</t>
  </si>
  <si>
    <t>Argentino</t>
  </si>
  <si>
    <t>Diseñador Grafico</t>
  </si>
  <si>
    <t>17/03/2021</t>
  </si>
  <si>
    <t>GET00716</t>
  </si>
  <si>
    <t>CARLOS MÉNDEZ FLORES</t>
  </si>
  <si>
    <t>Carlos Méndez</t>
  </si>
  <si>
    <t>30/07/1991</t>
  </si>
  <si>
    <t>Calle Desierto de los leones , colonia Benito Juárez Barrón, Ciudad Nicolás Romero</t>
  </si>
  <si>
    <t>cmendez@tribalworldwide.gt</t>
  </si>
  <si>
    <t>levovadi@gmail.com</t>
  </si>
  <si>
    <t>Desarrollador móvil iOS</t>
  </si>
  <si>
    <t>G40607951</t>
  </si>
  <si>
    <t>Ingeniero en informática</t>
  </si>
  <si>
    <t>DESARROLLO-EDUARDOGUTIERREZ BORDERLESS</t>
  </si>
  <si>
    <t>GET00717</t>
  </si>
  <si>
    <t>CARLOS EDUARDO VILLAMIZAR DÍAZ</t>
  </si>
  <si>
    <t>Villamizar</t>
  </si>
  <si>
    <t>Carlos Villamizar</t>
  </si>
  <si>
    <t>El Junquito km 9, Caracas Venezuela</t>
  </si>
  <si>
    <t>villamizarcarlos13@gmail.com</t>
  </si>
  <si>
    <t>ciento veintitrés millones trescientos cincuenta y cinco mil seiscientos doce</t>
  </si>
  <si>
    <t>Licenciado en computacion</t>
  </si>
  <si>
    <t>GET00718</t>
  </si>
  <si>
    <t>JESSICA MICHELLE FARIAS ROSADO</t>
  </si>
  <si>
    <t>Farias</t>
  </si>
  <si>
    <t>Rosado</t>
  </si>
  <si>
    <t>Jessica Farias</t>
  </si>
  <si>
    <t>c.63 x 88 y 86 No 689a Los Almendros Cd.Caucel Mérida, Yucatán cp.97314</t>
  </si>
  <si>
    <t>(+52) 9993861435</t>
  </si>
  <si>
    <t>jfarias@tribalworldwide.gt</t>
  </si>
  <si>
    <t>jessica.farias.rosado@gmail.com</t>
  </si>
  <si>
    <t>G36869534</t>
  </si>
  <si>
    <t>[Número de DPI inválido]</t>
  </si>
  <si>
    <t>Ingeniera en Mecatrónica</t>
  </si>
  <si>
    <t>20/05/2022</t>
  </si>
  <si>
    <t>GET00719</t>
  </si>
  <si>
    <t>MAYELA BEATRIZ CAMPOS LÓPEZ</t>
  </si>
  <si>
    <t>Mayela</t>
  </si>
  <si>
    <t>Beatriz</t>
  </si>
  <si>
    <t>Campos</t>
  </si>
  <si>
    <t>Mayela Campos</t>
  </si>
  <si>
    <t>16/04/1981</t>
  </si>
  <si>
    <t>mayelab.campos@gmail.com</t>
  </si>
  <si>
    <t>B00849016</t>
  </si>
  <si>
    <t>20/05/2021</t>
  </si>
  <si>
    <t>21/10/2021</t>
  </si>
  <si>
    <t>GET00720</t>
  </si>
  <si>
    <t>ANGEL OBED OLVERA BORJAS</t>
  </si>
  <si>
    <t>ANGEL</t>
  </si>
  <si>
    <t>OBED</t>
  </si>
  <si>
    <t>OLVERA</t>
  </si>
  <si>
    <t>BORJAS</t>
  </si>
  <si>
    <t>Azaleas No. 39 Col Jardines de Aragón, Mz 7 Lt 7 Ecatepec de Morelos, Estado de México, México CP 55140</t>
  </si>
  <si>
    <t>525 526463554</t>
  </si>
  <si>
    <t>525 525096605</t>
  </si>
  <si>
    <t>angelolvera@live.com.mx</t>
  </si>
  <si>
    <t>G06102643</t>
  </si>
  <si>
    <t>INGENIERO EN COMUNICACION ELECTRONICA</t>
  </si>
  <si>
    <t>SEÑOR</t>
  </si>
  <si>
    <t>28/07/2021</t>
  </si>
  <si>
    <t>GET00721</t>
  </si>
  <si>
    <t>IVAN ANGEL MENESES RAMIREZ</t>
  </si>
  <si>
    <t>Ivan</t>
  </si>
  <si>
    <t>Angel</t>
  </si>
  <si>
    <t>Meneses</t>
  </si>
  <si>
    <t>Ramirez</t>
  </si>
  <si>
    <t>Ivan Meneses</t>
  </si>
  <si>
    <t>Av. Del rio 194, Pueblo Libre, Lima, Perú</t>
  </si>
  <si>
    <t>imeneses@tribalworldwide.gt</t>
  </si>
  <si>
    <t>peruano</t>
  </si>
  <si>
    <t>cuarenta y tres millones quinientos siete mil seiscientos cuarenta y seis</t>
  </si>
  <si>
    <t>GET00722</t>
  </si>
  <si>
    <t>EDINSON JESUS JUNIOR MOLINA ZEA</t>
  </si>
  <si>
    <t>Edinson</t>
  </si>
  <si>
    <t>Jesus Junior</t>
  </si>
  <si>
    <t>Zea</t>
  </si>
  <si>
    <t>Edison Molina</t>
  </si>
  <si>
    <t>CALLE H. SPEZIANI 250. URB. SAN JOAQUIN. BELLAVISTA. CALLAO</t>
  </si>
  <si>
    <t>emolinaz@uni.pe</t>
  </si>
  <si>
    <t>27/09/2021</t>
  </si>
  <si>
    <t>GET00723</t>
  </si>
  <si>
    <t>LEX MARVIN ORTIZ CANIZÁLEZ</t>
  </si>
  <si>
    <t>Lex</t>
  </si>
  <si>
    <t>Canizález</t>
  </si>
  <si>
    <t>Lex Ortiz</t>
  </si>
  <si>
    <t>24/08/1996</t>
  </si>
  <si>
    <t>Calle 21 de abril #5, Barrio Roma, Ciudad Barrios, San Miguel, El Salvador.</t>
  </si>
  <si>
    <t>7477 4734</t>
  </si>
  <si>
    <t>lortiz@tribalworldwide.gt</t>
  </si>
  <si>
    <t>A05408384</t>
  </si>
  <si>
    <t>Kira90tw</t>
  </si>
  <si>
    <t>DESARROLLO-PUMAREJO BORDERLESS</t>
  </si>
  <si>
    <t>28/02/2023</t>
  </si>
  <si>
    <t>GET00724</t>
  </si>
  <si>
    <t>JONATHAN STEVE CAMARENA HERRERA</t>
  </si>
  <si>
    <t>Steve</t>
  </si>
  <si>
    <t>Camarena</t>
  </si>
  <si>
    <t>Calle Córdova 275 Dpto 101. Urb. La Capilla. La Molina</t>
  </si>
  <si>
    <t>jcamarena@tribalworldwide.gt</t>
  </si>
  <si>
    <t>VIUDO</t>
  </si>
  <si>
    <t>24/08/2021</t>
  </si>
  <si>
    <t>22/03/2022</t>
  </si>
  <si>
    <t>GET00725</t>
  </si>
  <si>
    <t>GUSTAVO GUTIERREZ VICENTE</t>
  </si>
  <si>
    <t>Gustavo</t>
  </si>
  <si>
    <t>Vicente</t>
  </si>
  <si>
    <t>Circuito Andamaxei 10, Cerrada Mariposa, Corregidora, Queretaro, México CP 76910</t>
  </si>
  <si>
    <t>oliver.skyes.van@icloud.com</t>
  </si>
  <si>
    <t>G42460272</t>
  </si>
  <si>
    <t>29/10/2021</t>
  </si>
  <si>
    <t>GET00726</t>
  </si>
  <si>
    <t>ADONYS FERNANDO RAUDA GÓMEZ</t>
  </si>
  <si>
    <t>Adonys</t>
  </si>
  <si>
    <t>Rauda</t>
  </si>
  <si>
    <t>Gómez</t>
  </si>
  <si>
    <t>Adonys Rauda</t>
  </si>
  <si>
    <t>14/01/1998</t>
  </si>
  <si>
    <t>Calle principal, Cantón San José</t>
  </si>
  <si>
    <t>arauda@tribalworldwide.gt</t>
  </si>
  <si>
    <t>Fercho999</t>
  </si>
  <si>
    <t>GET00727</t>
  </si>
  <si>
    <t>DANIEL MITCHELL SAMANIEGO LEÓN</t>
  </si>
  <si>
    <t>Mitchell</t>
  </si>
  <si>
    <t>Samaniego</t>
  </si>
  <si>
    <t>Daniel Samaniego</t>
  </si>
  <si>
    <t>Av 16 de septimebre 69,Colonia residensial Paraiso 1, Coalcalco de berriozabal, Estado de México</t>
  </si>
  <si>
    <t>mitch.sam7@gmail.com</t>
  </si>
  <si>
    <t>GET00728</t>
  </si>
  <si>
    <t>JEISON BARONIO LOZANO ESTEPA</t>
  </si>
  <si>
    <t>Jeison</t>
  </si>
  <si>
    <t>Baronio</t>
  </si>
  <si>
    <t>Estepa</t>
  </si>
  <si>
    <t>Jeison Lozano</t>
  </si>
  <si>
    <t>25/03/1992</t>
  </si>
  <si>
    <t>carrera 152 # 143 - 41</t>
  </si>
  <si>
    <t>jlozano@tribalworldwide.gt</t>
  </si>
  <si>
    <t>AU484739</t>
  </si>
  <si>
    <t>AU429978</t>
  </si>
  <si>
    <t>PRODUCCIÓN-JENELIN GARCIA-BORDERLESS</t>
  </si>
  <si>
    <t>GET00729</t>
  </si>
  <si>
    <t>CRISTIAN ORLANDO PEÑA COLINDRES</t>
  </si>
  <si>
    <t>Orlando</t>
  </si>
  <si>
    <t>Peña</t>
  </si>
  <si>
    <t>Colindres</t>
  </si>
  <si>
    <t>Cristian Peña</t>
  </si>
  <si>
    <t>24/03/1994</t>
  </si>
  <si>
    <t>Colonia Villa Santa Margarita</t>
  </si>
  <si>
    <t>cpena@tribalworldwide.gt</t>
  </si>
  <si>
    <t>E866219</t>
  </si>
  <si>
    <t>GET00730</t>
  </si>
  <si>
    <t>NELSON ARMANDO HERNANDEZ ORELLANA</t>
  </si>
  <si>
    <t>Nelson</t>
  </si>
  <si>
    <t>Nelson Hernandez</t>
  </si>
  <si>
    <t>21/01/1998</t>
  </si>
  <si>
    <t>Cantón Piedras Gordas, San Miguel de Mercedes, Chalatenango.</t>
  </si>
  <si>
    <t>503 75452813</t>
  </si>
  <si>
    <t>nhernandez@tribalworldwide.gt</t>
  </si>
  <si>
    <t>A50185578</t>
  </si>
  <si>
    <t>Ingeniero en sistemas de computacion</t>
  </si>
  <si>
    <t>GET00731</t>
  </si>
  <si>
    <t>JULIAN RENE RINCON CAICEDO</t>
  </si>
  <si>
    <t>Julian</t>
  </si>
  <si>
    <t>Rene</t>
  </si>
  <si>
    <t>Rincon</t>
  </si>
  <si>
    <t>Caicedo</t>
  </si>
  <si>
    <t>Julian Rincon</t>
  </si>
  <si>
    <t>Calle 16 i # 98-35 Bogota - Colombia</t>
  </si>
  <si>
    <t>57 3112738463</t>
  </si>
  <si>
    <t>jrincon@tribalworldwide.gt</t>
  </si>
  <si>
    <t>AU369192</t>
  </si>
  <si>
    <t>Administrador de Empresas</t>
  </si>
  <si>
    <t>GET00732</t>
  </si>
  <si>
    <t>YULI PAOLA MEDINA MARTINEZ</t>
  </si>
  <si>
    <t>Yuli</t>
  </si>
  <si>
    <t>Paola</t>
  </si>
  <si>
    <t>Paola Medina</t>
  </si>
  <si>
    <t>28/04/1987</t>
  </si>
  <si>
    <t>Calle 11 B BIS A # 78 - 23 TORRE 1 APTO 504</t>
  </si>
  <si>
    <t>57 3195150538</t>
  </si>
  <si>
    <t>pmedina@tribalworldwide.gt</t>
  </si>
  <si>
    <t>GET00733</t>
  </si>
  <si>
    <t>PAULA FERNANDA VALLEJO VELÁSQUEZ</t>
  </si>
  <si>
    <t>Paula</t>
  </si>
  <si>
    <t>Fernanda</t>
  </si>
  <si>
    <t>Vallejo</t>
  </si>
  <si>
    <t>Velásquez</t>
  </si>
  <si>
    <t>Paula Vallejo</t>
  </si>
  <si>
    <t>28/10/1996</t>
  </si>
  <si>
    <t>Carrera 98 #71B90 Bogota Colombia</t>
  </si>
  <si>
    <t>57 3186628799</t>
  </si>
  <si>
    <t>pvallejo@tribalworldwide.gt</t>
  </si>
  <si>
    <t>AR531517</t>
  </si>
  <si>
    <t>Economista</t>
  </si>
  <si>
    <t>PRODUCCION - PAOLA COLL - HONORARIOS</t>
  </si>
  <si>
    <t>GET00734</t>
  </si>
  <si>
    <t>PAOLA XANAT COLL CORNEJO</t>
  </si>
  <si>
    <t>Xanat</t>
  </si>
  <si>
    <t>Coll</t>
  </si>
  <si>
    <t>Cornejo</t>
  </si>
  <si>
    <t>Paola Coll</t>
  </si>
  <si>
    <t>Coacalco sur 19, colonia Lomas de Atizapán, Atizapán de Zaragoza, Estado de México</t>
  </si>
  <si>
    <t>pcoll@tribalworldwide.gt</t>
  </si>
  <si>
    <t>CLCRPL96051109M300</t>
  </si>
  <si>
    <t>Ingeniera Industrial en Sistemas</t>
  </si>
  <si>
    <t>PMO-JOSE PAIZ-BORDERLESS</t>
  </si>
  <si>
    <t>20/09/2021</t>
  </si>
  <si>
    <t>GET00735</t>
  </si>
  <si>
    <t>ISRAEL RAMIREZ ISLAS</t>
  </si>
  <si>
    <t>Israel</t>
  </si>
  <si>
    <t>Islas</t>
  </si>
  <si>
    <t>Israel Rairez</t>
  </si>
  <si>
    <t>Coyoles 32, Comevi Banthi, San Juan del Río, Querétaro, México</t>
  </si>
  <si>
    <t>52 5580310227</t>
  </si>
  <si>
    <t>israis007@gmail.com</t>
  </si>
  <si>
    <t>GET00736</t>
  </si>
  <si>
    <t>ALEXANDER BETANZOS LOPEZ</t>
  </si>
  <si>
    <t>Betanzos</t>
  </si>
  <si>
    <t>Alexander Betanzos</t>
  </si>
  <si>
    <t>18/10/1992</t>
  </si>
  <si>
    <t>camino real mz 2 lt 46 fracc jardines de yahuiche, Oaxaca, México</t>
  </si>
  <si>
    <t>52 5613718865</t>
  </si>
  <si>
    <t>abetanzos@tribalworldwide.gt</t>
  </si>
  <si>
    <t>Ingeniero en sistemas de computación</t>
  </si>
  <si>
    <t>21/09/2021</t>
  </si>
  <si>
    <t>GET00737</t>
  </si>
  <si>
    <t>VANESSA CAROLINA HERRERA DE SAAVEDRA</t>
  </si>
  <si>
    <t>Vanessa</t>
  </si>
  <si>
    <t>Carolina</t>
  </si>
  <si>
    <t>De Saavedra</t>
  </si>
  <si>
    <t>Vanessa Herrera</t>
  </si>
  <si>
    <t>Carrera 11 #13-05 Torres de campo Hermoso apartamento 204C, Manizales - Caldas</t>
  </si>
  <si>
    <t>vherrera@tribalworldwide.gt</t>
  </si>
  <si>
    <t>seiscientos cuarenta y dos mil noventa y ocho</t>
  </si>
  <si>
    <t>PRODUCCIÓN-PAOLA COLL-BORDLESS</t>
  </si>
  <si>
    <t>GET00738</t>
  </si>
  <si>
    <t>LUCAS SEBASTIAN ANSALONE</t>
  </si>
  <si>
    <t>Ansalone</t>
  </si>
  <si>
    <t>Lucas Ansalone</t>
  </si>
  <si>
    <t>Puelo 1060, 5900 Villa Maria, Argentina</t>
  </si>
  <si>
    <t>lansalone@tribalworldwide.gt</t>
  </si>
  <si>
    <t>GET00739</t>
  </si>
  <si>
    <t>YEIDER ADRIAN MINA CAICEDO</t>
  </si>
  <si>
    <t>Yeider</t>
  </si>
  <si>
    <t>Mina Caicedo</t>
  </si>
  <si>
    <t>Yeider Mina</t>
  </si>
  <si>
    <t>22/12/1995</t>
  </si>
  <si>
    <t>carrera 9c #8-45 Guachene cauca</t>
  </si>
  <si>
    <t>ycaicedo@tribalworldwide.gt</t>
  </si>
  <si>
    <t>mil ciento cuarenta y nueve millones seiscientos ochenta y seis mil quinientos noventa</t>
  </si>
  <si>
    <t>Backend Magento Developer</t>
  </si>
  <si>
    <t>GET00740</t>
  </si>
  <si>
    <t>JOAQUIN SALDIVAR REBOLLAR</t>
  </si>
  <si>
    <t>Joaquin</t>
  </si>
  <si>
    <t>Saldivar</t>
  </si>
  <si>
    <t>Rebollar</t>
  </si>
  <si>
    <t>Joaquin Saldivar</t>
  </si>
  <si>
    <t>17/09/1992</t>
  </si>
  <si>
    <t>Boulevard Municipio Libre 1311 - 3 Colonia Ex-Rancho Vaquerias</t>
  </si>
  <si>
    <t>jsaldivar@tribalworldwide.gt</t>
  </si>
  <si>
    <t>G09976186</t>
  </si>
  <si>
    <t>17/11/2021</t>
  </si>
  <si>
    <t>GET00741</t>
  </si>
  <si>
    <t>WILLIAM ALEJANDRO RIVAS LOPEZ</t>
  </si>
  <si>
    <t>William Rivas</t>
  </si>
  <si>
    <t>Colonia San Mauricio final 65 avenida Norte Block N Casa numero 18, Mejicanos, San Salvador</t>
  </si>
  <si>
    <t>503-77563260</t>
  </si>
  <si>
    <t>wrivas@tribalworldwide.gt</t>
  </si>
  <si>
    <t>046498955-8</t>
  </si>
  <si>
    <t>GET00742</t>
  </si>
  <si>
    <t>CESAR AGUSTO VELASQUEZ HUAMAN</t>
  </si>
  <si>
    <t>Cesar</t>
  </si>
  <si>
    <t>Agusto</t>
  </si>
  <si>
    <t>Velasquez</t>
  </si>
  <si>
    <t>Huaman</t>
  </si>
  <si>
    <t>Cesa Velasquez</t>
  </si>
  <si>
    <t>Av. Huamachuco MZ. G. Lt. 19 - Urb. Payet - Independencia</t>
  </si>
  <si>
    <t>cvelasquez@tribalworldwide.gt</t>
  </si>
  <si>
    <t>Senior iOS Developer</t>
  </si>
  <si>
    <t>GET00743</t>
  </si>
  <si>
    <t>GUILLERMO ANDRES FIGUEREDO ARANGUREN</t>
  </si>
  <si>
    <t>Guillermo</t>
  </si>
  <si>
    <t>Andres</t>
  </si>
  <si>
    <t>Aranguren</t>
  </si>
  <si>
    <t>carrera 4a No 51A-28 Manzana A1 casa 8</t>
  </si>
  <si>
    <t>gfigueredo@tribalworldwide.gt</t>
  </si>
  <si>
    <t>Analisis y desarrollo de sistemas de Informacion</t>
  </si>
  <si>
    <t>PRODUCCION-MANUELA-BORDERLESS</t>
  </si>
  <si>
    <t>GET00744</t>
  </si>
  <si>
    <t>YENYFER TATIANA URREGO SILVA</t>
  </si>
  <si>
    <t>Yenyfer</t>
  </si>
  <si>
    <t>Silva</t>
  </si>
  <si>
    <t>Carrera 10 # 57 e 128 Manizales Caldas, Colombia</t>
  </si>
  <si>
    <t>yurrego@tribalworldwide.gt</t>
  </si>
  <si>
    <t>Ingeniera indutrial/Scrum Master Produt owner</t>
  </si>
  <si>
    <t>PRODUCTO-ALMA-BORDERLESS</t>
  </si>
  <si>
    <t>GET00745</t>
  </si>
  <si>
    <t>FELIX ARNOLDO MIJARES PEREZ</t>
  </si>
  <si>
    <t>Felix</t>
  </si>
  <si>
    <t>Arnoldo</t>
  </si>
  <si>
    <t>Mijares</t>
  </si>
  <si>
    <t>"AV VIA SAN PEDRO EDIF 13 ETAPA III-C PISO 5 APT 13D-52
 URB PQUE. RESD. LA QUINTA LOS TEQUES MIRANDA ZONA POSTAL 1201"</t>
  </si>
  <si>
    <t>fmijares@tribalworldwide.gt</t>
  </si>
  <si>
    <t>TSU Diseño Grafico Digital</t>
  </si>
  <si>
    <t>GET00746</t>
  </si>
  <si>
    <t>ALEXANDER HENAO FRANCO</t>
  </si>
  <si>
    <t>Henao</t>
  </si>
  <si>
    <t>20/04/1989</t>
  </si>
  <si>
    <t>Carrera 42 # 43 DD sur 11 Envigado</t>
  </si>
  <si>
    <t>57 3205780300</t>
  </si>
  <si>
    <t>ahenao@tribalworldwide.gt</t>
  </si>
  <si>
    <t>mil treinta y siete millones quinientos noventa y cuatro mil seiscientos veintinueve</t>
  </si>
  <si>
    <t>Tecnólogo en desarrollo multimedia</t>
  </si>
  <si>
    <t>UX/UI Designer</t>
  </si>
  <si>
    <t>GET00747</t>
  </si>
  <si>
    <t>ALFREDO EDWARD HUAYTA MOLINA</t>
  </si>
  <si>
    <t>Alfredo</t>
  </si>
  <si>
    <t>Edward</t>
  </si>
  <si>
    <t>Huayta</t>
  </si>
  <si>
    <t>ALFREDO EDWARD MOLINA</t>
  </si>
  <si>
    <t>26/10/1974</t>
  </si>
  <si>
    <t>Avenida Teniente Felipe Arancibia 239 Urbanización Villacampa - Rimac</t>
  </si>
  <si>
    <t>ahuayta@tribalworldwide.gt</t>
  </si>
  <si>
    <t>08164115-9</t>
  </si>
  <si>
    <t>cero ocho millones ciento sesenta y cuatro mil ciento quince guión nueve</t>
  </si>
  <si>
    <t>Ingeniería en sistemas</t>
  </si>
  <si>
    <t>30/04/2022</t>
  </si>
  <si>
    <t>GET00748</t>
  </si>
  <si>
    <t>MILAGROS GRACIELA ZUÑIGA CHUMO</t>
  </si>
  <si>
    <t>Milagros</t>
  </si>
  <si>
    <t>Graciela</t>
  </si>
  <si>
    <t>Zuñiga</t>
  </si>
  <si>
    <t>Chumo</t>
  </si>
  <si>
    <t>Milagros Zuñiga</t>
  </si>
  <si>
    <t>28/10/1988</t>
  </si>
  <si>
    <t>Calle Fortunato Quezada 178 Departamento 302 A San Miguel</t>
  </si>
  <si>
    <t>mzuniga@tribalworldwide.gt</t>
  </si>
  <si>
    <t>L22436197</t>
  </si>
  <si>
    <t>Bachiller en Economía</t>
  </si>
  <si>
    <t>GET00749</t>
  </si>
  <si>
    <t>FRANCISCO DUEÑAS SEGURA</t>
  </si>
  <si>
    <t>Dueñas</t>
  </si>
  <si>
    <t>Francisco Dueñas</t>
  </si>
  <si>
    <t>20/09/1989</t>
  </si>
  <si>
    <t>Calle Arcoíris no. 34 Colonia valle de luces, Alcaldía Iztapalapa c.p. 09800 Ciudad de México , México</t>
  </si>
  <si>
    <t>52 5534436509</t>
  </si>
  <si>
    <t>fduenas@tribalworldwide.gt</t>
  </si>
  <si>
    <t>Ingeniero en informatica</t>
  </si>
  <si>
    <t>31/08/2022</t>
  </si>
  <si>
    <t>GET00750</t>
  </si>
  <si>
    <t>ELIU EFRAIN DIAZ BRAVO</t>
  </si>
  <si>
    <t>Eliu</t>
  </si>
  <si>
    <t>Efrain</t>
  </si>
  <si>
    <t>Diaz</t>
  </si>
  <si>
    <t>Bravo</t>
  </si>
  <si>
    <t>28/12/1999</t>
  </si>
  <si>
    <t>Francisco Zarco 13, Colonia Jardines del Carmen, La Piedad, Michoacán, México.</t>
  </si>
  <si>
    <t>52 (352) 153 1228</t>
  </si>
  <si>
    <t>ediaz@tribalworldwide.gt</t>
  </si>
  <si>
    <t>G19295835</t>
  </si>
  <si>
    <t>NFEFtsAunWNq7_K8BQ</t>
  </si>
  <si>
    <t>DESARROLLO -ESTEBAN RIVAS - BORDERLESS</t>
  </si>
  <si>
    <t>GET00751</t>
  </si>
  <si>
    <t>JUAN JOSÉ REYES OSORIO</t>
  </si>
  <si>
    <t>Reyes</t>
  </si>
  <si>
    <t>Osorio</t>
  </si>
  <si>
    <t>19/04/1994</t>
  </si>
  <si>
    <t>Urb Caña de azucar, sector 9 , bloque 9 , UD 12</t>
  </si>
  <si>
    <t>jreyes@tribalworldwide.gt</t>
  </si>
  <si>
    <t>Juanshoxp@gmail.com</t>
  </si>
  <si>
    <t>T.S.U Informatica</t>
  </si>
  <si>
    <t>GET00752</t>
  </si>
  <si>
    <t>JOSÉ MANUEL TORRES TORRES</t>
  </si>
  <si>
    <t>Prolongacion moore 624</t>
  </si>
  <si>
    <t>jtorres@tribalworldwide.gt</t>
  </si>
  <si>
    <t>jomatthh@gmail.com</t>
  </si>
  <si>
    <t>76448526-8</t>
  </si>
  <si>
    <t>Bachiller en ingenieria de sistemas</t>
  </si>
  <si>
    <t>DESARROLLO-JOSSUE SAMAYOA-BORDERLESS</t>
  </si>
  <si>
    <t>31/10/2022</t>
  </si>
  <si>
    <t>GET00753</t>
  </si>
  <si>
    <t>JOSE ANDRES VARGAS ORTEGA</t>
  </si>
  <si>
    <t>Vargas</t>
  </si>
  <si>
    <t>24/06/1994</t>
  </si>
  <si>
    <t>Calle 111 #23-02, Casa 43 Provenza Campestre, Bucaramanga, Santander</t>
  </si>
  <si>
    <t>jvargas@tribalworldwide.gt</t>
  </si>
  <si>
    <t>AQ034069</t>
  </si>
  <si>
    <t>Técnico en Software</t>
  </si>
  <si>
    <t>PRODUCCION-EDUARDO GUTIERREZ-BORDERLESS</t>
  </si>
  <si>
    <t>19/10/2022</t>
  </si>
  <si>
    <t>GET00754</t>
  </si>
  <si>
    <t>IVAN ANTONIO LARA CALIX</t>
  </si>
  <si>
    <t>Calix</t>
  </si>
  <si>
    <t>Managua, Nicaragua, Bo La Fuente, esquina Este Pali, 2 cuadras hacia el Sur</t>
  </si>
  <si>
    <t>505 89613396</t>
  </si>
  <si>
    <t>001-010690-0048W</t>
  </si>
  <si>
    <t>Tecnico en Sistemas de la Informacion</t>
  </si>
  <si>
    <t>GET00755</t>
  </si>
  <si>
    <t>SHAKEN CONTRERAS MORA</t>
  </si>
  <si>
    <t>Shaken</t>
  </si>
  <si>
    <t>Mora</t>
  </si>
  <si>
    <t>Shaken Contreras Mora</t>
  </si>
  <si>
    <t>Cr 94 a # 6-40 int 16 apt 604</t>
  </si>
  <si>
    <t>57 324 683 92 25</t>
  </si>
  <si>
    <t>scontreras@tribalworldwide.gt</t>
  </si>
  <si>
    <t>AO110527</t>
  </si>
  <si>
    <t>Centros municipales de capacitación y formación</t>
  </si>
  <si>
    <t>GET00756</t>
  </si>
  <si>
    <t>ALBERTO JULIO PUMAREJO GALVIS</t>
  </si>
  <si>
    <t>Pumarejo</t>
  </si>
  <si>
    <t>Galvis</t>
  </si>
  <si>
    <t>Alberto Pumarejo</t>
  </si>
  <si>
    <t>Carrera 21 # 31 - 55, apartamento 5, al fondo</t>
  </si>
  <si>
    <t>57 3003146863</t>
  </si>
  <si>
    <t>apumarejo@tribalworldwide.gt</t>
  </si>
  <si>
    <t>Ingeniero de Sistemas y Computación</t>
  </si>
  <si>
    <t>GET00757</t>
  </si>
  <si>
    <t>ANDRES FELIPE GIRALDO SALAZAR</t>
  </si>
  <si>
    <t>Giraldo</t>
  </si>
  <si>
    <t>Andres Giraldo</t>
  </si>
  <si>
    <t>18/11/1986</t>
  </si>
  <si>
    <t>carrera 10 # 57 f 145</t>
  </si>
  <si>
    <t>agiraldo@tribalworldwide.gt</t>
  </si>
  <si>
    <t>mil cincuenta y tres millones setecientos setenta y dos mil novecientos dos</t>
  </si>
  <si>
    <t>Administración de Empresas</t>
  </si>
  <si>
    <t>PROD-NABETSE-BORDERLESS</t>
  </si>
  <si>
    <t>GET00758</t>
  </si>
  <si>
    <t>ADAN FABRICIO CABANILLA ASTUDILLO</t>
  </si>
  <si>
    <t>Adan</t>
  </si>
  <si>
    <t>Cabanilla</t>
  </si>
  <si>
    <t>Astudillo</t>
  </si>
  <si>
    <t>Adan Cabanilla</t>
  </si>
  <si>
    <t>Alborada 10ma Etapa Mz. 106 Villa 8, detrás del CC La Rotonda</t>
  </si>
  <si>
    <t>acabanilla@tribalworldwide.gt</t>
  </si>
  <si>
    <t>ecuatoriana</t>
  </si>
  <si>
    <t>A4582455</t>
  </si>
  <si>
    <t>Ingeniero en Sistemas Computacionales</t>
  </si>
  <si>
    <t>DESARROLLO-JERSON-BORDERLESS</t>
  </si>
  <si>
    <t>GET00759</t>
  </si>
  <si>
    <t>JUAN PABLO VARELA</t>
  </si>
  <si>
    <t>Varela</t>
  </si>
  <si>
    <t>JUAN PABLO VERELA</t>
  </si>
  <si>
    <t>24/06/1980</t>
  </si>
  <si>
    <t>Avenida Cancamure. Urbanización Nueva Cumaná. Sector Bucare. Torre A. Apartamento 04-02.</t>
  </si>
  <si>
    <t>58 4149994551</t>
  </si>
  <si>
    <t>jvarela@tribalworldwide.gt</t>
  </si>
  <si>
    <t>catorce millones ochocientos ochenta y cinco mil ciento ochenta y nueve</t>
  </si>
  <si>
    <t>GET00760</t>
  </si>
  <si>
    <t>CARLOS ALFREDO LLERENA HUAYTA</t>
  </si>
  <si>
    <t>Llerena</t>
  </si>
  <si>
    <t>Carlos Llerena</t>
  </si>
  <si>
    <t>31/05/2000</t>
  </si>
  <si>
    <t>Avenida Ascope Manzana F lote 1</t>
  </si>
  <si>
    <t>51 920 621 737</t>
  </si>
  <si>
    <t>cllerena@tribalworldwide.gt</t>
  </si>
  <si>
    <t>L13923390</t>
  </si>
  <si>
    <t>Ingeniería de Tecnologías de Información y Sistemas</t>
  </si>
  <si>
    <t>GET00761</t>
  </si>
  <si>
    <t>YARINCE RICARDO PADILLA MEJIA</t>
  </si>
  <si>
    <t>Yarince</t>
  </si>
  <si>
    <t>Padilla</t>
  </si>
  <si>
    <t>Yarince Padilla</t>
  </si>
  <si>
    <t>31/05/1996</t>
  </si>
  <si>
    <t>La Ceiba, Colonia La Flores, Calle principal, atras de la embotelladora Pepsi, casa de concreto sin pintar</t>
  </si>
  <si>
    <t>504 87762365</t>
  </si>
  <si>
    <t>ypadilla@tribalworldwide.gt</t>
  </si>
  <si>
    <t>F788907</t>
  </si>
  <si>
    <t>Bachillerato Tecnico Profesional en Informatica</t>
  </si>
  <si>
    <t>21/03/2022</t>
  </si>
  <si>
    <t>GET00762</t>
  </si>
  <si>
    <t>CLARENCE JESUS MONTENEGRO GALLEGOS</t>
  </si>
  <si>
    <t>Clarence</t>
  </si>
  <si>
    <t>Jesus</t>
  </si>
  <si>
    <t>Montenegro</t>
  </si>
  <si>
    <t>Gallegos</t>
  </si>
  <si>
    <t>Clarence Montenegro</t>
  </si>
  <si>
    <t>22/04/1997</t>
  </si>
  <si>
    <t>"Km 14 carretera a Masaya, 2 km hacia veracruz, residencial San Jose casa #70
 "</t>
  </si>
  <si>
    <t>505 84288255</t>
  </si>
  <si>
    <t>cmontenegro@tribalworldwide.gt</t>
  </si>
  <si>
    <t>C02165692</t>
  </si>
  <si>
    <t>Ingeniería en computación</t>
  </si>
  <si>
    <t>GET00763</t>
  </si>
  <si>
    <t>BRUNO NICOLA BENAVENTE JULCA</t>
  </si>
  <si>
    <t>Bruno</t>
  </si>
  <si>
    <t>Nicola</t>
  </si>
  <si>
    <t>Benavente</t>
  </si>
  <si>
    <t>Julca</t>
  </si>
  <si>
    <t>Bruno Benavente</t>
  </si>
  <si>
    <t>22/07/1990</t>
  </si>
  <si>
    <t>Urb. Santa Mónica, Psj. Manuel A. Segura A-15 Dpto. 201 - Wanchaq - Cusco</t>
  </si>
  <si>
    <t>bbenavente@tribalworldwide.gt</t>
  </si>
  <si>
    <t>Bachillerato</t>
  </si>
  <si>
    <t>GET00764</t>
  </si>
  <si>
    <t>YARIN NOLASCO MONTENEGRO GALLEGOS</t>
  </si>
  <si>
    <t>Yarin</t>
  </si>
  <si>
    <t>Nolasco</t>
  </si>
  <si>
    <t>16/08/1988</t>
  </si>
  <si>
    <t>Km 14 carretera Masaya, 2kms hacia Veracruz. Residencial San José, casa 70.</t>
  </si>
  <si>
    <t>505 86182365</t>
  </si>
  <si>
    <t>ymontenegro@tribalworldwide.gt</t>
  </si>
  <si>
    <t>C01553842</t>
  </si>
  <si>
    <t>ynmontenegro</t>
  </si>
  <si>
    <t>GET00765</t>
  </si>
  <si>
    <t>ANDRÉS JESUS CONCEPCIÓN PARRA</t>
  </si>
  <si>
    <t>Concepción</t>
  </si>
  <si>
    <t>Parra</t>
  </si>
  <si>
    <t>Andrés Concepción</t>
  </si>
  <si>
    <t>Carrera 17 calle 58a-37, chapinero, teusaquillo Bogota, Colombia</t>
  </si>
  <si>
    <t>57 3006629403</t>
  </si>
  <si>
    <t>aconcepcion@tribalworldwide.gt</t>
  </si>
  <si>
    <t>Diseñador integral</t>
  </si>
  <si>
    <t>GET00766</t>
  </si>
  <si>
    <t>DANIEL ALBERTO CORTES PACHON</t>
  </si>
  <si>
    <t>Cortes</t>
  </si>
  <si>
    <t>Pachon</t>
  </si>
  <si>
    <t>20/09/1991</t>
  </si>
  <si>
    <t>Fortín Campero 2026, barrio San Gerónimo</t>
  </si>
  <si>
    <t>dcortes@tribalworldwide.gt</t>
  </si>
  <si>
    <t>Boliviano</t>
  </si>
  <si>
    <t>AM868491</t>
  </si>
  <si>
    <t>Licenciado en mercado y publicidad con énfasis en diseño gráfico computacional</t>
  </si>
  <si>
    <t>GET00767</t>
  </si>
  <si>
    <t>FANOR ANTONIO RODRIGUEZ MAYORGA</t>
  </si>
  <si>
    <t>Fanor</t>
  </si>
  <si>
    <t>Mayorga</t>
  </si>
  <si>
    <t>15/03/1992</t>
  </si>
  <si>
    <t>Colegio Madre Maria Luisa 1c al sur 1/2c al este</t>
  </si>
  <si>
    <t>505 85199744</t>
  </si>
  <si>
    <t>frodriguez@tribalworldwide.gt</t>
  </si>
  <si>
    <t>291-150392-0000N</t>
  </si>
  <si>
    <t>J0k3r304=</t>
  </si>
  <si>
    <t>Ingeniero en Sistemas de Información</t>
  </si>
  <si>
    <t>DESARROLLO-JULIO-BORDERLESS</t>
  </si>
  <si>
    <t>GET00768</t>
  </si>
  <si>
    <t>MOISES DAVID GOMEZ MEDINA</t>
  </si>
  <si>
    <t>Moises</t>
  </si>
  <si>
    <t>Gomez</t>
  </si>
  <si>
    <t>Residencias Málaga Santa Bárbara, casa 49, Alajuela, Costa Rica</t>
  </si>
  <si>
    <t>506 6265 2375</t>
  </si>
  <si>
    <t>Técnico profesional</t>
  </si>
  <si>
    <t>31/05/2022</t>
  </si>
  <si>
    <t>GET00769</t>
  </si>
  <si>
    <t>LIZETH FERNANDA ESPITIA ROJAS</t>
  </si>
  <si>
    <t>Lizeth</t>
  </si>
  <si>
    <t>Espitia</t>
  </si>
  <si>
    <t>26/12/1991</t>
  </si>
  <si>
    <t>Calle 103 5d- 89 este km 5</t>
  </si>
  <si>
    <t>lespitia@tribalworldwide.gt</t>
  </si>
  <si>
    <t>AU115986</t>
  </si>
  <si>
    <t>Alma1819</t>
  </si>
  <si>
    <t>Ingeniería Industrial</t>
  </si>
  <si>
    <t>GET00770</t>
  </si>
  <si>
    <t>CATHERINE NATHALIE ALEGRIA JUSCAMAITA</t>
  </si>
  <si>
    <t>Catherine</t>
  </si>
  <si>
    <t>Nathalie</t>
  </si>
  <si>
    <t>Alegria</t>
  </si>
  <si>
    <t>Juscamaita</t>
  </si>
  <si>
    <t>15/08/1986</t>
  </si>
  <si>
    <t>Avenida Canada 3056 - San Borja, Lima, Perú</t>
  </si>
  <si>
    <t>calegria@tribalworldwide.gt</t>
  </si>
  <si>
    <t>calegria</t>
  </si>
  <si>
    <t>44091924-9</t>
  </si>
  <si>
    <t>Bachiller en Ingenieria en Computación y Sistemas</t>
  </si>
  <si>
    <t>Desarrollo - Jabes Lopez - Borderless</t>
  </si>
  <si>
    <t>QA Engineer</t>
  </si>
  <si>
    <t>GET00771</t>
  </si>
  <si>
    <t>MARCELO OSORIO CASTRO</t>
  </si>
  <si>
    <t>Marcelo</t>
  </si>
  <si>
    <t>Cr 10 A # 57 F 33</t>
  </si>
  <si>
    <t>mosorio@tribalworldwide.gt</t>
  </si>
  <si>
    <t>Administrador Financiero</t>
  </si>
  <si>
    <t>GET00772</t>
  </si>
  <si>
    <t>ESNEIDER GUALTERO HERNANDEZ</t>
  </si>
  <si>
    <t>Esneider</t>
  </si>
  <si>
    <t>Gualtero</t>
  </si>
  <si>
    <t>25/07/1992</t>
  </si>
  <si>
    <t>Calle 59 13-65 / torre norte / apartamento 1401/ Edificio Oikos</t>
  </si>
  <si>
    <t>egualtero@tribalworldwide.gt</t>
  </si>
  <si>
    <t>Ingeniero Industrial</t>
  </si>
  <si>
    <t>GET00773</t>
  </si>
  <si>
    <t>VIVIANA MARCELA GOMEZ ROMERO</t>
  </si>
  <si>
    <t>Viviana</t>
  </si>
  <si>
    <t>Marcela</t>
  </si>
  <si>
    <t>Romero</t>
  </si>
  <si>
    <t>29/04/1985</t>
  </si>
  <si>
    <t>Carrera 41 # 6N -70 Torre 2 Apto 903 Conjunto Portobelo</t>
  </si>
  <si>
    <t>vgomez@tribalworldwide.gt</t>
  </si>
  <si>
    <t>AR604729</t>
  </si>
  <si>
    <t>Especialización en Gerencia Integral de Calidad</t>
  </si>
  <si>
    <t>GET00774</t>
  </si>
  <si>
    <t>CARLOS FELIPE SILVA LOPEZ</t>
  </si>
  <si>
    <t>Bogotá, Calle 129f # 89-15</t>
  </si>
  <si>
    <t>57 3212600345</t>
  </si>
  <si>
    <t>csilva@tribalworldwide.gt</t>
  </si>
  <si>
    <t>AT534441</t>
  </si>
  <si>
    <t>PMO - ELDON - BORDERLESS</t>
  </si>
  <si>
    <t>GET00775</t>
  </si>
  <si>
    <t>JUAN CARLOS OSORIO GIRALDO</t>
  </si>
  <si>
    <t>22/06/1978</t>
  </si>
  <si>
    <t>Cra 10 # 57 - E1 - 05 Barrio la Carolita</t>
  </si>
  <si>
    <t>57 3207068646</t>
  </si>
  <si>
    <t>josorio@tribalworldwide.gt</t>
  </si>
  <si>
    <t>AT61679</t>
  </si>
  <si>
    <t>Tecnólogo en Automatización Industrial</t>
  </si>
  <si>
    <t>PRODUCCIÓN-DOUGLAS-BORDERLESS</t>
  </si>
  <si>
    <t>GET00776</t>
  </si>
  <si>
    <t>ESTEBAN ALEJANDRO HERNANDEZ VARGAS</t>
  </si>
  <si>
    <t>Toledo, España.</t>
  </si>
  <si>
    <t>XDE115019</t>
  </si>
  <si>
    <t>Bachiller en ciencias</t>
  </si>
  <si>
    <t>18/05/2022</t>
  </si>
  <si>
    <t>GET00777</t>
  </si>
  <si>
    <t>DAVID ALBERTO GOMEZ OVIEDO</t>
  </si>
  <si>
    <t>Oviedo</t>
  </si>
  <si>
    <t>18/03/2000</t>
  </si>
  <si>
    <t>Transversal 22a #9a - 30 Barrio Altos de Arenales - Girón</t>
  </si>
  <si>
    <t>57 3172119960</t>
  </si>
  <si>
    <t>dgomez@tribalworldwide.gt</t>
  </si>
  <si>
    <t>AY463966</t>
  </si>
  <si>
    <t>Tecnólogo en análisis y desarrollo de sistemas de información</t>
  </si>
  <si>
    <t>GET00778</t>
  </si>
  <si>
    <t>LUIS FELIPE MARCA ZAPATA</t>
  </si>
  <si>
    <t>Marca</t>
  </si>
  <si>
    <t>Zapata</t>
  </si>
  <si>
    <t>16/10/1987</t>
  </si>
  <si>
    <t>Av. Riva Aguero 1327</t>
  </si>
  <si>
    <t>51 924973647</t>
  </si>
  <si>
    <t>lmarca@tribalworldwide.gt</t>
  </si>
  <si>
    <t>Técnico Computación e Informatica</t>
  </si>
  <si>
    <t>GET00779</t>
  </si>
  <si>
    <t>EDHER CUAUHTEMOC MANCERA VILLAR</t>
  </si>
  <si>
    <t>Edher</t>
  </si>
  <si>
    <t>Cuauhtemoc</t>
  </si>
  <si>
    <t>Mancera</t>
  </si>
  <si>
    <t>Villar</t>
  </si>
  <si>
    <t>MARQUEZ 33 LT8 M48, CIR VICTORIA, FRACC ANDALUCIA C.P. 43825 OLMOS, HGO.</t>
  </si>
  <si>
    <t>emancera@tribalworldwide.gt</t>
  </si>
  <si>
    <t>N02880854</t>
  </si>
  <si>
    <t>GET00780</t>
  </si>
  <si>
    <t>ALEJANDRO ESTEBAN HERNANDEZ VARGAS</t>
  </si>
  <si>
    <t>Av Don Julio Centeno, Calle 128, Av 90, Res Siena</t>
  </si>
  <si>
    <t>58 414 438 9969</t>
  </si>
  <si>
    <t>XDE116035</t>
  </si>
  <si>
    <t>Bachiller</t>
  </si>
  <si>
    <t>GET00781</t>
  </si>
  <si>
    <t>CESAR AUGUSTO AÑEZ DIAZ</t>
  </si>
  <si>
    <t>Añez</t>
  </si>
  <si>
    <t>San Antonio de Los Altos. Urbanización La Morita. Conjunto Residencial La Sierra. Torre E. Apto 94. Estado Miranda, Venezuela</t>
  </si>
  <si>
    <t>58 04120220062</t>
  </si>
  <si>
    <t>canez@tribalworldwide.gt</t>
  </si>
  <si>
    <t>&lt;9(Lkh9w7(Zf41Xj7#0U</t>
  </si>
  <si>
    <t>Educación media (básico)</t>
  </si>
  <si>
    <t>Bachiller en Ciencias</t>
  </si>
  <si>
    <t>GET00782</t>
  </si>
  <si>
    <t>OTONIEL ENRIQUE MARQUEZ MEJIAS</t>
  </si>
  <si>
    <t>Otoniel</t>
  </si>
  <si>
    <t>Marquez</t>
  </si>
  <si>
    <t>Mejias</t>
  </si>
  <si>
    <t>Guarenas, Nueva Casarapa, Resdencias el Fortin, Torre 8, Apto. 14</t>
  </si>
  <si>
    <t>omarquez@tribalworldwide.gt</t>
  </si>
  <si>
    <t>GET00783</t>
  </si>
  <si>
    <t>CHRISTIAN CAMILO TORRES RODRIGUEZ</t>
  </si>
  <si>
    <t>Camilo</t>
  </si>
  <si>
    <t>16/05/1993</t>
  </si>
  <si>
    <t>Carrera 27 N 3 28</t>
  </si>
  <si>
    <t>57 3122196608</t>
  </si>
  <si>
    <t>ctorres@tribalworldwide.gt</t>
  </si>
  <si>
    <t>AX578381</t>
  </si>
  <si>
    <t>Ingeniería de Sistemas y Computación</t>
  </si>
  <si>
    <t>GET00784</t>
  </si>
  <si>
    <t>TRINO ALFONSO FONSECA SOLANO</t>
  </si>
  <si>
    <t>Trino</t>
  </si>
  <si>
    <t>Alfonso</t>
  </si>
  <si>
    <t>Fonseca</t>
  </si>
  <si>
    <t>Solano</t>
  </si>
  <si>
    <t>Carrera 5B Número 46b 05</t>
  </si>
  <si>
    <t>57 3162981663</t>
  </si>
  <si>
    <t>tfonseca@tribalworldwide.gt</t>
  </si>
  <si>
    <t>Bachiller Académico</t>
  </si>
  <si>
    <t>Desarrollador Wordpress</t>
  </si>
  <si>
    <t>GET00785</t>
  </si>
  <si>
    <t>CRISTIAN JAVIER CASTELLANOS BASTO</t>
  </si>
  <si>
    <t>Basto</t>
  </si>
  <si>
    <t>22/05/1994</t>
  </si>
  <si>
    <t>Calle 111 # 23 - 02 casa 34, Urbanización Provenza Campestre, Bucaramanga - Santander</t>
  </si>
  <si>
    <t>57 3182157991</t>
  </si>
  <si>
    <t>ccastellanos@tribalworldwide.gt</t>
  </si>
  <si>
    <t>AY464440</t>
  </si>
  <si>
    <t>Tecnólogo en analisis y desarrollo de sistemas de información</t>
  </si>
  <si>
    <t>GET00786</t>
  </si>
  <si>
    <t>JESUS JOHANNY ZULUAGA SALAZAR</t>
  </si>
  <si>
    <t>Johanny</t>
  </si>
  <si>
    <t>Zuluaga</t>
  </si>
  <si>
    <t>20/02/1997</t>
  </si>
  <si>
    <t>Cra 8 # 57E - 13 bosques de villa café - apto 804</t>
  </si>
  <si>
    <t>jzuluaga@tribalworldwide.gt</t>
  </si>
  <si>
    <t>Especialista en finanzas</t>
  </si>
  <si>
    <t>18/07/2022</t>
  </si>
  <si>
    <t>GET00787</t>
  </si>
  <si>
    <t>FERNANDO REVOLLO TORRICO</t>
  </si>
  <si>
    <t>Revollo</t>
  </si>
  <si>
    <t>Torrico</t>
  </si>
  <si>
    <t>El Feo</t>
  </si>
  <si>
    <t>20/08/1983</t>
  </si>
  <si>
    <t>Condominio Palmas del oeste 2, casa 66. Avenida Pirai entre sexto y septimo anillo. Santa Cruz-Bolivia</t>
  </si>
  <si>
    <t>frevollo@tribalworldwide.gt</t>
  </si>
  <si>
    <t>16/07/2022</t>
  </si>
  <si>
    <t>GET00788</t>
  </si>
  <si>
    <t>NOEL FABRICIO CESPEDES MOLANO</t>
  </si>
  <si>
    <t>Noel</t>
  </si>
  <si>
    <t>Cespedes</t>
  </si>
  <si>
    <t>Molano</t>
  </si>
  <si>
    <t>Noel Cespedes</t>
  </si>
  <si>
    <t>30/01/1997</t>
  </si>
  <si>
    <t>Calle 69 #6a-80 sur Torreon de Varsovia</t>
  </si>
  <si>
    <t>57 3156228700</t>
  </si>
  <si>
    <t>santijulio28@gmail.com</t>
  </si>
  <si>
    <t>Ingenieria de Sistemas</t>
  </si>
  <si>
    <t>25/07/2022</t>
  </si>
  <si>
    <t>28/03/2023</t>
  </si>
  <si>
    <t>GET00789</t>
  </si>
  <si>
    <t>KRYSTIAN GIOVANNY DURAN REY</t>
  </si>
  <si>
    <t>Krystian</t>
  </si>
  <si>
    <t>Giovanny</t>
  </si>
  <si>
    <t>Duran</t>
  </si>
  <si>
    <t>Rey</t>
  </si>
  <si>
    <t>24/11/1994</t>
  </si>
  <si>
    <t>Carrera 23 #42A-00 Barrio Villa Nubia - Conjunto San Pablo Torre 1B Apto 902</t>
  </si>
  <si>
    <t>kduran@tribalworldwide.gt</t>
  </si>
  <si>
    <t>kraigyagami@hotmail.com</t>
  </si>
  <si>
    <t>AX987168</t>
  </si>
  <si>
    <t>25/11/2022</t>
  </si>
  <si>
    <t>GET00790</t>
  </si>
  <si>
    <t>JUAN DIEGO RODRIGUEZ STELLER</t>
  </si>
  <si>
    <t>Steller</t>
  </si>
  <si>
    <t>San Miguel de Santo Domingo. Condominio Hacienda Lincoln casa #126</t>
  </si>
  <si>
    <t>jdrodriguez@tribalworldwide.gt</t>
  </si>
  <si>
    <t>jdiego.rs@gmail.com</t>
  </si>
  <si>
    <t>Tico</t>
  </si>
  <si>
    <t>Bachillerato en Informática Empresarial</t>
  </si>
  <si>
    <t>GET00791</t>
  </si>
  <si>
    <t>JUAN PABLO CAMPOS DURAN</t>
  </si>
  <si>
    <t>29/01/1999</t>
  </si>
  <si>
    <t>Cra 12a # 134-10 Casa B11 Bogotá</t>
  </si>
  <si>
    <t>57 3052601208</t>
  </si>
  <si>
    <t>jcampos@tribalworldwide.gt</t>
  </si>
  <si>
    <t>jp.campos99@hotmail.com</t>
  </si>
  <si>
    <t>AT761426</t>
  </si>
  <si>
    <t>DESARROLLO - MAX HARVEY - BORDERLESS</t>
  </si>
  <si>
    <t>Flutter Developer</t>
  </si>
  <si>
    <t>16/08/2022</t>
  </si>
  <si>
    <t>GET00792</t>
  </si>
  <si>
    <t>ISAAC ADRIAN OLMEDO PÉREZ</t>
  </si>
  <si>
    <t>Olmedo</t>
  </si>
  <si>
    <t>Pérez</t>
  </si>
  <si>
    <t>loma alta 1 INT. 11 Lomas de Totolco Tlatelco Chimalhuacan, Chimalhuacan Mexico 56337</t>
  </si>
  <si>
    <t>52 5634736457</t>
  </si>
  <si>
    <t>iolmedo@tribalworldwide.gt</t>
  </si>
  <si>
    <t>olmedoisaac31@gmail.com</t>
  </si>
  <si>
    <t>N00373107</t>
  </si>
  <si>
    <t>iolmedo</t>
  </si>
  <si>
    <t>7mo Semestre en Ingenieria en Sistemas</t>
  </si>
  <si>
    <t>GET00793</t>
  </si>
  <si>
    <t>JUAN CAMILO RODRIGUEZ BETANCOURT</t>
  </si>
  <si>
    <t>Betancourt</t>
  </si>
  <si>
    <t>13/12/1994</t>
  </si>
  <si>
    <t>Calle 36 # 18a 42</t>
  </si>
  <si>
    <t>jcrodriguez@tribalworldwide.gt</t>
  </si>
  <si>
    <t>camilo-.94@hotmail.com</t>
  </si>
  <si>
    <t>AV680368</t>
  </si>
  <si>
    <t>Ingeniero Electronico</t>
  </si>
  <si>
    <t>15/01/2023</t>
  </si>
  <si>
    <t>GET00794</t>
  </si>
  <si>
    <t>JULIO CESAR REYES ESCALONA</t>
  </si>
  <si>
    <t>Escalona</t>
  </si>
  <si>
    <t>Zapiola 1054 1C - C.A.B.A. Buenos Aires</t>
  </si>
  <si>
    <t>jcreyes@tribalworldwide.gt</t>
  </si>
  <si>
    <t>Canaima$7</t>
  </si>
  <si>
    <t>Licenciado en Gestión de la Información</t>
  </si>
  <si>
    <t>GET00795</t>
  </si>
  <si>
    <t>JAIME GIOVANNY JIMENEZ BOYACA</t>
  </si>
  <si>
    <t>Jaime</t>
  </si>
  <si>
    <t>Boyaca</t>
  </si>
  <si>
    <t>13/08/1983</t>
  </si>
  <si>
    <t>calle 65 sur · 92 -50 casa 88 Bogota D.C</t>
  </si>
  <si>
    <t>57 3043629491</t>
  </si>
  <si>
    <t>Tecnico en desarrollo de software</t>
  </si>
  <si>
    <t>30/11/2022</t>
  </si>
  <si>
    <t>GET00796</t>
  </si>
  <si>
    <t>BORIS BALABARCA LEMA</t>
  </si>
  <si>
    <t>Boris</t>
  </si>
  <si>
    <t>Balabarca</t>
  </si>
  <si>
    <t>lema</t>
  </si>
  <si>
    <t>13/08/1992</t>
  </si>
  <si>
    <t>Av Velasco Astete 2581, Departamento 401. Santiago de Surco</t>
  </si>
  <si>
    <t>51 940545862</t>
  </si>
  <si>
    <t>bbalabarca@tribalworldwide.gt</t>
  </si>
  <si>
    <t>L08647858</t>
  </si>
  <si>
    <t>Bachiller en Comunicaciones y Publicidad</t>
  </si>
  <si>
    <t>SOCIAL MEDIA-MARVIN-BORDERLESS</t>
  </si>
  <si>
    <t>Digital Strategist</t>
  </si>
  <si>
    <t>13/09/2022</t>
  </si>
  <si>
    <t>GET00797</t>
  </si>
  <si>
    <t>MANUEL DE JESUS LANDAVERDE HERNANDEZ</t>
  </si>
  <si>
    <t>De Jesus</t>
  </si>
  <si>
    <t>MANUEL DE JESUS LANDAVERRE HERNANDEZ</t>
  </si>
  <si>
    <t>col san fernando #2 pol 57 casa 16 armenia sonsonate el salvador</t>
  </si>
  <si>
    <t>503 7532 5704</t>
  </si>
  <si>
    <t>0447889-3</t>
  </si>
  <si>
    <t>Tec. Ing en computación</t>
  </si>
  <si>
    <t>26/09/2022</t>
  </si>
  <si>
    <t>GET00798</t>
  </si>
  <si>
    <t>YEIMY SERRANO PRIETO</t>
  </si>
  <si>
    <t>Yeimy</t>
  </si>
  <si>
    <t>Serrano</t>
  </si>
  <si>
    <t>Prieto</t>
  </si>
  <si>
    <t>KR 70 D # 98 A 05 IN 16 AP 501</t>
  </si>
  <si>
    <t>57 3167405177</t>
  </si>
  <si>
    <t>yserrano@tribalworldwide.gt</t>
  </si>
  <si>
    <t>bannock!bohemia8SKELETON</t>
  </si>
  <si>
    <t>Ingeniera Electrónica / Especialista en Gerencia de Proyectos</t>
  </si>
  <si>
    <t>27/09/2022</t>
  </si>
  <si>
    <t>GET00799</t>
  </si>
  <si>
    <t>STEPHANNY MIREILLE RODRIGUEZ BORRAEZ</t>
  </si>
  <si>
    <t>Stephanny</t>
  </si>
  <si>
    <t>Mireille</t>
  </si>
  <si>
    <t>Borraez</t>
  </si>
  <si>
    <t>14/04/1992</t>
  </si>
  <si>
    <t>Calle 188 # 55-69 Int. 7 -304</t>
  </si>
  <si>
    <t>Ingeniera de Sistemas</t>
  </si>
  <si>
    <t>GET00800</t>
  </si>
  <si>
    <t>JENELIN CAROLINA GARCIA CARDENAS</t>
  </si>
  <si>
    <t>Jenelin</t>
  </si>
  <si>
    <t>Cardenas</t>
  </si>
  <si>
    <t>14/07/1988</t>
  </si>
  <si>
    <t>Calle 25 #74-63, EL Portal de la Pampa, Torre C Apto 504. Fusagasugá - Cundinamarca</t>
  </si>
  <si>
    <t>57 3007808414</t>
  </si>
  <si>
    <t>jcgarcia@tribalworldwide.gt</t>
  </si>
  <si>
    <t>jcgarcia</t>
  </si>
  <si>
    <t>Ingeniero en Informática</t>
  </si>
  <si>
    <t>GET00801</t>
  </si>
  <si>
    <t>CHRISTIAN ALBERTO VARGAS HERNANDEZ</t>
  </si>
  <si>
    <t>29/05/1992</t>
  </si>
  <si>
    <t>PAPATZIN 9, COL. EJIDOS SN PEDRO, TLALPAN, CDMX.</t>
  </si>
  <si>
    <t>52 5563278095</t>
  </si>
  <si>
    <t>cvargas@tribalworldwide.gt</t>
  </si>
  <si>
    <t>VAHC920529</t>
  </si>
  <si>
    <t>GET00802</t>
  </si>
  <si>
    <t>ABRAHAM RUBIO ZARAZUA</t>
  </si>
  <si>
    <t>Abraham</t>
  </si>
  <si>
    <t>Rubio</t>
  </si>
  <si>
    <t>Zarazua</t>
  </si>
  <si>
    <t>28/05/1995</t>
  </si>
  <si>
    <t>Sendero del arribo 8, Milenio III, 76060, Querétaro, Querétaro.</t>
  </si>
  <si>
    <t>52 4421210743</t>
  </si>
  <si>
    <t>arubio@tribalworldwide.gt</t>
  </si>
  <si>
    <t>G35884242</t>
  </si>
  <si>
    <t>Técnico Profesional Sistemas Electrónicos</t>
  </si>
  <si>
    <t>GET00803</t>
  </si>
  <si>
    <t>DANIEL GUILLERMO CRESPO DUARTE</t>
  </si>
  <si>
    <t>Crespo</t>
  </si>
  <si>
    <t>Duarte</t>
  </si>
  <si>
    <t>Trv 10 b este # 36 d sur -26</t>
  </si>
  <si>
    <t>57 3153631596</t>
  </si>
  <si>
    <t>Tecnico en desarrollo informatico</t>
  </si>
  <si>
    <t>GET00804</t>
  </si>
  <si>
    <t>ELKIN LINARES TORRES</t>
  </si>
  <si>
    <t>Elkin</t>
  </si>
  <si>
    <t>Linares</t>
  </si>
  <si>
    <t>Carrera 82 # 25 g 60 interior 3 apartamento 504</t>
  </si>
  <si>
    <t>57 3017329062</t>
  </si>
  <si>
    <t>elinares@tribalworldwide.gt</t>
  </si>
  <si>
    <t>elinares</t>
  </si>
  <si>
    <t>Maestria en gerencia comercial y marketing</t>
  </si>
  <si>
    <t>30/03/2023</t>
  </si>
  <si>
    <t>GET00805</t>
  </si>
  <si>
    <t>RICARDO REYES ALZATE</t>
  </si>
  <si>
    <t>Alzate</t>
  </si>
  <si>
    <t>Carrera 26 # 69-23</t>
  </si>
  <si>
    <t>57 3166540958</t>
  </si>
  <si>
    <t>rreyes@tribalworldwide.gt</t>
  </si>
  <si>
    <t>Ingenieria de sistemas y telecomunicaciones</t>
  </si>
  <si>
    <t>GET00806</t>
  </si>
  <si>
    <t>FREDERICK SOTO YARA</t>
  </si>
  <si>
    <t>Frederick</t>
  </si>
  <si>
    <t>Soto</t>
  </si>
  <si>
    <t>Yara</t>
  </si>
  <si>
    <t>27/08/1987</t>
  </si>
  <si>
    <t>Cra 10 # 57 e 122 (Casa)</t>
  </si>
  <si>
    <t>57 3158442984</t>
  </si>
  <si>
    <t>fsoto@tribalworldwide.gt</t>
  </si>
  <si>
    <t>fsoto</t>
  </si>
  <si>
    <t>fsoto123</t>
  </si>
  <si>
    <t>Ingeniero de Sistemas</t>
  </si>
  <si>
    <t>GET00807</t>
  </si>
  <si>
    <t>ANGEL DAVID VARGAS HERNANDEZ</t>
  </si>
  <si>
    <t>Lomas De San Agustin No. 106, Lomas Del Sol</t>
  </si>
  <si>
    <t>52 7851015963</t>
  </si>
  <si>
    <t>avargas@tribalworldwide.gt</t>
  </si>
  <si>
    <t>VAHA991006HVZRRN06</t>
  </si>
  <si>
    <t>Estudiante Licenciatura en Ingenieria en Sistemas Computacionales</t>
  </si>
  <si>
    <t>GET00808</t>
  </si>
  <si>
    <t>JESUS EMIGDIO DOMINGUEZ LIRA</t>
  </si>
  <si>
    <t>Emigdio</t>
  </si>
  <si>
    <t>Dominguez</t>
  </si>
  <si>
    <t>Lira</t>
  </si>
  <si>
    <t>22/12/1989</t>
  </si>
  <si>
    <t>Calle Algarrobos 658 Villa de las Flores Coacalco de Berriozabal, Estado de Mexico, Mexico</t>
  </si>
  <si>
    <t>52 1 5540412394</t>
  </si>
  <si>
    <t>jdominguez@tribalworldwide.gt</t>
  </si>
  <si>
    <t>Dracul07</t>
  </si>
  <si>
    <t>Tecnico en Informatica</t>
  </si>
  <si>
    <t>GET00809</t>
  </si>
  <si>
    <t>JOSE LUIS MARTINEZ HERNANDEZ</t>
  </si>
  <si>
    <t>24/01/2000</t>
  </si>
  <si>
    <t>Conocido, Chapopote, Ixhuatlán de Madero, Veracruz, México</t>
  </si>
  <si>
    <t>52 7651107996</t>
  </si>
  <si>
    <t>IDMEX1785286878</t>
  </si>
  <si>
    <t>GET00810</t>
  </si>
  <si>
    <t>FABRIZIO VITORINO MONJARAS</t>
  </si>
  <si>
    <t>Fabrizio</t>
  </si>
  <si>
    <t>Vitorino</t>
  </si>
  <si>
    <t>Monjaras</t>
  </si>
  <si>
    <t>15/07/1995</t>
  </si>
  <si>
    <t>avenida 85 norte con calle 26 norte colonia. Egido- Playa Del Carmen</t>
  </si>
  <si>
    <t>fmonjaras@tribalworldwide.gt</t>
  </si>
  <si>
    <t>N01205743</t>
  </si>
  <si>
    <t>Ingeniero en Gestion Empresarial</t>
  </si>
  <si>
    <t>GET00811</t>
  </si>
  <si>
    <t>VICTOR ENRIQUE CAMPOS ASTUDILLO</t>
  </si>
  <si>
    <t>Municipio Marcano Calle ojeda #2 Sector Valparaiso</t>
  </si>
  <si>
    <t>58 412867349</t>
  </si>
  <si>
    <t>vcampos@tribalworldwide.gt</t>
  </si>
  <si>
    <t>GET00812</t>
  </si>
  <si>
    <t>JUAN PABLO REYES GOMEZ</t>
  </si>
  <si>
    <t>Av San Bartolome de tirajana 20 planta 1 A</t>
  </si>
  <si>
    <t>34 662458903</t>
  </si>
  <si>
    <t>jpreyes@tribalworldwide.gt</t>
  </si>
  <si>
    <t>X9904460Q</t>
  </si>
  <si>
    <t>jpreyes</t>
  </si>
  <si>
    <t>Ingeniero electrónico</t>
  </si>
  <si>
    <t>14/12/2022</t>
  </si>
  <si>
    <t>GET00813</t>
  </si>
  <si>
    <t>JONATHAN MISAEL RIVERA BONILLA</t>
  </si>
  <si>
    <t>Misael</t>
  </si>
  <si>
    <t>Rivera</t>
  </si>
  <si>
    <t>13/01/1998</t>
  </si>
  <si>
    <t>rio bravo 72 indeco</t>
  </si>
  <si>
    <t>52 3139619461</t>
  </si>
  <si>
    <t>jmisael@tribalworldwide.gt</t>
  </si>
  <si>
    <t>RVBNJN98012006H200</t>
  </si>
  <si>
    <t>17/10/2022</t>
  </si>
  <si>
    <t>GET00814</t>
  </si>
  <si>
    <t>MIGUEL ANGEL CHAVEZ MARTINEZ</t>
  </si>
  <si>
    <t>Chavez</t>
  </si>
  <si>
    <t>Clinica Don Bosco 1C Oeste 0.5C Norte</t>
  </si>
  <si>
    <t>0010202790018A</t>
  </si>
  <si>
    <t>24/10/2022</t>
  </si>
  <si>
    <t>GET00815</t>
  </si>
  <si>
    <t>EDUAR FRANCISCO BURGOS ROSAS</t>
  </si>
  <si>
    <t>Eduar</t>
  </si>
  <si>
    <t>Burgos</t>
  </si>
  <si>
    <t>Rosas</t>
  </si>
  <si>
    <t>Carrera 103A # 141 - 39, Bogotá DC</t>
  </si>
  <si>
    <t>eburgos@tribalworldwide.gt</t>
  </si>
  <si>
    <t>Bachiller académico</t>
  </si>
  <si>
    <t>GET00816</t>
  </si>
  <si>
    <t>CARLOS EDUARDO NAVARRO IRKÑAMPA</t>
  </si>
  <si>
    <t>Navarro</t>
  </si>
  <si>
    <t>Irkñampa</t>
  </si>
  <si>
    <t>14/10/1987</t>
  </si>
  <si>
    <t>Calle Islas Antillas 174</t>
  </si>
  <si>
    <t>cnavarro@tribalworldwide.gt</t>
  </si>
  <si>
    <t>Máster en Marketing Digital y Comercio Electrónico</t>
  </si>
  <si>
    <t>GET00817</t>
  </si>
  <si>
    <t>NESTOR JOSUE MORENO PALMA</t>
  </si>
  <si>
    <t>Nestor</t>
  </si>
  <si>
    <t>Moreno</t>
  </si>
  <si>
    <t>Palma</t>
  </si>
  <si>
    <t>Redención 109, Col. Jardines del Sur, Xochimilco. CDMX. C.P. 16050</t>
  </si>
  <si>
    <t>nmoreno@tribalworldwide.gt</t>
  </si>
  <si>
    <t>Lic. en Mercadotecnia y Publicidad</t>
  </si>
  <si>
    <t>18/10/2022</t>
  </si>
  <si>
    <t>GET00818</t>
  </si>
  <si>
    <t>LUIS ALFREDO LOPEZ DUQUE</t>
  </si>
  <si>
    <t>Duque</t>
  </si>
  <si>
    <t>22/03/1993</t>
  </si>
  <si>
    <t>URB RICARDO URRIER SECTOR 06 NORTE VEREDA 24 CASA 16</t>
  </si>
  <si>
    <t>58 4244607170</t>
  </si>
  <si>
    <t>llopez@tribalworldwide.gt</t>
  </si>
  <si>
    <t>INGENIERO EN COMPUTACION</t>
  </si>
  <si>
    <t>GET00819</t>
  </si>
  <si>
    <t>KAREN ROCIO CARO CARO</t>
  </si>
  <si>
    <t>Karen</t>
  </si>
  <si>
    <t>Rocio</t>
  </si>
  <si>
    <t>Caro</t>
  </si>
  <si>
    <t>20/12/1988</t>
  </si>
  <si>
    <t>Cll 22a # 72b-48 torre 2 apto 1304</t>
  </si>
  <si>
    <t>57 3142989316</t>
  </si>
  <si>
    <t>kcaro@tribalworldwide.gt</t>
  </si>
  <si>
    <t>AS960115</t>
  </si>
  <si>
    <t>Licenciatura en Especialista en Gerencia</t>
  </si>
  <si>
    <t>GET00820</t>
  </si>
  <si>
    <t>JERSSON DANILO HERNANDEZ DIAZ</t>
  </si>
  <si>
    <t>Jersson</t>
  </si>
  <si>
    <t>Danilo</t>
  </si>
  <si>
    <t>17/02/1998</t>
  </si>
  <si>
    <t>Diagonal 1 norte No13-44 gaitan segunda etapa Fusaguasuga</t>
  </si>
  <si>
    <t>57 3203355685</t>
  </si>
  <si>
    <t>jhernandez@tribalworldwide.gt</t>
  </si>
  <si>
    <t>AV775336</t>
  </si>
  <si>
    <t>GET00821</t>
  </si>
  <si>
    <t>OMAR ALEJANDRO SANCHEZ OCHOA</t>
  </si>
  <si>
    <t>Omar</t>
  </si>
  <si>
    <t>Sanchez</t>
  </si>
  <si>
    <t>Ochoa</t>
  </si>
  <si>
    <t>Parras 12, Colonia La Mina, C.P 27055</t>
  </si>
  <si>
    <t>osanchez@tribalworldwide.gt</t>
  </si>
  <si>
    <t>Ingeniero Mecatronica</t>
  </si>
  <si>
    <t>GET00822</t>
  </si>
  <si>
    <t>NICOLAS MURAS</t>
  </si>
  <si>
    <t>Muras</t>
  </si>
  <si>
    <t>27/04/1996</t>
  </si>
  <si>
    <t>Kovacic 948</t>
  </si>
  <si>
    <t>Comunicacion Arte y Diseño</t>
  </si>
  <si>
    <t>GET00823</t>
  </si>
  <si>
    <t>JOHANDDS ESTEBAN POILAO PEDROZO</t>
  </si>
  <si>
    <t>Johandds</t>
  </si>
  <si>
    <t>Poilao</t>
  </si>
  <si>
    <t>Pedrozo</t>
  </si>
  <si>
    <t>30/08/1993</t>
  </si>
  <si>
    <t>Calle 76c #23e-63, segundo piso</t>
  </si>
  <si>
    <t>epoilao@tribalworldwide.gt</t>
  </si>
  <si>
    <t>Tecnologo en gestión de sistemas informáticos</t>
  </si>
  <si>
    <t>GET00824</t>
  </si>
  <si>
    <t>LUIS ARTURO HERNANDEZ ESPINOSA</t>
  </si>
  <si>
    <t>Espinosa</t>
  </si>
  <si>
    <t>27/01/2000</t>
  </si>
  <si>
    <t>PALMA LATANIA 150 D3, Queretaro, Qro.</t>
  </si>
  <si>
    <t>N00816035</t>
  </si>
  <si>
    <t>Bachillerato General</t>
  </si>
  <si>
    <t>21/03/2023</t>
  </si>
  <si>
    <t>GET00825</t>
  </si>
  <si>
    <t>MARLON ALBERTO TORRES CABRERA</t>
  </si>
  <si>
    <t>Marlon</t>
  </si>
  <si>
    <t>Cabrera</t>
  </si>
  <si>
    <t>Colonia Zacamil, edificio 438, apartamento 27</t>
  </si>
  <si>
    <t>503 79235522</t>
  </si>
  <si>
    <t>mtorres@tribalworldwide.gt</t>
  </si>
  <si>
    <t>Ingeniero de Sistemas Informáticos</t>
  </si>
  <si>
    <t>GET00826</t>
  </si>
  <si>
    <t>JOSE FRANCISCO CARABALLO MARCANO</t>
  </si>
  <si>
    <t>Caraballo</t>
  </si>
  <si>
    <t>Marcano</t>
  </si>
  <si>
    <t>Av Américo Vespuccio, Res Doral Beach. Lecheria Edo. Anzoátegui - Venezuela</t>
  </si>
  <si>
    <t>jcaraballo@tribalworldwide.gt</t>
  </si>
  <si>
    <t>Ingeniero en Computación (en espera de entrega)</t>
  </si>
  <si>
    <t>GET00827</t>
  </si>
  <si>
    <t>GUSTAVO ADOLFO OSPINA LOPEZ</t>
  </si>
  <si>
    <t>Adolfo</t>
  </si>
  <si>
    <t>Ospina</t>
  </si>
  <si>
    <t>13/09/1994</t>
  </si>
  <si>
    <t>Carrera 9 #8-44. Barrio: Ozanam. Ciudad: Santa rosa de cabal - Risaralda</t>
  </si>
  <si>
    <t>57 3207731063</t>
  </si>
  <si>
    <t>gospina@tribalworldwide.gt</t>
  </si>
  <si>
    <t>wtnx2FHVyC5VqFa</t>
  </si>
  <si>
    <t>GET00828</t>
  </si>
  <si>
    <t>CAROL ELIZABETH VASQUEZ BURBANO</t>
  </si>
  <si>
    <t>Carol</t>
  </si>
  <si>
    <t>Burbano</t>
  </si>
  <si>
    <t>19/10/1995</t>
  </si>
  <si>
    <t>Calle 71 Norte # 8C - 09 - Torres 4B - Apto 303 - Torres de San Eduardo</t>
  </si>
  <si>
    <t>cvasquez@tribalworldwide.gt</t>
  </si>
  <si>
    <t>AU786631</t>
  </si>
  <si>
    <t>cvasquez</t>
  </si>
  <si>
    <t>GET00829</t>
  </si>
  <si>
    <t>JUAN MANUEL VILLACORTA CAMPOS</t>
  </si>
  <si>
    <t>Villacorta</t>
  </si>
  <si>
    <t>13/07/2001</t>
  </si>
  <si>
    <t>Apartamento F-11, Conjunto Residencial "Los Caneyes", Aricagua, Municipio Antolín del Campo, Estado Nueva Esparta</t>
  </si>
  <si>
    <t>58 4143839781</t>
  </si>
  <si>
    <t>jvillacorta@tribalworldwide.gt</t>
  </si>
  <si>
    <t>V29515503</t>
  </si>
  <si>
    <t>jvillacorta</t>
  </si>
  <si>
    <t>GET00830</t>
  </si>
  <si>
    <t>ARELY ELIAS CHAVEZ</t>
  </si>
  <si>
    <t>Arely</t>
  </si>
  <si>
    <t>Prol. Morelos #2005, Colonia Ocotepec, Cuernavaca Morelos, cp. 62220, México</t>
  </si>
  <si>
    <t>achavez@tribalworldwide.gt</t>
  </si>
  <si>
    <t>ELCHAR94040716M000</t>
  </si>
  <si>
    <t>Ingeniería en Sistemas Computacionales</t>
  </si>
  <si>
    <t>GET00831</t>
  </si>
  <si>
    <t>SARA ISABEL CUEVAS FLOTA</t>
  </si>
  <si>
    <t>Sara</t>
  </si>
  <si>
    <t>Isabel</t>
  </si>
  <si>
    <t>Cuevas</t>
  </si>
  <si>
    <t>Flota</t>
  </si>
  <si>
    <t>Avenida Santa Ursula Mz 650 Lt 27C, Col. Pedregal de Santa Ursula Coapa, Municipio Coyoacán, CP 04600</t>
  </si>
  <si>
    <t>scuevas@tribalworldwide.gt</t>
  </si>
  <si>
    <t>Técnica en Informática</t>
  </si>
  <si>
    <t>GET00832</t>
  </si>
  <si>
    <t>BRANDON ALEXIS MARTINEZ CORTES</t>
  </si>
  <si>
    <t>Brandon</t>
  </si>
  <si>
    <t>Calle Campeche, El Refugio, Tequixquiac, Edo. Mex.</t>
  </si>
  <si>
    <t>bmartinez@tribalworldwide.gt</t>
  </si>
  <si>
    <t>Licenciatura Ingeniería Informática</t>
  </si>
  <si>
    <t>GET00833</t>
  </si>
  <si>
    <t>MARIO LEGUIZAMO VEGA</t>
  </si>
  <si>
    <t>Leguizamo</t>
  </si>
  <si>
    <t>Vega</t>
  </si>
  <si>
    <t>Río Balsas mz11 lt2 Colonia Valle San Lorenzo CP 09970 Iztapalapa CDMX</t>
  </si>
  <si>
    <t>mleguizamo@tribalworldwide.gt</t>
  </si>
  <si>
    <t>Bachillerato /nivel medio</t>
  </si>
  <si>
    <t>GET00834</t>
  </si>
  <si>
    <t>TANIA JUDITH TORRES ARMIJO</t>
  </si>
  <si>
    <t>Tania</t>
  </si>
  <si>
    <t>Judith</t>
  </si>
  <si>
    <t>Armijo</t>
  </si>
  <si>
    <t>Malvon, 203, Hogar y seguridad, Azcapotzalco, México</t>
  </si>
  <si>
    <t>ttorres@tribalworldwide.gt</t>
  </si>
  <si>
    <t>Licenciatura en Ingeniería ambiental</t>
  </si>
  <si>
    <t>GET00835</t>
  </si>
  <si>
    <t>CYNTHIA GIANELLA CASTRO SILVA</t>
  </si>
  <si>
    <t>Cynthia</t>
  </si>
  <si>
    <t>Gianella</t>
  </si>
  <si>
    <t>Av. Paseo de la republica 2199</t>
  </si>
  <si>
    <t>51 968300022</t>
  </si>
  <si>
    <t>ccastro@tribalworldwide.gt</t>
  </si>
  <si>
    <t>74600833-9</t>
  </si>
  <si>
    <t>Licenciatura en Ingeniería de sistemas y computo</t>
  </si>
  <si>
    <t>GET00836</t>
  </si>
  <si>
    <t>JONATHAN ROMERO PERTUZ</t>
  </si>
  <si>
    <t>Pertuz</t>
  </si>
  <si>
    <t>calle 29#28B26, av. rio</t>
  </si>
  <si>
    <t>57 3134762796</t>
  </si>
  <si>
    <t>jromero@tribalworldwide.gt</t>
  </si>
  <si>
    <t>Ingeniero de sistemas</t>
  </si>
  <si>
    <t>GET00837</t>
  </si>
  <si>
    <t>VICTORIA ISABEL ROHENES SAGBINI</t>
  </si>
  <si>
    <t>Victoria</t>
  </si>
  <si>
    <t>Rohenes</t>
  </si>
  <si>
    <t>Sagbini</t>
  </si>
  <si>
    <t>29/12/1989</t>
  </si>
  <si>
    <t>Calle 71 No. 31- 06. Apto 401. Barranquilla, Colombia.</t>
  </si>
  <si>
    <t>vrohenes@tribalworldwide.gt</t>
  </si>
  <si>
    <t>AO834102</t>
  </si>
  <si>
    <t>Especialista en Gerencia de Proyectos</t>
  </si>
  <si>
    <t>GET00838</t>
  </si>
  <si>
    <t>MARLON STEVAN MUETE HENAO</t>
  </si>
  <si>
    <t>Stevan</t>
  </si>
  <si>
    <t>Muete</t>
  </si>
  <si>
    <t>Calle 76 Sur #14A 72</t>
  </si>
  <si>
    <t>57 3175530547</t>
  </si>
  <si>
    <t>mmuete@tribalworldwide.gt</t>
  </si>
  <si>
    <t>Tecnico Profesional Desarrollador de Software</t>
  </si>
  <si>
    <t>GET00839</t>
  </si>
  <si>
    <t>YESID FERNANDO MENDOZA DUARTE</t>
  </si>
  <si>
    <t>Yesid</t>
  </si>
  <si>
    <t>Mendoza</t>
  </si>
  <si>
    <t>29/03/1990</t>
  </si>
  <si>
    <t>Carrera 10F #36A 69</t>
  </si>
  <si>
    <t>ymendoza@tribalworldwide.gt</t>
  </si>
  <si>
    <t>MBA y Master en Business Intelligence y Big Data</t>
  </si>
  <si>
    <t>GET00840</t>
  </si>
  <si>
    <t>NABETSE GENOVEVA VILORIA JIMENEZ</t>
  </si>
  <si>
    <t>Nabetse</t>
  </si>
  <si>
    <t>Genoveva</t>
  </si>
  <si>
    <t>Viloria</t>
  </si>
  <si>
    <t>20/12/1976</t>
  </si>
  <si>
    <t>Calle 65 #97 AE20 Apto 103</t>
  </si>
  <si>
    <t>nviloria@tribalworldwide.gt</t>
  </si>
  <si>
    <t>MGS EN GERENCIA EMPRESARIAL</t>
  </si>
  <si>
    <t>14/11/2022</t>
  </si>
  <si>
    <t>GET00841</t>
  </si>
  <si>
    <t>BRIAN FERNANDO MARTINEZ CORTES</t>
  </si>
  <si>
    <t>Brian</t>
  </si>
  <si>
    <t>Calle Huracán #6, Colonia Hda. San Pablo Tultitlán.</t>
  </si>
  <si>
    <t>bfmartinez@tribalworldwide.gt</t>
  </si>
  <si>
    <t>Ingeniería en Redes Computaciónales</t>
  </si>
  <si>
    <t>GET00842</t>
  </si>
  <si>
    <t>ENRIQUE JOSE MORALES SANCHEZ</t>
  </si>
  <si>
    <t>Calle 30a #83-32</t>
  </si>
  <si>
    <t>emorales@tribalworldwide.gt</t>
  </si>
  <si>
    <t>Licenciado en Computacion</t>
  </si>
  <si>
    <t>21/11/2022</t>
  </si>
  <si>
    <t>GET00843</t>
  </si>
  <si>
    <t>JACOBO JOSE REYES SISO</t>
  </si>
  <si>
    <t>Jacobo</t>
  </si>
  <si>
    <t>Siso</t>
  </si>
  <si>
    <t>CALLE REAL LA CAÑADA EDIF BLOQUE 16 PISO 2 APT B-23 URB 23 DE ENERO CARACAS DISTRITO CAPITAL ZONA POSTAL 1030</t>
  </si>
  <si>
    <t>jreyes@tribalworlwide.gt</t>
  </si>
  <si>
    <t>reyes.jacobo19@gmail.com</t>
  </si>
  <si>
    <t>Administration Mensión Procesador de Datos</t>
  </si>
  <si>
    <t>GET00844</t>
  </si>
  <si>
    <t>ISRAEL RICARDO CARREÑO LONDOÑO</t>
  </si>
  <si>
    <t>Carreño</t>
  </si>
  <si>
    <t>Londoño</t>
  </si>
  <si>
    <t>15/12/1990</t>
  </si>
  <si>
    <t>Manzana 1 casa 12 villavento dosquebradas</t>
  </si>
  <si>
    <t>icarreno@tribalworldwide.gt</t>
  </si>
  <si>
    <t>GET00845</t>
  </si>
  <si>
    <t>OSCAR GONZALO NIÑO FAJARDO</t>
  </si>
  <si>
    <t>Niño</t>
  </si>
  <si>
    <t>Fajardo</t>
  </si>
  <si>
    <t>17/06/1997</t>
  </si>
  <si>
    <t>Calle Chinchaysuyo 136, departamento 301. San Miguel</t>
  </si>
  <si>
    <t>onino@tribalworldwide.gt</t>
  </si>
  <si>
    <t>73180209-8</t>
  </si>
  <si>
    <t>Licenciado en Gestión y Alta Dirección - mención empresarial</t>
  </si>
  <si>
    <t>GET00846</t>
  </si>
  <si>
    <t>CARLOS ANDRE SANCHEZ MALPICA</t>
  </si>
  <si>
    <t>Andre</t>
  </si>
  <si>
    <t>Malpica</t>
  </si>
  <si>
    <t>Carlos Sanchez</t>
  </si>
  <si>
    <t>22/06/1998</t>
  </si>
  <si>
    <t>M9 lt1 joyyu mayyu, paulino aguilar paniagua, Tuxtla Gutierrez, Chiapas</t>
  </si>
  <si>
    <t>52 9611148537</t>
  </si>
  <si>
    <t>csanchez@tribalworldwide.gt</t>
  </si>
  <si>
    <t>SAMC980622HCSNLR05</t>
  </si>
  <si>
    <t>Ingeniería en Sistemas Computaciones</t>
  </si>
  <si>
    <t>GET00847</t>
  </si>
  <si>
    <t>ANDRES PABLO JIMENEZ BRAVO</t>
  </si>
  <si>
    <t>Andres Jimenez</t>
  </si>
  <si>
    <t>Urb Valle Real, Terraza MC, Torre 8, Apartamento 0B8</t>
  </si>
  <si>
    <t>ajimenez@tribalworldwide.gt</t>
  </si>
  <si>
    <t>Magister en Sistema</t>
  </si>
  <si>
    <t>28/11/2022</t>
  </si>
  <si>
    <t>GET00848</t>
  </si>
  <si>
    <t>ELIANA MARIA MEJIA SANTANDER</t>
  </si>
  <si>
    <t>ELIANA</t>
  </si>
  <si>
    <t>MARIA</t>
  </si>
  <si>
    <t>MEJIA</t>
  </si>
  <si>
    <t>SANTANDER</t>
  </si>
  <si>
    <t>ELIAA SANTANDER</t>
  </si>
  <si>
    <t>25/02/1984</t>
  </si>
  <si>
    <t>cra 75 DA #1 sur 140, apto 501, mirador del rodeo, barrio belen la mota</t>
  </si>
  <si>
    <t>emejia@tribalworldwide.gt</t>
  </si>
  <si>
    <t>Licenciatura Especialista en gerencia de proyectos</t>
  </si>
  <si>
    <t>GET00849</t>
  </si>
  <si>
    <t>DANIEL FELIPE AVILES PAIPA</t>
  </si>
  <si>
    <t>DANIEL</t>
  </si>
  <si>
    <t>FELIPE</t>
  </si>
  <si>
    <t>AVILES</t>
  </si>
  <si>
    <t>PAIPA</t>
  </si>
  <si>
    <t>DANIEL PAIPA</t>
  </si>
  <si>
    <t>Calle 47 # 8 - 63P</t>
  </si>
  <si>
    <t>057 3175265130</t>
  </si>
  <si>
    <t>daviles@tribalworldwide.gt</t>
  </si>
  <si>
    <t>Tecnólogo en desarrollo de software</t>
  </si>
  <si>
    <t>GET00850</t>
  </si>
  <si>
    <t>CHRISTHIAN JESUS GUEVARA VALENCIA</t>
  </si>
  <si>
    <t>Christhian</t>
  </si>
  <si>
    <t>Guevara</t>
  </si>
  <si>
    <t>Valencia</t>
  </si>
  <si>
    <t>Christhian Guevarra</t>
  </si>
  <si>
    <t>Av 8 #11-46 Apto 303 int 5, Cúcuta, Colombia</t>
  </si>
  <si>
    <t>57 3126936218</t>
  </si>
  <si>
    <t>cguevara@tribalworldwide.gt</t>
  </si>
  <si>
    <t>GET00851</t>
  </si>
  <si>
    <t>ROBERTO ALI VAZQUEZ PACHECO</t>
  </si>
  <si>
    <t>Roberto</t>
  </si>
  <si>
    <t>Ali</t>
  </si>
  <si>
    <t>Pacheco</t>
  </si>
  <si>
    <t>Roberto Vazquez</t>
  </si>
  <si>
    <t>Oriente 251A #65, Alcaldía Iztacalco, Col. Agricola Oriental, C.P. 08500</t>
  </si>
  <si>
    <t>52 5565110395</t>
  </si>
  <si>
    <t>rvazquez@tribalworldwide.gt</t>
  </si>
  <si>
    <t>VAPR931212HDFZCB03</t>
  </si>
  <si>
    <t>INGENIERO INDUSTRIAL</t>
  </si>
  <si>
    <t>GET00852</t>
  </si>
  <si>
    <t>GENARO ALEXIS NUÑO VALENZUELA</t>
  </si>
  <si>
    <t>Genaro</t>
  </si>
  <si>
    <t>Nuño</t>
  </si>
  <si>
    <t>Valenzuela</t>
  </si>
  <si>
    <t>Genaro Alexis Nuño Valenzuela</t>
  </si>
  <si>
    <t>22/07/1995</t>
  </si>
  <si>
    <t>Gondolas 416 int 25 A 44440</t>
  </si>
  <si>
    <t>gnuno@tribalworldwide.gt</t>
  </si>
  <si>
    <t>G24205248</t>
  </si>
  <si>
    <t>gnuno</t>
  </si>
  <si>
    <t>GET00853</t>
  </si>
  <si>
    <t>ALEJANDRO ALFREDO SALGADO GASPAR</t>
  </si>
  <si>
    <t>Salgado</t>
  </si>
  <si>
    <t>Gaspar</t>
  </si>
  <si>
    <t>Alejandro Alfredo Salgado Gaspar</t>
  </si>
  <si>
    <t>Privada Oaxaca, #202, Colonia Mexico, esquina con avenida 15 de Diciembre, C.P. 89348, Tampico, Tamaulipas</t>
  </si>
  <si>
    <t>SAGA951006HTSLSL01</t>
  </si>
  <si>
    <t>Ingeniero en Tecnologias Computacionales</t>
  </si>
  <si>
    <t>MEXICO</t>
  </si>
  <si>
    <t>22/12/2022</t>
  </si>
  <si>
    <t>GET00854</t>
  </si>
  <si>
    <t>CESAR ULISES MARMOLEJO VICTORIA</t>
  </si>
  <si>
    <t>Marmolejo</t>
  </si>
  <si>
    <t>Cesar Ulises Marmolejo Victoria</t>
  </si>
  <si>
    <t>Wake 243, Colonia San Sebastian, C.P. 02040, Azcapotzalco, Ciudad de México</t>
  </si>
  <si>
    <t>cmarmolejo@tribalworldwide.gt</t>
  </si>
  <si>
    <t>MAVC980404HDFRCS00</t>
  </si>
  <si>
    <t>26/12/2022</t>
  </si>
  <si>
    <t>GET00855</t>
  </si>
  <si>
    <t>JHOAN SEBASTIAN FRANCO CARDONA</t>
  </si>
  <si>
    <t>Jhoan</t>
  </si>
  <si>
    <t>Cardona</t>
  </si>
  <si>
    <t>Jhoan Sebastian Franco Cardona</t>
  </si>
  <si>
    <t>17/12/1995</t>
  </si>
  <si>
    <t>Calle 15 # 8-04, segundo piso</t>
  </si>
  <si>
    <t>57 3217343358</t>
  </si>
  <si>
    <t>jfranco@tribalworldwide.gt</t>
  </si>
  <si>
    <t>Técnico en programación de software</t>
  </si>
  <si>
    <t>GET00856</t>
  </si>
  <si>
    <t>ERICK ARTURO ESPEJEL GONZALEZ</t>
  </si>
  <si>
    <t>Erick</t>
  </si>
  <si>
    <t>Espejel</t>
  </si>
  <si>
    <t>Erick Arturo Espejel Gonzalez</t>
  </si>
  <si>
    <t>15/12/1993</t>
  </si>
  <si>
    <t>Monte casino 11</t>
  </si>
  <si>
    <t>erick.espejel@tribalworldwide.gt</t>
  </si>
  <si>
    <t>EEGE931215HDFSNR02</t>
  </si>
  <si>
    <t>Licenciatura en Psicología Organizacional</t>
  </si>
  <si>
    <t>IT Recruiter</t>
  </si>
  <si>
    <t>ESTRATEGIA</t>
  </si>
  <si>
    <t>GET00857</t>
  </si>
  <si>
    <t>EDGAR GIOVANNI VARGAS OCAMPO</t>
  </si>
  <si>
    <t>Giovanni</t>
  </si>
  <si>
    <t>Ocampo</t>
  </si>
  <si>
    <t>Edgar Giovanni Vargas Ocampo</t>
  </si>
  <si>
    <t>Calle Ixtlazihuatl #59 Col. Loma Hermosa Acapulco, Guerrero, México</t>
  </si>
  <si>
    <t>evargas@tribalworldwide.gt</t>
  </si>
  <si>
    <t>VAOE950603HGRRCD07</t>
  </si>
  <si>
    <t>Licenciatura en ciencias de Computación</t>
  </si>
  <si>
    <t>13/04/2023</t>
  </si>
  <si>
    <t>GET00606</t>
  </si>
  <si>
    <t>LUIS FELIPE FREITEZ GONZALEZ</t>
  </si>
  <si>
    <t>Freitez</t>
  </si>
  <si>
    <t>Luis Felipe Freitez Gonzalez</t>
  </si>
  <si>
    <t>23/03/1994</t>
  </si>
  <si>
    <t>Carrera 82A #82-49 Apto 202, colombia</t>
  </si>
  <si>
    <t>57 3202808165</t>
  </si>
  <si>
    <t>lfreitez@tribalworldwide.gt</t>
  </si>
  <si>
    <t>ochocientos quince mil cuatrocientos treinta</t>
  </si>
  <si>
    <t>lffreitez</t>
  </si>
  <si>
    <t>16/01/2023</t>
  </si>
  <si>
    <t>GET00858</t>
  </si>
  <si>
    <t>JUAN JOSE CANTILLO MENDOZA</t>
  </si>
  <si>
    <t>Cantillo</t>
  </si>
  <si>
    <t>Juan Jose Cantillo Mendoza</t>
  </si>
  <si>
    <t>16/02/1982</t>
  </si>
  <si>
    <t>CRA 111A #148-88 INT 2 APTO 502 (BOGOTA)</t>
  </si>
  <si>
    <t>jcantillo@tribalworldwide.gt</t>
  </si>
  <si>
    <t>setenta y dos millones cuatrocientos veintinueve mil doscientos treinta</t>
  </si>
  <si>
    <t>AT051416</t>
  </si>
  <si>
    <t>jjcantillo</t>
  </si>
  <si>
    <t>Tecnólogo Análisis y Desarrollo de Sistemas de Información</t>
  </si>
  <si>
    <t>30/05/2023</t>
  </si>
  <si>
    <t>GET00961</t>
  </si>
  <si>
    <t>OSCAR ANDRES MACIAS NARVAEZ</t>
  </si>
  <si>
    <t>Macias</t>
  </si>
  <si>
    <t>Narvaez</t>
  </si>
  <si>
    <t>Oscar Andres Macias Narvaez</t>
  </si>
  <si>
    <t>Calle 32 12-75, 3er nivel, colombia</t>
  </si>
  <si>
    <t>Tecnólogo en gestión de redes de datos</t>
  </si>
  <si>
    <t>IT</t>
  </si>
  <si>
    <t>Cloud Engineer Freelancer</t>
  </si>
  <si>
    <t>26/01/2023</t>
  </si>
  <si>
    <t>GET00962</t>
  </si>
  <si>
    <t>JENNY CAROLINA ESCOBAR SOSA</t>
  </si>
  <si>
    <t>Jenny</t>
  </si>
  <si>
    <t>Escobar</t>
  </si>
  <si>
    <t>Sosa</t>
  </si>
  <si>
    <t>Jenny Carolina Escobar Sosa</t>
  </si>
  <si>
    <t>30/03/1998</t>
  </si>
  <si>
    <t>Kr 52 #67-44, colombia</t>
  </si>
  <si>
    <t>57 3052971397</t>
  </si>
  <si>
    <t>jescobar@tribalworldwide.gt</t>
  </si>
  <si>
    <t>Bnm15987</t>
  </si>
  <si>
    <t>GET00965</t>
  </si>
  <si>
    <t>MIGUEL ANGEL GRANADOS LOSOYO</t>
  </si>
  <si>
    <t>Granados</t>
  </si>
  <si>
    <t>Losoyo</t>
  </si>
  <si>
    <t>Miguel Angel Granados Losoyo</t>
  </si>
  <si>
    <t>26/12/1994</t>
  </si>
  <si>
    <t>Andador Coyuca. Manzana 15, Lote 15, Colonia Unidad Ermita Zaragoza Primera Sección, Alcaldía Iztapalapa, Ciudad de México, México.</t>
  </si>
  <si>
    <t>52 5586160282</t>
  </si>
  <si>
    <t>mgranados@tribalworldwide.gt</t>
  </si>
  <si>
    <t>Data Scientist</t>
  </si>
  <si>
    <t>GALM941226HMCRSG04</t>
  </si>
  <si>
    <t>Licenciado en Economía</t>
  </si>
  <si>
    <t>OPERACIONES - JUAN EDUARDO - BORDERLESS</t>
  </si>
  <si>
    <t>GET00969</t>
  </si>
  <si>
    <t>IVAN MARTINEZ JIMENEZ</t>
  </si>
  <si>
    <t>Ivan Martinez Jimenez</t>
  </si>
  <si>
    <t>22/03/1989</t>
  </si>
  <si>
    <t>Condominio 2 Casa 6, Col. Los Portales Tultitlán. C.P. 54910. Estado de México</t>
  </si>
  <si>
    <t>imartinez@tribalworldwide.gt</t>
  </si>
  <si>
    <t>MAJI890322HDFRMV09</t>
  </si>
  <si>
    <t>20/02/2023</t>
  </si>
  <si>
    <t>GET00984</t>
  </si>
  <si>
    <t>MICHEL DAHANA ARBOLEDA CARDONA</t>
  </si>
  <si>
    <t>Michel</t>
  </si>
  <si>
    <t>Dahana</t>
  </si>
  <si>
    <t>Arboleda</t>
  </si>
  <si>
    <t>Carrera 50A # 76 sur 169 unidad residencial los Andes app 10-12</t>
  </si>
  <si>
    <t>57 3046118639</t>
  </si>
  <si>
    <t>marboleda@tribalworldwide.gt</t>
  </si>
  <si>
    <t>Tecnólogo análisis y desarrollo de sistemas de información</t>
  </si>
  <si>
    <t>23/03/2023</t>
  </si>
  <si>
    <t>GET00982</t>
  </si>
  <si>
    <t>CHRISTIAN ARMANDO GONZALEZ AREVALO</t>
  </si>
  <si>
    <t>Arevalo</t>
  </si>
  <si>
    <t>24/04/1989</t>
  </si>
  <si>
    <t>Colonia SAN Francisco, calle C, casa #8, San Salvador</t>
  </si>
  <si>
    <t>503 78509808</t>
  </si>
  <si>
    <t>cgonzalez@tribalworldwide.gt</t>
  </si>
  <si>
    <t>Ingeniero Cloud</t>
  </si>
  <si>
    <t>C04109073</t>
  </si>
  <si>
    <t>Técnico en Ingeniería en Computación</t>
  </si>
  <si>
    <t>23/06/2023</t>
  </si>
  <si>
    <t>GET00986</t>
  </si>
  <si>
    <t>JOHANDRY ALEXANDER MORA LOPEZ</t>
  </si>
  <si>
    <t>Johandry</t>
  </si>
  <si>
    <t>Ibagué, Tolima, BR Jordan 1 Etapa, Manzana 4, Casa 6, Apartamento 202</t>
  </si>
  <si>
    <t>57 3166838181</t>
  </si>
  <si>
    <t>jmora@tribalworldwide.gt</t>
  </si>
  <si>
    <t>GET00993</t>
  </si>
  <si>
    <t>PEDRO ALONSO DAZA BALAGUERA</t>
  </si>
  <si>
    <t>Pedro</t>
  </si>
  <si>
    <t>Daza</t>
  </si>
  <si>
    <t>Balaguera</t>
  </si>
  <si>
    <t>17/07/1986</t>
  </si>
  <si>
    <t>Carrera 92a n 73 04, Colombia</t>
  </si>
  <si>
    <t>57 3133461089</t>
  </si>
  <si>
    <t>pdaza@tribalworldwide.gt</t>
  </si>
  <si>
    <t>AT653781</t>
  </si>
  <si>
    <t>Ingeniero Biomédico</t>
  </si>
  <si>
    <t>GET00998</t>
  </si>
  <si>
    <t>AMÉRICO MENESES QUINTERO</t>
  </si>
  <si>
    <t>Américo</t>
  </si>
  <si>
    <t>Quintero</t>
  </si>
  <si>
    <t>26/09/1992</t>
  </si>
  <si>
    <t>Calle 71, 64, Colonia Puebla, Del. Venustiano Carranza, C.P. 15020, México</t>
  </si>
  <si>
    <t>ameneses@tribalworldwide.gt</t>
  </si>
  <si>
    <t>MEQA920926HDFNNM09</t>
  </si>
  <si>
    <t>LICENCIATURA EN INGENIERÍA EN COMPUTACIÓN</t>
  </si>
  <si>
    <t>GET00999</t>
  </si>
  <si>
    <t>FANY HERNANDEZ ORDOÑEZ</t>
  </si>
  <si>
    <t>Fany</t>
  </si>
  <si>
    <t>Ordoñez</t>
  </si>
  <si>
    <t>29/09/1992</t>
  </si>
  <si>
    <t>Calle Chiapas 1543, colonia Chalma de Guadalupe, Alcaldía Gustavo a Madero, C.P. 07210, Mexico.</t>
  </si>
  <si>
    <t>52 5613356774</t>
  </si>
  <si>
    <t>fhernandez@tribalworldwide.gt</t>
  </si>
  <si>
    <t>It Recruiter</t>
  </si>
  <si>
    <t>HEOF920929MDFRRN01</t>
  </si>
  <si>
    <t>Recluta01</t>
  </si>
  <si>
    <t>Licenciada en Psicología</t>
  </si>
  <si>
    <t>GET01002</t>
  </si>
  <si>
    <t>SEBASTIAN CAMILO DIAZ RIVERA</t>
  </si>
  <si>
    <t>19/08/1994</t>
  </si>
  <si>
    <t>calle 2 #5 -67 Bloque B Casa 17</t>
  </si>
  <si>
    <t>57 3006356323</t>
  </si>
  <si>
    <t>sdiaz@tribalworldwide.gt</t>
  </si>
  <si>
    <t>Ux/Ui Designer</t>
  </si>
  <si>
    <t>Técnico profesional en diseño gráfico</t>
  </si>
  <si>
    <t>GET01007</t>
  </si>
  <si>
    <t>DANIEL REYNOSO SANCHEZ</t>
  </si>
  <si>
    <t>Reynoso</t>
  </si>
  <si>
    <t>Calle Hda. Acolman MZA 2 LT 7A Fracionamiento Hda. Santo Tomas, Nicolas Romero, Mexico</t>
  </si>
  <si>
    <t>52 55 8586 0228</t>
  </si>
  <si>
    <t>danireysan@gmail.com</t>
  </si>
  <si>
    <t>Bachillerato en el área de ciencias físico matemáticas</t>
  </si>
  <si>
    <t>GET01011</t>
  </si>
  <si>
    <t>FEDERICO EZEQUIEL LOPEZ</t>
  </si>
  <si>
    <t>Federico</t>
  </si>
  <si>
    <t>Ezequiel</t>
  </si>
  <si>
    <t>19/12/1992</t>
  </si>
  <si>
    <t>Campeche 65, Hab. valle Ceylan, Tlalnepantla de Baz</t>
  </si>
  <si>
    <t>fezequiel@tribalworldwide.gt</t>
  </si>
  <si>
    <t>federico.ezeq.lopez@gmail.com</t>
  </si>
  <si>
    <t>37.242.740</t>
  </si>
  <si>
    <t>37242740Fede33!</t>
  </si>
  <si>
    <t>Bachiller en economia y gestion de las organizaciones</t>
  </si>
  <si>
    <t>GET01014</t>
  </si>
  <si>
    <t>PEDRO RAFAEL JIMENEZ JIJON</t>
  </si>
  <si>
    <t>Jijon</t>
  </si>
  <si>
    <t>29/05/1995</t>
  </si>
  <si>
    <t>Becal mz13 lt23, Tlalpan, Ciudad de México</t>
  </si>
  <si>
    <t>perajim@gmail.com</t>
  </si>
  <si>
    <t>JIJP950529HOCMJD03</t>
  </si>
  <si>
    <t>Ingeniero en sistemas computacionales</t>
  </si>
  <si>
    <t>GET01016</t>
  </si>
  <si>
    <t>DAMIAN ZAMORA RIVAS</t>
  </si>
  <si>
    <t>Damian</t>
  </si>
  <si>
    <t>Zamora</t>
  </si>
  <si>
    <t>27/03/1992</t>
  </si>
  <si>
    <t>Canal 12, La Carbonera, Magdalena Contreras, Ciudad de México, CP 10640</t>
  </si>
  <si>
    <t>drivas@tribalworldwide.gt</t>
  </si>
  <si>
    <t>damian.zamora.rivas@gmail.com</t>
  </si>
  <si>
    <t>ZARD920327HDFMVM00</t>
  </si>
  <si>
    <t>F4ktor_RH2023</t>
  </si>
  <si>
    <t>Ingeniero Geofísico</t>
  </si>
  <si>
    <t>GET01019</t>
  </si>
  <si>
    <t>ALEJANDRO BRITO DAMAS</t>
  </si>
  <si>
    <t>Brito</t>
  </si>
  <si>
    <t>Damas</t>
  </si>
  <si>
    <t>Alejandro Brito Damas</t>
  </si>
  <si>
    <t>16/08/1990</t>
  </si>
  <si>
    <t>Calle once número 24 colonia Moctezuma primera sección delegación Venustiano Carranza, ciudad de México, México</t>
  </si>
  <si>
    <t>alex.brito.damas@gmail.com</t>
  </si>
  <si>
    <t>5329081774104900816H2912316mex</t>
  </si>
  <si>
    <t>Ingenieria de software y redes</t>
  </si>
  <si>
    <t>GET01022</t>
  </si>
  <si>
    <t>JOSE MANUEL DUBON MONGE</t>
  </si>
  <si>
    <t>Dubon</t>
  </si>
  <si>
    <t>Monge</t>
  </si>
  <si>
    <t>Jose Manuel Dubon Monge</t>
  </si>
  <si>
    <t>30/08/1997</t>
  </si>
  <si>
    <t>josemdubonm@gmail.com</t>
  </si>
  <si>
    <t>Técnico medio en Computación</t>
  </si>
  <si>
    <t>GET01025</t>
  </si>
  <si>
    <t>ULAI SEM NAVA CAMPOS</t>
  </si>
  <si>
    <t>Ulai</t>
  </si>
  <si>
    <t>Sem</t>
  </si>
  <si>
    <t>Nava</t>
  </si>
  <si>
    <t>Ulai Sem Nava Campos</t>
  </si>
  <si>
    <t>23/11/1993</t>
  </si>
  <si>
    <t>Calle de la Monterilla No. 44 Fracc. Sta. Cecilia 54130 Edo. Mécico, México</t>
  </si>
  <si>
    <t>ulainava@gmail.com</t>
  </si>
  <si>
    <t>Licenciarura en Sistemas</t>
  </si>
  <si>
    <t>GET01029</t>
  </si>
  <si>
    <t>CRISTIAN PEÑA BARRIOS</t>
  </si>
  <si>
    <t>Cristian Peña Barrios</t>
  </si>
  <si>
    <t>14/07/1997</t>
  </si>
  <si>
    <t>C. Guerrero 11, Tlalmanalco, Tlalmanalco, Estado de México. Código postal: 56700</t>
  </si>
  <si>
    <t>cpbarrios@tribalworldwide.gt</t>
  </si>
  <si>
    <t>PEBC970714HMCXRR00</t>
  </si>
  <si>
    <t>Ingeniero en sistemas Computacionales</t>
  </si>
  <si>
    <t>GET01031</t>
  </si>
  <si>
    <t>MARIO CECILIO DE LEON RECINOS</t>
  </si>
  <si>
    <t>Cecilio</t>
  </si>
  <si>
    <t>De leon</t>
  </si>
  <si>
    <t>Recinos</t>
  </si>
  <si>
    <t>Mario Cecilio De leon Recinos|</t>
  </si>
  <si>
    <t>15/12/1996</t>
  </si>
  <si>
    <t>Villas de San Patricio pasaje del guarumo casa #89 El Salvador San Salvador</t>
  </si>
  <si>
    <t>mdeleon@tribalworldwide.gt</t>
  </si>
  <si>
    <t>mcdrecinos@gmail.com</t>
  </si>
  <si>
    <t>7PuHN$zeE1zKP=W$9L+3</t>
  </si>
  <si>
    <t>Ingeniero Informatico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</si>
</sst>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6">
    <font>
      <sz val="8.0"/>
      <color rgb="FF000000"/>
      <name val="Arial"/>
      <scheme val="minor"/>
    </font>
    <font>
      <color theme="1"/>
      <name val="Arial"/>
      <scheme val="minor"/>
    </font>
    <font>
      <sz val="7.0"/>
      <color rgb="FF000000"/>
      <name val="Arial"/>
    </font>
    <font>
      <b/>
      <color rgb="FF000000"/>
      <name val="Arial"/>
    </font>
    <font>
      <sz val="8.0"/>
      <color rgb="FF000000"/>
      <name val="Arial"/>
    </font>
    <font>
      <b/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2" fontId="5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4" numFmtId="164" xfId="0" applyAlignment="1" applyFont="1" applyNumberFormat="1">
      <alignment shrinkToFit="0" vertical="bottom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4" numFmtId="166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24.5"/>
    <col customWidth="1" min="2" max="2" width="17.5"/>
    <col customWidth="1" min="3" max="3" width="35.33"/>
    <col customWidth="1" min="4" max="4" width="14.5"/>
    <col customWidth="1" min="5" max="5" width="22.67"/>
    <col customWidth="1" min="6" max="6" width="16.67"/>
    <col customWidth="1" min="7" max="7" width="17.67"/>
    <col customWidth="1" min="8" max="8" width="16.67"/>
    <col customWidth="1" min="9" max="9" width="35.33"/>
    <col customWidth="1" min="10" max="10" width="17.67"/>
    <col customWidth="1" min="11" max="11" width="117.5"/>
    <col customWidth="1" min="12" max="12" width="20.33"/>
    <col customWidth="1" min="13" max="13" width="16.67"/>
    <col customWidth="1" min="14" max="15" width="29.67"/>
    <col customWidth="1" min="16" max="16" width="13.5"/>
    <col customWidth="1" min="17" max="17" width="9.17"/>
    <col customWidth="1" min="18" max="18" width="13.5"/>
    <col customWidth="1" min="19" max="19" width="29.67"/>
    <col customWidth="1" min="20" max="20" width="45.5"/>
    <col customWidth="1" min="21" max="21" width="14.83"/>
    <col customWidth="1" min="22" max="22" width="115.5"/>
    <col customWidth="1" min="23" max="23" width="17.5"/>
    <col customWidth="1" min="24" max="24" width="20.33"/>
    <col customWidth="1" min="25" max="25" width="17.5"/>
    <col customWidth="1" min="26" max="26" width="12.83"/>
    <col customWidth="1" min="27" max="27" width="22.0"/>
    <col customWidth="1" min="28" max="28" width="13.5"/>
    <col customWidth="1" min="29" max="29" width="25.0"/>
    <col customWidth="1" min="30" max="30" width="34.33"/>
    <col customWidth="1" min="31" max="31" width="20.83"/>
    <col customWidth="1" min="32" max="32" width="15.67"/>
    <col customWidth="1" min="33" max="33" width="14.5"/>
    <col customWidth="1" min="34" max="34" width="15.67"/>
    <col customWidth="1" min="35" max="35" width="12.5"/>
    <col customWidth="1" min="36" max="36" width="9.33"/>
    <col customWidth="1" min="37" max="37" width="11.0"/>
    <col customWidth="1" min="38" max="38" width="7.17"/>
    <col customWidth="1" min="39" max="39" width="24.0"/>
    <col customWidth="1" min="40" max="40" width="8.33"/>
    <col customWidth="1" min="41" max="41" width="17.5"/>
    <col customWidth="1" min="42" max="42" width="18.5"/>
    <col customWidth="1" min="43" max="43" width="22.0"/>
    <col customWidth="1" min="44" max="44" width="25.0"/>
    <col customWidth="1" min="45" max="45" width="24.17"/>
    <col customWidth="1" min="46" max="46" width="24.0"/>
    <col customWidth="1" min="47" max="47" width="24.17"/>
    <col customWidth="1" min="48" max="48" width="44.67"/>
    <col customWidth="1" min="49" max="49" width="76.33"/>
    <col customWidth="1" min="50" max="50" width="17.67"/>
    <col customWidth="1" min="51" max="51" width="13.5"/>
    <col customWidth="1" min="52" max="52" width="14.5"/>
    <col customWidth="1" min="53" max="53" width="12.5"/>
    <col customWidth="1" min="54" max="54" width="28.17"/>
    <col customWidth="1" min="55" max="55" width="35.33"/>
    <col customWidth="1" min="56" max="56" width="24.0"/>
    <col customWidth="1" min="57" max="57" width="19.5"/>
    <col customWidth="1" min="58" max="58" width="40.83"/>
    <col customWidth="1" min="59" max="59" width="34.33"/>
    <col customWidth="1" min="60" max="60" width="8.33"/>
    <col customWidth="1" min="61" max="61" width="19.83"/>
    <col customWidth="1" min="62" max="62" width="16.67"/>
    <col customWidth="1" min="63" max="63" width="10.33"/>
    <col customWidth="1" min="64" max="65" width="11.5"/>
    <col customWidth="1" min="66" max="66" width="12.5"/>
    <col customWidth="1" min="67" max="67" width="12.83"/>
    <col customWidth="1" min="68" max="68" width="26.0"/>
    <col customWidth="1" min="69" max="69" width="16.67"/>
    <col customWidth="1" min="70" max="70" width="25.0"/>
    <col customWidth="1" min="71" max="72" width="19.83"/>
    <col customWidth="1" min="73" max="73" width="15.67"/>
    <col customWidth="1" min="74" max="74" width="18.83"/>
    <col customWidth="1" min="75" max="75" width="16.67"/>
    <col customWidth="1" min="76" max="77" width="17.67"/>
    <col customWidth="1" min="78" max="78" width="26.17"/>
    <col customWidth="1" min="79" max="79" width="17.67"/>
    <col customWidth="1" min="80" max="80" width="16.67"/>
    <col customWidth="1" min="81" max="81" width="19.83"/>
    <col customWidth="1" min="82" max="82" width="14.5"/>
    <col customWidth="1" min="83" max="83" width="7.17"/>
    <col customWidth="1" min="84" max="84" width="14.5"/>
    <col customWidth="1" min="85" max="85" width="23.0"/>
    <col customWidth="1" min="86" max="87" width="16.67"/>
  </cols>
  <sheetData>
    <row r="1" ht="14.25" customHeight="1">
      <c r="A1" s="1" t="s">
        <v>0</v>
      </c>
      <c r="E1" s="2" t="s">
        <v>1</v>
      </c>
    </row>
    <row r="2" ht="14.25" customHeight="1">
      <c r="A2" s="3" t="s">
        <v>2</v>
      </c>
      <c r="B2" s="4"/>
      <c r="C2" s="4"/>
      <c r="D2" s="4"/>
      <c r="E2" s="5" t="s">
        <v>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</row>
    <row r="3" ht="14.25" customHeight="1">
      <c r="A3" s="3" t="s">
        <v>4</v>
      </c>
      <c r="C3" s="4"/>
      <c r="D3" s="4"/>
      <c r="E3" s="5" t="s"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</row>
    <row r="4" ht="14.2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</row>
    <row r="5" ht="14.2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</row>
    <row r="6" ht="14.25" customHeight="1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  <c r="CD6" s="7" t="s">
        <v>57</v>
      </c>
      <c r="CE6" s="7" t="s">
        <v>87</v>
      </c>
      <c r="CF6" s="7" t="s">
        <v>88</v>
      </c>
      <c r="CG6" s="7" t="s">
        <v>89</v>
      </c>
      <c r="CH6" s="7" t="s">
        <v>90</v>
      </c>
      <c r="CI6" s="7" t="s">
        <v>91</v>
      </c>
    </row>
    <row r="7" ht="14.25" customHeight="1">
      <c r="A7" s="8">
        <v>1.0</v>
      </c>
      <c r="B7" s="8" t="s">
        <v>92</v>
      </c>
      <c r="C7" s="8" t="s">
        <v>93</v>
      </c>
      <c r="D7" s="8" t="s">
        <v>94</v>
      </c>
      <c r="E7" s="9"/>
      <c r="F7" s="8" t="s">
        <v>95</v>
      </c>
      <c r="G7" s="8" t="s">
        <v>96</v>
      </c>
      <c r="H7" s="4"/>
      <c r="I7" s="8" t="s">
        <v>97</v>
      </c>
      <c r="J7" s="10" t="s">
        <v>98</v>
      </c>
      <c r="K7" s="8" t="s">
        <v>99</v>
      </c>
      <c r="L7" s="8">
        <v>5.4424692E7</v>
      </c>
      <c r="M7" s="4"/>
      <c r="N7" s="8" t="s">
        <v>100</v>
      </c>
      <c r="O7" s="9"/>
      <c r="P7" s="8" t="s">
        <v>101</v>
      </c>
      <c r="Q7" s="8" t="s">
        <v>102</v>
      </c>
      <c r="R7" s="8" t="s">
        <v>103</v>
      </c>
      <c r="S7" s="8" t="s">
        <v>104</v>
      </c>
      <c r="T7" s="4"/>
      <c r="U7" s="8" t="s">
        <v>105</v>
      </c>
      <c r="V7" s="8" t="s">
        <v>106</v>
      </c>
      <c r="W7" s="4"/>
      <c r="X7" s="9"/>
      <c r="Y7" s="8">
        <v>9.5122036E7</v>
      </c>
      <c r="Z7" s="9"/>
      <c r="AA7" s="4"/>
      <c r="AB7" s="4"/>
      <c r="AC7" s="4"/>
      <c r="AD7" s="8" t="s">
        <v>107</v>
      </c>
      <c r="AE7" s="8">
        <v>4.3354505E7</v>
      </c>
      <c r="AF7" s="11" t="b">
        <v>0</v>
      </c>
      <c r="AG7" s="11" t="b">
        <v>0</v>
      </c>
      <c r="AH7" s="4"/>
      <c r="AI7" s="11" t="b">
        <v>0</v>
      </c>
      <c r="AJ7" s="4"/>
      <c r="AK7" s="8" t="s">
        <v>108</v>
      </c>
      <c r="AL7" s="11" t="b">
        <v>0</v>
      </c>
      <c r="AM7" s="4"/>
      <c r="AN7" s="8" t="s">
        <v>109</v>
      </c>
      <c r="AO7" s="8" t="s">
        <v>110</v>
      </c>
      <c r="AP7" s="9"/>
      <c r="AQ7" s="4"/>
      <c r="AR7" s="8" t="s">
        <v>111</v>
      </c>
      <c r="AS7" s="8" t="s">
        <v>111</v>
      </c>
      <c r="AT7" s="8" t="s">
        <v>111</v>
      </c>
      <c r="AU7" s="8" t="s">
        <v>111</v>
      </c>
      <c r="AV7" s="8" t="s">
        <v>112</v>
      </c>
      <c r="AW7" s="8" t="s">
        <v>113</v>
      </c>
      <c r="AX7" s="4"/>
      <c r="AY7" s="4"/>
      <c r="AZ7" s="4"/>
      <c r="BA7" s="4"/>
      <c r="BB7" s="4"/>
      <c r="BC7" s="9"/>
      <c r="BD7" s="9"/>
      <c r="BE7" s="8" t="s">
        <v>114</v>
      </c>
      <c r="BF7" s="8" t="s">
        <v>115</v>
      </c>
      <c r="BG7" s="8" t="s">
        <v>116</v>
      </c>
      <c r="BH7" s="8" t="s">
        <v>117</v>
      </c>
      <c r="BI7" s="4"/>
      <c r="BJ7" s="9"/>
      <c r="BK7" s="9"/>
      <c r="BL7" s="10" t="s">
        <v>118</v>
      </c>
      <c r="BM7" s="10" t="s">
        <v>118</v>
      </c>
      <c r="BN7" s="11" t="b">
        <v>0</v>
      </c>
      <c r="BO7" s="8" t="s">
        <v>119</v>
      </c>
      <c r="BP7" s="8" t="s">
        <v>120</v>
      </c>
      <c r="BQ7" s="9"/>
      <c r="BR7" s="8" t="s">
        <v>121</v>
      </c>
      <c r="BS7" s="11" t="b">
        <v>0</v>
      </c>
      <c r="BT7" s="4"/>
      <c r="BU7" s="4"/>
      <c r="BV7" s="11" t="b">
        <v>0</v>
      </c>
      <c r="BW7" s="11" t="b">
        <v>0</v>
      </c>
      <c r="BX7" s="8" t="s">
        <v>122</v>
      </c>
      <c r="BY7" s="4"/>
      <c r="BZ7" s="4"/>
      <c r="CA7" s="4"/>
      <c r="CB7" s="4"/>
      <c r="CC7" s="4"/>
      <c r="CD7" s="4"/>
      <c r="CE7" s="4"/>
      <c r="CF7" s="9"/>
      <c r="CG7" s="4"/>
      <c r="CH7" s="4"/>
      <c r="CI7" s="4"/>
    </row>
    <row r="8" ht="14.25" customHeight="1">
      <c r="A8" s="8">
        <v>2.0</v>
      </c>
      <c r="B8" s="8" t="s">
        <v>123</v>
      </c>
      <c r="C8" s="8" t="s">
        <v>124</v>
      </c>
      <c r="D8" s="8" t="s">
        <v>125</v>
      </c>
      <c r="E8" s="9"/>
      <c r="F8" s="8" t="s">
        <v>126</v>
      </c>
      <c r="G8" s="8" t="s">
        <v>127</v>
      </c>
      <c r="H8" s="4"/>
      <c r="I8" s="8" t="s">
        <v>128</v>
      </c>
      <c r="J8" s="10" t="s">
        <v>129</v>
      </c>
      <c r="K8" s="8" t="s">
        <v>130</v>
      </c>
      <c r="L8" s="4"/>
      <c r="M8" s="4"/>
      <c r="N8" s="9"/>
      <c r="O8" s="9"/>
      <c r="P8" s="8" t="s">
        <v>131</v>
      </c>
      <c r="Q8" s="8" t="s">
        <v>102</v>
      </c>
      <c r="R8" s="8" t="s">
        <v>103</v>
      </c>
      <c r="S8" s="8" t="s">
        <v>132</v>
      </c>
      <c r="T8" s="4"/>
      <c r="U8" s="8" t="s">
        <v>133</v>
      </c>
      <c r="V8" s="8" t="s">
        <v>134</v>
      </c>
      <c r="W8" s="4"/>
      <c r="X8" s="9"/>
      <c r="Y8" s="8">
        <v>2.6720574E7</v>
      </c>
      <c r="Z8" s="9"/>
      <c r="AA8" s="4"/>
      <c r="AB8" s="4"/>
      <c r="AC8" s="4"/>
      <c r="AD8" s="4"/>
      <c r="AE8" s="4"/>
      <c r="AF8" s="11" t="b">
        <v>0</v>
      </c>
      <c r="AG8" s="11" t="b">
        <v>0</v>
      </c>
      <c r="AH8" s="4"/>
      <c r="AI8" s="11" t="b">
        <v>0</v>
      </c>
      <c r="AJ8" s="4"/>
      <c r="AK8" s="4"/>
      <c r="AL8" s="11" t="b">
        <v>0</v>
      </c>
      <c r="AM8" s="4"/>
      <c r="AN8" s="8" t="s">
        <v>109</v>
      </c>
      <c r="AO8" s="8">
        <v>1.584228720116E12</v>
      </c>
      <c r="AP8" s="8" t="s">
        <v>135</v>
      </c>
      <c r="AQ8" s="4"/>
      <c r="AR8" s="8" t="s">
        <v>111</v>
      </c>
      <c r="AS8" s="8" t="s">
        <v>136</v>
      </c>
      <c r="AT8" s="8" t="s">
        <v>111</v>
      </c>
      <c r="AU8" s="8" t="s">
        <v>136</v>
      </c>
      <c r="AV8" s="4"/>
      <c r="AW8" s="4"/>
      <c r="AX8" s="4"/>
      <c r="AY8" s="4"/>
      <c r="AZ8" s="4"/>
      <c r="BA8" s="4"/>
      <c r="BB8" s="4"/>
      <c r="BC8" s="9"/>
      <c r="BD8" s="9"/>
      <c r="BE8" s="8" t="s">
        <v>114</v>
      </c>
      <c r="BF8" s="8" t="s">
        <v>137</v>
      </c>
      <c r="BG8" s="8" t="s">
        <v>138</v>
      </c>
      <c r="BH8" s="8" t="s">
        <v>117</v>
      </c>
      <c r="BI8" s="4"/>
      <c r="BJ8" s="9"/>
      <c r="BK8" s="9"/>
      <c r="BL8" s="10" t="s">
        <v>139</v>
      </c>
      <c r="BM8" s="10" t="s">
        <v>140</v>
      </c>
      <c r="BN8" s="11" t="b">
        <v>0</v>
      </c>
      <c r="BO8" s="8" t="s">
        <v>141</v>
      </c>
      <c r="BP8" s="8" t="s">
        <v>120</v>
      </c>
      <c r="BQ8" s="8">
        <v>1.43496594E8</v>
      </c>
      <c r="BR8" s="9"/>
      <c r="BS8" s="11" t="b">
        <v>0</v>
      </c>
      <c r="BT8" s="4"/>
      <c r="BU8" s="4"/>
      <c r="BV8" s="11" t="b">
        <v>0</v>
      </c>
      <c r="BW8" s="11" t="b">
        <v>0</v>
      </c>
      <c r="BX8" s="8" t="s">
        <v>122</v>
      </c>
      <c r="BY8" s="4"/>
      <c r="BZ8" s="4"/>
      <c r="CA8" s="4"/>
      <c r="CB8" s="4"/>
      <c r="CC8" s="4"/>
      <c r="CD8" s="4"/>
      <c r="CE8" s="4"/>
      <c r="CF8" s="9"/>
      <c r="CG8" s="4"/>
      <c r="CH8" s="4"/>
      <c r="CI8" s="4"/>
    </row>
    <row r="9" ht="14.25" customHeight="1">
      <c r="A9" s="8">
        <v>3.0</v>
      </c>
      <c r="B9" s="8" t="s">
        <v>142</v>
      </c>
      <c r="C9" s="8" t="s">
        <v>143</v>
      </c>
      <c r="D9" s="8" t="s">
        <v>144</v>
      </c>
      <c r="E9" s="8" t="s">
        <v>145</v>
      </c>
      <c r="F9" s="8" t="s">
        <v>146</v>
      </c>
      <c r="G9" s="8" t="s">
        <v>147</v>
      </c>
      <c r="H9" s="4"/>
      <c r="I9" s="8" t="s">
        <v>148</v>
      </c>
      <c r="J9" s="12">
        <v>33791.0</v>
      </c>
      <c r="K9" s="8" t="s">
        <v>149</v>
      </c>
      <c r="L9" s="4"/>
      <c r="M9" s="4"/>
      <c r="N9" s="9"/>
      <c r="O9" s="9"/>
      <c r="P9" s="8" t="s">
        <v>101</v>
      </c>
      <c r="Q9" s="8" t="s">
        <v>150</v>
      </c>
      <c r="R9" s="8" t="s">
        <v>103</v>
      </c>
      <c r="S9" s="8" t="s">
        <v>104</v>
      </c>
      <c r="T9" s="4"/>
      <c r="U9" s="8" t="s">
        <v>151</v>
      </c>
      <c r="V9" s="8" t="s">
        <v>152</v>
      </c>
      <c r="W9" s="4"/>
      <c r="X9" s="9"/>
      <c r="Y9" s="8">
        <v>8.0921353E7</v>
      </c>
      <c r="Z9" s="8">
        <v>2.01101246506E11</v>
      </c>
      <c r="AA9" s="4"/>
      <c r="AB9" s="4"/>
      <c r="AC9" s="4"/>
      <c r="AD9" s="4"/>
      <c r="AE9" s="4"/>
      <c r="AF9" s="11" t="b">
        <v>0</v>
      </c>
      <c r="AG9" s="11" t="b">
        <v>0</v>
      </c>
      <c r="AH9" s="4"/>
      <c r="AI9" s="11" t="b">
        <v>0</v>
      </c>
      <c r="AJ9" s="4"/>
      <c r="AK9" s="4"/>
      <c r="AL9" s="11" t="b">
        <v>1</v>
      </c>
      <c r="AM9" s="4"/>
      <c r="AN9" s="8" t="s">
        <v>109</v>
      </c>
      <c r="AO9" s="8">
        <v>2.148389510101E12</v>
      </c>
      <c r="AP9" s="8" t="s">
        <v>153</v>
      </c>
      <c r="AQ9" s="4"/>
      <c r="AR9" s="8" t="s">
        <v>111</v>
      </c>
      <c r="AS9" s="8" t="s">
        <v>111</v>
      </c>
      <c r="AT9" s="8" t="s">
        <v>111</v>
      </c>
      <c r="AU9" s="8" t="s">
        <v>111</v>
      </c>
      <c r="AV9" s="4"/>
      <c r="AW9" s="4"/>
      <c r="AX9" s="4"/>
      <c r="AY9" s="4"/>
      <c r="AZ9" s="4"/>
      <c r="BA9" s="4"/>
      <c r="BB9" s="4"/>
      <c r="BC9" s="9"/>
      <c r="BD9" s="9"/>
      <c r="BE9" s="8" t="s">
        <v>114</v>
      </c>
      <c r="BF9" s="8" t="s">
        <v>154</v>
      </c>
      <c r="BG9" s="8" t="s">
        <v>155</v>
      </c>
      <c r="BH9" s="8" t="s">
        <v>117</v>
      </c>
      <c r="BI9" s="4"/>
      <c r="BJ9" s="9"/>
      <c r="BK9" s="9"/>
      <c r="BL9" s="10" t="s">
        <v>156</v>
      </c>
      <c r="BM9" s="10" t="s">
        <v>140</v>
      </c>
      <c r="BN9" s="11" t="b">
        <v>0</v>
      </c>
      <c r="BO9" s="8" t="s">
        <v>141</v>
      </c>
      <c r="BP9" s="8" t="s">
        <v>120</v>
      </c>
      <c r="BQ9" s="8" t="s">
        <v>157</v>
      </c>
      <c r="BR9" s="9"/>
      <c r="BS9" s="11" t="b">
        <v>0</v>
      </c>
      <c r="BT9" s="4"/>
      <c r="BU9" s="4"/>
      <c r="BV9" s="11" t="b">
        <v>0</v>
      </c>
      <c r="BW9" s="11" t="b">
        <v>0</v>
      </c>
      <c r="BX9" s="8" t="s">
        <v>122</v>
      </c>
      <c r="BY9" s="4"/>
      <c r="BZ9" s="4"/>
      <c r="CA9" s="4"/>
      <c r="CB9" s="4"/>
      <c r="CC9" s="4"/>
      <c r="CD9" s="4"/>
      <c r="CE9" s="4"/>
      <c r="CF9" s="9"/>
      <c r="CG9" s="4"/>
      <c r="CH9" s="4"/>
      <c r="CI9" s="4"/>
    </row>
    <row r="10" ht="14.25" customHeight="1">
      <c r="A10" s="8">
        <v>4.0</v>
      </c>
      <c r="B10" s="8" t="s">
        <v>158</v>
      </c>
      <c r="C10" s="8" t="s">
        <v>159</v>
      </c>
      <c r="D10" s="8" t="s">
        <v>160</v>
      </c>
      <c r="E10" s="8" t="s">
        <v>161</v>
      </c>
      <c r="F10" s="8" t="s">
        <v>162</v>
      </c>
      <c r="G10" s="8" t="s">
        <v>163</v>
      </c>
      <c r="H10" s="4"/>
      <c r="I10" s="8" t="s">
        <v>159</v>
      </c>
      <c r="J10" s="10" t="s">
        <v>164</v>
      </c>
      <c r="K10" s="8" t="s">
        <v>165</v>
      </c>
      <c r="L10" s="4"/>
      <c r="M10" s="4"/>
      <c r="N10" s="8" t="s">
        <v>166</v>
      </c>
      <c r="O10" s="9"/>
      <c r="P10" s="8" t="s">
        <v>101</v>
      </c>
      <c r="Q10" s="8" t="s">
        <v>102</v>
      </c>
      <c r="R10" s="8" t="s">
        <v>103</v>
      </c>
      <c r="S10" s="9"/>
      <c r="T10" s="4"/>
      <c r="U10" s="8">
        <v>2.078566560101E12</v>
      </c>
      <c r="V10" s="8" t="s">
        <v>167</v>
      </c>
      <c r="W10" s="4"/>
      <c r="X10" s="9"/>
      <c r="Y10" s="8">
        <v>7.3469084E7</v>
      </c>
      <c r="Z10" s="4"/>
      <c r="AA10" s="4"/>
      <c r="AB10" s="4"/>
      <c r="AC10" s="4"/>
      <c r="AD10" s="4"/>
      <c r="AE10" s="4"/>
      <c r="AF10" s="11" t="b">
        <v>0</v>
      </c>
      <c r="AG10" s="11" t="b">
        <v>0</v>
      </c>
      <c r="AH10" s="4"/>
      <c r="AI10" s="11" t="b">
        <v>0</v>
      </c>
      <c r="AJ10" s="4"/>
      <c r="AK10" s="4"/>
      <c r="AL10" s="11" t="b">
        <v>1</v>
      </c>
      <c r="AM10" s="4"/>
      <c r="AN10" s="8" t="s">
        <v>109</v>
      </c>
      <c r="AO10" s="8">
        <v>2.078566560101E12</v>
      </c>
      <c r="AP10" s="8" t="s">
        <v>168</v>
      </c>
      <c r="AQ10" s="4"/>
      <c r="AR10" s="8" t="s">
        <v>111</v>
      </c>
      <c r="AS10" s="8" t="s">
        <v>111</v>
      </c>
      <c r="AT10" s="8" t="s">
        <v>111</v>
      </c>
      <c r="AU10" s="8" t="s">
        <v>111</v>
      </c>
      <c r="AV10" s="4"/>
      <c r="AW10" s="4"/>
      <c r="AX10" s="4"/>
      <c r="AY10" s="4"/>
      <c r="AZ10" s="4"/>
      <c r="BA10" s="4"/>
      <c r="BB10" s="4"/>
      <c r="BC10" s="8" t="s">
        <v>169</v>
      </c>
      <c r="BD10" s="8">
        <v>7.3469084E7</v>
      </c>
      <c r="BE10" s="8" t="s">
        <v>114</v>
      </c>
      <c r="BF10" s="8" t="s">
        <v>170</v>
      </c>
      <c r="BG10" s="8" t="s">
        <v>171</v>
      </c>
      <c r="BH10" s="8" t="s">
        <v>117</v>
      </c>
      <c r="BI10" s="4"/>
      <c r="BJ10" s="8" t="s">
        <v>172</v>
      </c>
      <c r="BK10" s="8" t="s">
        <v>173</v>
      </c>
      <c r="BL10" s="10" t="s">
        <v>174</v>
      </c>
      <c r="BM10" s="10" t="s">
        <v>175</v>
      </c>
      <c r="BN10" s="11" t="b">
        <v>1</v>
      </c>
      <c r="BO10" s="8" t="s">
        <v>141</v>
      </c>
      <c r="BP10" s="8" t="s">
        <v>120</v>
      </c>
      <c r="BQ10" s="8">
        <v>1.859172156E9</v>
      </c>
      <c r="BR10" s="8" t="s">
        <v>121</v>
      </c>
      <c r="BS10" s="11" t="b">
        <v>0</v>
      </c>
      <c r="BT10" s="4"/>
      <c r="BU10" s="4"/>
      <c r="BV10" s="11" t="b">
        <v>0</v>
      </c>
      <c r="BW10" s="11" t="b">
        <v>0</v>
      </c>
      <c r="BX10" s="8" t="s">
        <v>122</v>
      </c>
      <c r="BY10" s="4"/>
      <c r="BZ10" s="4"/>
      <c r="CA10" s="4"/>
      <c r="CB10" s="4"/>
      <c r="CC10" s="4"/>
      <c r="CD10" s="4"/>
      <c r="CE10" s="4"/>
      <c r="CF10" s="8" t="s">
        <v>176</v>
      </c>
      <c r="CG10" s="4"/>
      <c r="CH10" s="4"/>
      <c r="CI10" s="4"/>
    </row>
    <row r="11" ht="14.25" customHeight="1">
      <c r="A11" s="8">
        <v>5.0</v>
      </c>
      <c r="B11" s="8" t="s">
        <v>177</v>
      </c>
      <c r="C11" s="8" t="s">
        <v>178</v>
      </c>
      <c r="D11" s="8" t="s">
        <v>179</v>
      </c>
      <c r="E11" s="9"/>
      <c r="F11" s="8" t="s">
        <v>180</v>
      </c>
      <c r="G11" s="8" t="s">
        <v>181</v>
      </c>
      <c r="H11" s="4"/>
      <c r="I11" s="8" t="s">
        <v>182</v>
      </c>
      <c r="J11" s="12">
        <v>33124.0</v>
      </c>
      <c r="K11" s="8" t="s">
        <v>183</v>
      </c>
      <c r="L11" s="4"/>
      <c r="M11" s="4"/>
      <c r="N11" s="9"/>
      <c r="O11" s="9"/>
      <c r="P11" s="8" t="s">
        <v>101</v>
      </c>
      <c r="Q11" s="8" t="s">
        <v>150</v>
      </c>
      <c r="R11" s="8" t="s">
        <v>103</v>
      </c>
      <c r="S11" s="8" t="s">
        <v>104</v>
      </c>
      <c r="T11" s="4"/>
      <c r="U11" s="8" t="s">
        <v>184</v>
      </c>
      <c r="V11" s="8" t="s">
        <v>185</v>
      </c>
      <c r="W11" s="4"/>
      <c r="X11" s="9"/>
      <c r="Y11" s="8">
        <v>7.2466626E7</v>
      </c>
      <c r="Z11" s="4"/>
      <c r="AA11" s="4"/>
      <c r="AB11" s="4"/>
      <c r="AC11" s="4"/>
      <c r="AD11" s="4"/>
      <c r="AE11" s="4"/>
      <c r="AF11" s="11" t="b">
        <v>0</v>
      </c>
      <c r="AG11" s="11" t="b">
        <v>0</v>
      </c>
      <c r="AH11" s="4"/>
      <c r="AI11" s="11" t="b">
        <v>0</v>
      </c>
      <c r="AJ11" s="4"/>
      <c r="AK11" s="4"/>
      <c r="AL11" s="11" t="b">
        <v>1</v>
      </c>
      <c r="AM11" s="4"/>
      <c r="AN11" s="8" t="s">
        <v>109</v>
      </c>
      <c r="AO11" s="8" t="s">
        <v>184</v>
      </c>
      <c r="AP11" s="8">
        <v>7.2466626E7</v>
      </c>
      <c r="AQ11" s="4"/>
      <c r="AR11" s="8" t="s">
        <v>111</v>
      </c>
      <c r="AS11" s="8" t="s">
        <v>111</v>
      </c>
      <c r="AT11" s="8" t="s">
        <v>111</v>
      </c>
      <c r="AU11" s="8" t="s">
        <v>111</v>
      </c>
      <c r="AV11" s="9"/>
      <c r="AW11" s="4"/>
      <c r="AX11" s="4"/>
      <c r="AY11" s="4"/>
      <c r="AZ11" s="4"/>
      <c r="BA11" s="4"/>
      <c r="BB11" s="4"/>
      <c r="BC11" s="9"/>
      <c r="BD11" s="9"/>
      <c r="BE11" s="8" t="s">
        <v>114</v>
      </c>
      <c r="BF11" s="8" t="s">
        <v>186</v>
      </c>
      <c r="BG11" s="8" t="s">
        <v>187</v>
      </c>
      <c r="BH11" s="8" t="s">
        <v>117</v>
      </c>
      <c r="BI11" s="4"/>
      <c r="BJ11" s="9"/>
      <c r="BK11" s="9"/>
      <c r="BL11" s="12">
        <v>43834.0</v>
      </c>
      <c r="BM11" s="12">
        <v>44382.0</v>
      </c>
      <c r="BN11" s="11" t="b">
        <v>0</v>
      </c>
      <c r="BO11" s="8" t="s">
        <v>141</v>
      </c>
      <c r="BP11" s="8" t="s">
        <v>120</v>
      </c>
      <c r="BQ11" s="8">
        <v>8.10016451E8</v>
      </c>
      <c r="BR11" s="9"/>
      <c r="BS11" s="11" t="b">
        <v>0</v>
      </c>
      <c r="BT11" s="4"/>
      <c r="BU11" s="4"/>
      <c r="BV11" s="11" t="b">
        <v>0</v>
      </c>
      <c r="BW11" s="11" t="b">
        <v>0</v>
      </c>
      <c r="BX11" s="8" t="s">
        <v>122</v>
      </c>
      <c r="BY11" s="4"/>
      <c r="BZ11" s="4"/>
      <c r="CA11" s="4"/>
      <c r="CB11" s="4"/>
      <c r="CC11" s="4"/>
      <c r="CD11" s="4"/>
      <c r="CE11" s="4"/>
      <c r="CF11" s="9"/>
      <c r="CG11" s="4"/>
      <c r="CH11" s="4"/>
      <c r="CI11" s="4"/>
    </row>
    <row r="12" ht="14.25" customHeight="1">
      <c r="A12" s="8">
        <v>6.0</v>
      </c>
      <c r="B12" s="8" t="s">
        <v>188</v>
      </c>
      <c r="C12" s="8" t="s">
        <v>189</v>
      </c>
      <c r="D12" s="8" t="s">
        <v>190</v>
      </c>
      <c r="E12" s="8" t="s">
        <v>191</v>
      </c>
      <c r="F12" s="8" t="s">
        <v>192</v>
      </c>
      <c r="G12" s="8" t="s">
        <v>193</v>
      </c>
      <c r="H12" s="4"/>
      <c r="I12" s="8" t="s">
        <v>194</v>
      </c>
      <c r="J12" s="12">
        <v>33762.0</v>
      </c>
      <c r="K12" s="8" t="s">
        <v>195</v>
      </c>
      <c r="L12" s="4"/>
      <c r="M12" s="9"/>
      <c r="N12" s="8" t="s">
        <v>196</v>
      </c>
      <c r="O12" s="9"/>
      <c r="P12" s="8" t="s">
        <v>101</v>
      </c>
      <c r="Q12" s="8" t="s">
        <v>102</v>
      </c>
      <c r="R12" s="8" t="s">
        <v>103</v>
      </c>
      <c r="S12" s="9"/>
      <c r="T12" s="4"/>
      <c r="U12" s="8" t="s">
        <v>197</v>
      </c>
      <c r="V12" s="8" t="s">
        <v>198</v>
      </c>
      <c r="W12" s="9"/>
      <c r="X12" s="9"/>
      <c r="Y12" s="8">
        <v>9.2176011E7</v>
      </c>
      <c r="Z12" s="9"/>
      <c r="AA12" s="4"/>
      <c r="AB12" s="4"/>
      <c r="AC12" s="4"/>
      <c r="AD12" s="9"/>
      <c r="AE12" s="9"/>
      <c r="AF12" s="11" t="b">
        <v>0</v>
      </c>
      <c r="AG12" s="11" t="b">
        <v>0</v>
      </c>
      <c r="AH12" s="4"/>
      <c r="AI12" s="11" t="b">
        <v>0</v>
      </c>
      <c r="AJ12" s="4"/>
      <c r="AK12" s="4"/>
      <c r="AL12" s="11" t="b">
        <v>1</v>
      </c>
      <c r="AM12" s="4"/>
      <c r="AN12" s="8" t="s">
        <v>109</v>
      </c>
      <c r="AO12" s="8">
        <v>2.151285320101E12</v>
      </c>
      <c r="AP12" s="8" t="s">
        <v>199</v>
      </c>
      <c r="AQ12" s="4"/>
      <c r="AR12" s="8" t="s">
        <v>111</v>
      </c>
      <c r="AS12" s="8" t="s">
        <v>111</v>
      </c>
      <c r="AT12" s="8" t="s">
        <v>111</v>
      </c>
      <c r="AU12" s="8" t="s">
        <v>111</v>
      </c>
      <c r="AV12" s="9"/>
      <c r="AW12" s="9"/>
      <c r="AX12" s="4"/>
      <c r="AY12" s="4"/>
      <c r="AZ12" s="4"/>
      <c r="BA12" s="4"/>
      <c r="BB12" s="4"/>
      <c r="BC12" s="8" t="s">
        <v>169</v>
      </c>
      <c r="BD12" s="8">
        <v>9.2176011E7</v>
      </c>
      <c r="BE12" s="8" t="s">
        <v>114</v>
      </c>
      <c r="BF12" s="8" t="s">
        <v>200</v>
      </c>
      <c r="BG12" s="8" t="s">
        <v>187</v>
      </c>
      <c r="BH12" s="8" t="s">
        <v>117</v>
      </c>
      <c r="BI12" s="4"/>
      <c r="BJ12" s="8" t="s">
        <v>201</v>
      </c>
      <c r="BK12" s="8" t="s">
        <v>173</v>
      </c>
      <c r="BL12" s="12">
        <v>43926.0</v>
      </c>
      <c r="BM12" s="10" t="s">
        <v>202</v>
      </c>
      <c r="BN12" s="11" t="b">
        <v>0</v>
      </c>
      <c r="BO12" s="8" t="s">
        <v>141</v>
      </c>
      <c r="BP12" s="8" t="s">
        <v>120</v>
      </c>
      <c r="BQ12" s="8">
        <v>4.530052341E9</v>
      </c>
      <c r="BR12" s="8" t="s">
        <v>121</v>
      </c>
      <c r="BS12" s="11" t="b">
        <v>0</v>
      </c>
      <c r="BT12" s="4"/>
      <c r="BU12" s="4"/>
      <c r="BV12" s="11" t="b">
        <v>0</v>
      </c>
      <c r="BW12" s="11" t="b">
        <v>0</v>
      </c>
      <c r="BX12" s="8" t="s">
        <v>122</v>
      </c>
      <c r="BY12" s="4"/>
      <c r="BZ12" s="4"/>
      <c r="CA12" s="4"/>
      <c r="CB12" s="4"/>
      <c r="CC12" s="4"/>
      <c r="CD12" s="4"/>
      <c r="CE12" s="4"/>
      <c r="CF12" s="8" t="s">
        <v>176</v>
      </c>
      <c r="CG12" s="4"/>
      <c r="CH12" s="4"/>
      <c r="CI12" s="4"/>
    </row>
    <row r="13" ht="14.25" customHeight="1">
      <c r="A13" s="8">
        <v>7.0</v>
      </c>
      <c r="B13" s="8" t="s">
        <v>203</v>
      </c>
      <c r="C13" s="8" t="s">
        <v>204</v>
      </c>
      <c r="D13" s="8" t="s">
        <v>205</v>
      </c>
      <c r="E13" s="8" t="s">
        <v>206</v>
      </c>
      <c r="F13" s="8" t="s">
        <v>207</v>
      </c>
      <c r="G13" s="8" t="s">
        <v>208</v>
      </c>
      <c r="H13" s="9"/>
      <c r="I13" s="8" t="s">
        <v>209</v>
      </c>
      <c r="J13" s="10" t="s">
        <v>210</v>
      </c>
      <c r="K13" s="8" t="s">
        <v>211</v>
      </c>
      <c r="L13" s="4"/>
      <c r="M13" s="4"/>
      <c r="N13" s="9"/>
      <c r="O13" s="4"/>
      <c r="P13" s="8" t="s">
        <v>101</v>
      </c>
      <c r="Q13" s="8" t="s">
        <v>150</v>
      </c>
      <c r="R13" s="8" t="s">
        <v>103</v>
      </c>
      <c r="S13" s="8" t="s">
        <v>104</v>
      </c>
      <c r="T13" s="4"/>
      <c r="U13" s="8" t="s">
        <v>212</v>
      </c>
      <c r="V13" s="8" t="s">
        <v>213</v>
      </c>
      <c r="W13" s="4"/>
      <c r="X13" s="4"/>
      <c r="Y13" s="8">
        <v>4.4260954E7</v>
      </c>
      <c r="Z13" s="4"/>
      <c r="AA13" s="4"/>
      <c r="AB13" s="4"/>
      <c r="AC13" s="4"/>
      <c r="AD13" s="4"/>
      <c r="AE13" s="4"/>
      <c r="AF13" s="11" t="b">
        <v>0</v>
      </c>
      <c r="AG13" s="11" t="b">
        <v>0</v>
      </c>
      <c r="AH13" s="4"/>
      <c r="AI13" s="11" t="b">
        <v>0</v>
      </c>
      <c r="AJ13" s="4"/>
      <c r="AK13" s="4"/>
      <c r="AL13" s="11" t="b">
        <v>1</v>
      </c>
      <c r="AM13" s="4"/>
      <c r="AN13" s="8" t="s">
        <v>109</v>
      </c>
      <c r="AO13" s="8">
        <v>2.465806070101E12</v>
      </c>
      <c r="AP13" s="8" t="s">
        <v>214</v>
      </c>
      <c r="AQ13" s="4"/>
      <c r="AR13" s="8" t="s">
        <v>111</v>
      </c>
      <c r="AS13" s="8" t="s">
        <v>111</v>
      </c>
      <c r="AT13" s="8" t="s">
        <v>111</v>
      </c>
      <c r="AU13" s="8" t="s">
        <v>111</v>
      </c>
      <c r="AV13" s="4"/>
      <c r="AW13" s="4"/>
      <c r="AX13" s="4"/>
      <c r="AY13" s="4"/>
      <c r="AZ13" s="4"/>
      <c r="BA13" s="9"/>
      <c r="BB13" s="4"/>
      <c r="BC13" s="9"/>
      <c r="BD13" s="9"/>
      <c r="BE13" s="8" t="s">
        <v>114</v>
      </c>
      <c r="BF13" s="8" t="s">
        <v>186</v>
      </c>
      <c r="BG13" s="8" t="s">
        <v>171</v>
      </c>
      <c r="BH13" s="8" t="s">
        <v>117</v>
      </c>
      <c r="BI13" s="9"/>
      <c r="BJ13" s="9"/>
      <c r="BK13" s="9"/>
      <c r="BL13" s="10" t="s">
        <v>215</v>
      </c>
      <c r="BM13" s="10" t="s">
        <v>216</v>
      </c>
      <c r="BN13" s="11" t="b">
        <v>0</v>
      </c>
      <c r="BO13" s="8" t="s">
        <v>141</v>
      </c>
      <c r="BP13" s="8" t="s">
        <v>120</v>
      </c>
      <c r="BQ13" s="8">
        <v>1.859037821E9</v>
      </c>
      <c r="BR13" s="9"/>
      <c r="BS13" s="11" t="b">
        <v>0</v>
      </c>
      <c r="BT13" s="4"/>
      <c r="BU13" s="4"/>
      <c r="BV13" s="11" t="b">
        <v>0</v>
      </c>
      <c r="BW13" s="11" t="b">
        <v>0</v>
      </c>
      <c r="BX13" s="8" t="s">
        <v>122</v>
      </c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</row>
    <row r="14" ht="14.25" customHeight="1">
      <c r="A14" s="8">
        <v>8.0</v>
      </c>
      <c r="B14" s="8" t="s">
        <v>217</v>
      </c>
      <c r="C14" s="8" t="s">
        <v>218</v>
      </c>
      <c r="D14" s="8" t="s">
        <v>219</v>
      </c>
      <c r="E14" s="8" t="s">
        <v>220</v>
      </c>
      <c r="F14" s="8" t="s">
        <v>221</v>
      </c>
      <c r="G14" s="8" t="s">
        <v>222</v>
      </c>
      <c r="H14" s="9"/>
      <c r="I14" s="8" t="s">
        <v>223</v>
      </c>
      <c r="J14" s="10" t="s">
        <v>224</v>
      </c>
      <c r="K14" s="8" t="s">
        <v>225</v>
      </c>
      <c r="L14" s="9"/>
      <c r="M14" s="4"/>
      <c r="N14" s="9"/>
      <c r="O14" s="9"/>
      <c r="P14" s="8" t="s">
        <v>101</v>
      </c>
      <c r="Q14" s="8" t="s">
        <v>150</v>
      </c>
      <c r="R14" s="8" t="s">
        <v>103</v>
      </c>
      <c r="S14" s="8" t="s">
        <v>104</v>
      </c>
      <c r="T14" s="4"/>
      <c r="U14" s="8" t="s">
        <v>226</v>
      </c>
      <c r="V14" s="8" t="s">
        <v>227</v>
      </c>
      <c r="W14" s="4"/>
      <c r="X14" s="9"/>
      <c r="Y14" s="8">
        <v>1.721122E7</v>
      </c>
      <c r="Z14" s="4"/>
      <c r="AA14" s="4"/>
      <c r="AB14" s="4"/>
      <c r="AC14" s="4"/>
      <c r="AD14" s="4"/>
      <c r="AE14" s="4"/>
      <c r="AF14" s="11" t="b">
        <v>0</v>
      </c>
      <c r="AG14" s="11" t="b">
        <v>0</v>
      </c>
      <c r="AH14" s="4"/>
      <c r="AI14" s="11" t="b">
        <v>0</v>
      </c>
      <c r="AJ14" s="4"/>
      <c r="AK14" s="9"/>
      <c r="AL14" s="11" t="b">
        <v>1</v>
      </c>
      <c r="AM14" s="4"/>
      <c r="AN14" s="8" t="s">
        <v>109</v>
      </c>
      <c r="AO14" s="8" t="s">
        <v>226</v>
      </c>
      <c r="AP14" s="8">
        <v>1.721122E7</v>
      </c>
      <c r="AQ14" s="4"/>
      <c r="AR14" s="8" t="s">
        <v>111</v>
      </c>
      <c r="AS14" s="8" t="s">
        <v>111</v>
      </c>
      <c r="AT14" s="8" t="s">
        <v>111</v>
      </c>
      <c r="AU14" s="8" t="s">
        <v>111</v>
      </c>
      <c r="AV14" s="4"/>
      <c r="AW14" s="4"/>
      <c r="AX14" s="4"/>
      <c r="AY14" s="4"/>
      <c r="AZ14" s="4"/>
      <c r="BA14" s="9"/>
      <c r="BB14" s="4"/>
      <c r="BC14" s="9"/>
      <c r="BD14" s="9"/>
      <c r="BE14" s="8" t="s">
        <v>114</v>
      </c>
      <c r="BF14" s="8" t="s">
        <v>186</v>
      </c>
      <c r="BG14" s="8" t="s">
        <v>187</v>
      </c>
      <c r="BH14" s="8" t="s">
        <v>117</v>
      </c>
      <c r="BI14" s="9"/>
      <c r="BJ14" s="9"/>
      <c r="BK14" s="9"/>
      <c r="BL14" s="12">
        <v>43508.0</v>
      </c>
      <c r="BM14" s="10" t="s">
        <v>228</v>
      </c>
      <c r="BN14" s="11" t="b">
        <v>0</v>
      </c>
      <c r="BO14" s="8" t="s">
        <v>141</v>
      </c>
      <c r="BP14" s="8" t="s">
        <v>120</v>
      </c>
      <c r="BQ14" s="8">
        <v>5.460007858E9</v>
      </c>
      <c r="BR14" s="9"/>
      <c r="BS14" s="11" t="b">
        <v>0</v>
      </c>
      <c r="BT14" s="4"/>
      <c r="BU14" s="4"/>
      <c r="BV14" s="11" t="b">
        <v>0</v>
      </c>
      <c r="BW14" s="11" t="b">
        <v>0</v>
      </c>
      <c r="BX14" s="8" t="s">
        <v>122</v>
      </c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</row>
    <row r="15" ht="14.25" customHeight="1">
      <c r="A15" s="8">
        <v>9.0</v>
      </c>
      <c r="B15" s="8" t="s">
        <v>229</v>
      </c>
      <c r="C15" s="8" t="s">
        <v>230</v>
      </c>
      <c r="D15" s="8" t="s">
        <v>231</v>
      </c>
      <c r="E15" s="8" t="s">
        <v>232</v>
      </c>
      <c r="F15" s="8" t="s">
        <v>233</v>
      </c>
      <c r="G15" s="8" t="s">
        <v>234</v>
      </c>
      <c r="H15" s="4"/>
      <c r="I15" s="8" t="s">
        <v>235</v>
      </c>
      <c r="J15" s="10" t="s">
        <v>236</v>
      </c>
      <c r="K15" s="8" t="s">
        <v>237</v>
      </c>
      <c r="L15" s="9"/>
      <c r="M15" s="4"/>
      <c r="N15" s="9"/>
      <c r="O15" s="9"/>
      <c r="P15" s="8" t="s">
        <v>131</v>
      </c>
      <c r="Q15" s="8" t="s">
        <v>102</v>
      </c>
      <c r="R15" s="8" t="s">
        <v>103</v>
      </c>
      <c r="S15" s="8" t="s">
        <v>104</v>
      </c>
      <c r="T15" s="4"/>
      <c r="U15" s="8" t="s">
        <v>238</v>
      </c>
      <c r="V15" s="8" t="s">
        <v>239</v>
      </c>
      <c r="W15" s="4"/>
      <c r="X15" s="9"/>
      <c r="Y15" s="8">
        <v>4.5086338E7</v>
      </c>
      <c r="Z15" s="9"/>
      <c r="AA15" s="4"/>
      <c r="AB15" s="4"/>
      <c r="AC15" s="4"/>
      <c r="AD15" s="4"/>
      <c r="AE15" s="4"/>
      <c r="AF15" s="11" t="b">
        <v>0</v>
      </c>
      <c r="AG15" s="11" t="b">
        <v>0</v>
      </c>
      <c r="AH15" s="4"/>
      <c r="AI15" s="11" t="b">
        <v>0</v>
      </c>
      <c r="AJ15" s="4"/>
      <c r="AK15" s="4"/>
      <c r="AL15" s="11" t="b">
        <v>1</v>
      </c>
      <c r="AM15" s="4"/>
      <c r="AN15" s="8" t="s">
        <v>109</v>
      </c>
      <c r="AO15" s="8" t="s">
        <v>238</v>
      </c>
      <c r="AP15" s="8">
        <v>4.5086338E7</v>
      </c>
      <c r="AQ15" s="4"/>
      <c r="AR15" s="8" t="s">
        <v>111</v>
      </c>
      <c r="AS15" s="8" t="s">
        <v>240</v>
      </c>
      <c r="AT15" s="8" t="s">
        <v>241</v>
      </c>
      <c r="AU15" s="8" t="s">
        <v>240</v>
      </c>
      <c r="AV15" s="9"/>
      <c r="AW15" s="9"/>
      <c r="AX15" s="4"/>
      <c r="AY15" s="4"/>
      <c r="AZ15" s="4"/>
      <c r="BA15" s="4"/>
      <c r="BB15" s="4"/>
      <c r="BC15" s="9"/>
      <c r="BD15" s="9"/>
      <c r="BE15" s="8" t="s">
        <v>114</v>
      </c>
      <c r="BF15" s="8" t="s">
        <v>186</v>
      </c>
      <c r="BG15" s="8" t="s">
        <v>187</v>
      </c>
      <c r="BH15" s="8" t="s">
        <v>117</v>
      </c>
      <c r="BI15" s="4"/>
      <c r="BJ15" s="9"/>
      <c r="BK15" s="9"/>
      <c r="BL15" s="10" t="s">
        <v>242</v>
      </c>
      <c r="BM15" s="12">
        <v>43871.0</v>
      </c>
      <c r="BN15" s="11" t="b">
        <v>0</v>
      </c>
      <c r="BO15" s="8" t="s">
        <v>141</v>
      </c>
      <c r="BP15" s="8" t="s">
        <v>120</v>
      </c>
      <c r="BQ15" s="8">
        <v>1.440098141E9</v>
      </c>
      <c r="BR15" s="9"/>
      <c r="BS15" s="11" t="b">
        <v>0</v>
      </c>
      <c r="BT15" s="4"/>
      <c r="BU15" s="4"/>
      <c r="BV15" s="9"/>
      <c r="BW15" s="11" t="b">
        <v>0</v>
      </c>
      <c r="BX15" s="8" t="s">
        <v>122</v>
      </c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</row>
    <row r="16" ht="14.25" customHeight="1">
      <c r="A16" s="8">
        <v>10.0</v>
      </c>
      <c r="B16" s="8" t="s">
        <v>243</v>
      </c>
      <c r="C16" s="8" t="s">
        <v>244</v>
      </c>
      <c r="D16" s="8" t="s">
        <v>245</v>
      </c>
      <c r="E16" s="8" t="s">
        <v>246</v>
      </c>
      <c r="F16" s="8" t="s">
        <v>247</v>
      </c>
      <c r="G16" s="8" t="s">
        <v>248</v>
      </c>
      <c r="H16" s="4"/>
      <c r="I16" s="8" t="s">
        <v>249</v>
      </c>
      <c r="J16" s="10" t="s">
        <v>250</v>
      </c>
      <c r="K16" s="8" t="s">
        <v>251</v>
      </c>
      <c r="L16" s="4"/>
      <c r="M16" s="4"/>
      <c r="N16" s="8" t="s">
        <v>252</v>
      </c>
      <c r="O16" s="8" t="s">
        <v>253</v>
      </c>
      <c r="P16" s="8" t="s">
        <v>131</v>
      </c>
      <c r="Q16" s="8" t="s">
        <v>150</v>
      </c>
      <c r="R16" s="8" t="s">
        <v>254</v>
      </c>
      <c r="S16" s="9"/>
      <c r="T16" s="4"/>
      <c r="U16" s="9"/>
      <c r="V16" s="8" t="s">
        <v>255</v>
      </c>
      <c r="W16" s="4"/>
      <c r="X16" s="8" t="s">
        <v>256</v>
      </c>
      <c r="Y16" s="8">
        <v>1.07879212E8</v>
      </c>
      <c r="Z16" s="4"/>
      <c r="AA16" s="4"/>
      <c r="AB16" s="4"/>
      <c r="AC16" s="4"/>
      <c r="AD16" s="4"/>
      <c r="AE16" s="4"/>
      <c r="AF16" s="11" t="b">
        <v>0</v>
      </c>
      <c r="AG16" s="11" t="b">
        <v>0</v>
      </c>
      <c r="AH16" s="4"/>
      <c r="AI16" s="11" t="b">
        <v>0</v>
      </c>
      <c r="AJ16" s="4"/>
      <c r="AK16" s="4"/>
      <c r="AL16" s="11" t="b">
        <v>1</v>
      </c>
      <c r="AM16" s="4"/>
      <c r="AN16" s="8" t="s">
        <v>109</v>
      </c>
      <c r="AO16" s="8" t="s">
        <v>256</v>
      </c>
      <c r="AP16" s="8" t="s">
        <v>257</v>
      </c>
      <c r="AQ16" s="4"/>
      <c r="AR16" s="9"/>
      <c r="AS16" s="9"/>
      <c r="AT16" s="9"/>
      <c r="AU16" s="9"/>
      <c r="AV16" s="9"/>
      <c r="AW16" s="9"/>
      <c r="AX16" s="4"/>
      <c r="AY16" s="4"/>
      <c r="AZ16" s="4"/>
      <c r="BA16" s="4"/>
      <c r="BB16" s="4"/>
      <c r="BC16" s="8" t="s">
        <v>169</v>
      </c>
      <c r="BD16" s="8" t="s">
        <v>258</v>
      </c>
      <c r="BE16" s="8" t="s">
        <v>114</v>
      </c>
      <c r="BF16" s="8" t="s">
        <v>259</v>
      </c>
      <c r="BG16" s="8" t="s">
        <v>187</v>
      </c>
      <c r="BH16" s="8" t="s">
        <v>117</v>
      </c>
      <c r="BI16" s="4"/>
      <c r="BJ16" s="8" t="s">
        <v>201</v>
      </c>
      <c r="BK16" s="8" t="s">
        <v>173</v>
      </c>
      <c r="BL16" s="12">
        <v>44050.0</v>
      </c>
      <c r="BM16" s="12">
        <v>44604.0</v>
      </c>
      <c r="BN16" s="11" t="b">
        <v>0</v>
      </c>
      <c r="BO16" s="8" t="s">
        <v>141</v>
      </c>
      <c r="BP16" s="8" t="s">
        <v>120</v>
      </c>
      <c r="BQ16" s="8">
        <v>5.550013311E9</v>
      </c>
      <c r="BR16" s="8" t="s">
        <v>121</v>
      </c>
      <c r="BS16" s="11" t="b">
        <v>0</v>
      </c>
      <c r="BT16" s="4"/>
      <c r="BU16" s="4"/>
      <c r="BV16" s="11" t="b">
        <v>0</v>
      </c>
      <c r="BW16" s="11" t="b">
        <v>0</v>
      </c>
      <c r="BX16" s="8" t="s">
        <v>122</v>
      </c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</row>
    <row r="17" ht="14.25" customHeight="1">
      <c r="A17" s="8">
        <v>11.0</v>
      </c>
      <c r="B17" s="8" t="s">
        <v>260</v>
      </c>
      <c r="C17" s="8" t="s">
        <v>261</v>
      </c>
      <c r="D17" s="8" t="s">
        <v>262</v>
      </c>
      <c r="E17" s="9"/>
      <c r="F17" s="8" t="s">
        <v>263</v>
      </c>
      <c r="G17" s="8" t="s">
        <v>264</v>
      </c>
      <c r="H17" s="4"/>
      <c r="I17" s="8" t="s">
        <v>265</v>
      </c>
      <c r="J17" s="12">
        <v>28491.0</v>
      </c>
      <c r="K17" s="8" t="s">
        <v>266</v>
      </c>
      <c r="L17" s="9"/>
      <c r="M17" s="9"/>
      <c r="N17" s="8" t="s">
        <v>267</v>
      </c>
      <c r="O17" s="9"/>
      <c r="P17" s="8" t="s">
        <v>131</v>
      </c>
      <c r="Q17" s="8" t="s">
        <v>102</v>
      </c>
      <c r="S17" s="9"/>
      <c r="T17" s="4"/>
      <c r="U17" s="8" t="s">
        <v>268</v>
      </c>
      <c r="V17" s="8" t="s">
        <v>269</v>
      </c>
      <c r="W17" s="9"/>
      <c r="X17" s="4"/>
      <c r="Y17" s="8">
        <v>3.7477021E7</v>
      </c>
      <c r="Z17" s="9"/>
      <c r="AA17" s="4"/>
      <c r="AB17" s="4"/>
      <c r="AC17" s="4"/>
      <c r="AD17" s="9"/>
      <c r="AE17" s="9"/>
      <c r="AF17" s="11" t="b">
        <v>0</v>
      </c>
      <c r="AG17" s="11" t="b">
        <v>0</v>
      </c>
      <c r="AH17" s="4"/>
      <c r="AI17" s="11" t="b">
        <v>0</v>
      </c>
      <c r="AJ17" s="4"/>
      <c r="AK17" s="4"/>
      <c r="AL17" s="11" t="b">
        <v>1</v>
      </c>
      <c r="AM17" s="4"/>
      <c r="AN17" s="8" t="s">
        <v>109</v>
      </c>
      <c r="AO17" s="8">
        <v>2.251501070101E12</v>
      </c>
      <c r="AP17" s="8" t="s">
        <v>270</v>
      </c>
      <c r="AQ17" s="4"/>
      <c r="AR17" s="8" t="s">
        <v>111</v>
      </c>
      <c r="AS17" s="8" t="s">
        <v>111</v>
      </c>
      <c r="AT17" s="8" t="s">
        <v>111</v>
      </c>
      <c r="AU17" s="8" t="s">
        <v>111</v>
      </c>
      <c r="AV17" s="9"/>
      <c r="AW17" s="9"/>
      <c r="AX17" s="4"/>
      <c r="AY17" s="4"/>
      <c r="AZ17" s="4"/>
      <c r="BA17" s="4"/>
      <c r="BB17" s="4"/>
      <c r="BC17" s="9"/>
      <c r="BD17" s="9"/>
      <c r="BE17" s="8" t="s">
        <v>114</v>
      </c>
      <c r="BF17" s="8" t="s">
        <v>259</v>
      </c>
      <c r="BG17" s="8" t="s">
        <v>271</v>
      </c>
      <c r="BH17" s="8" t="s">
        <v>117</v>
      </c>
      <c r="BI17" s="4"/>
      <c r="BJ17" s="9"/>
      <c r="BK17" s="9"/>
      <c r="BL17" s="10" t="s">
        <v>272</v>
      </c>
      <c r="BM17" s="10" t="s">
        <v>273</v>
      </c>
      <c r="BN17" s="11" t="b">
        <v>0</v>
      </c>
      <c r="BO17" s="8" t="s">
        <v>141</v>
      </c>
      <c r="BP17" s="8" t="s">
        <v>120</v>
      </c>
      <c r="BQ17" s="8" t="s">
        <v>274</v>
      </c>
      <c r="BR17" s="9"/>
      <c r="BS17" s="11" t="b">
        <v>0</v>
      </c>
      <c r="BT17" s="4"/>
      <c r="BU17" s="4"/>
      <c r="BV17" s="11" t="b">
        <v>0</v>
      </c>
      <c r="BW17" s="11" t="b">
        <v>0</v>
      </c>
      <c r="BX17" s="8" t="s">
        <v>122</v>
      </c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</row>
    <row r="18" ht="14.25" customHeight="1">
      <c r="A18" s="8">
        <v>12.0</v>
      </c>
      <c r="B18" s="8" t="s">
        <v>275</v>
      </c>
      <c r="C18" s="8" t="s">
        <v>276</v>
      </c>
      <c r="D18" s="8" t="s">
        <v>277</v>
      </c>
      <c r="E18" s="8" t="s">
        <v>278</v>
      </c>
      <c r="F18" s="8" t="s">
        <v>279</v>
      </c>
      <c r="G18" s="8" t="s">
        <v>280</v>
      </c>
      <c r="H18" s="9"/>
      <c r="I18" s="8" t="s">
        <v>276</v>
      </c>
      <c r="J18" s="10" t="s">
        <v>281</v>
      </c>
      <c r="K18" s="8" t="s">
        <v>282</v>
      </c>
      <c r="L18" s="9"/>
      <c r="M18" s="4"/>
      <c r="N18" s="8" t="s">
        <v>283</v>
      </c>
      <c r="O18" s="9"/>
      <c r="P18" s="8" t="s">
        <v>131</v>
      </c>
      <c r="Q18" s="8" t="s">
        <v>102</v>
      </c>
      <c r="R18" s="8" t="s">
        <v>103</v>
      </c>
      <c r="S18" s="4"/>
      <c r="T18" s="4"/>
      <c r="U18" s="8" t="s">
        <v>284</v>
      </c>
      <c r="V18" s="8" t="s">
        <v>285</v>
      </c>
      <c r="W18" s="4"/>
      <c r="X18" s="4"/>
      <c r="Y18" s="8">
        <v>6.8719248E7</v>
      </c>
      <c r="Z18" s="4"/>
      <c r="AA18" s="4"/>
      <c r="AB18" s="4"/>
      <c r="AC18" s="4"/>
      <c r="AD18" s="4"/>
      <c r="AE18" s="4"/>
      <c r="AF18" s="11" t="b">
        <v>0</v>
      </c>
      <c r="AG18" s="11" t="b">
        <v>0</v>
      </c>
      <c r="AH18" s="4"/>
      <c r="AI18" s="11" t="b">
        <v>0</v>
      </c>
      <c r="AJ18" s="4"/>
      <c r="AK18" s="4"/>
      <c r="AL18" s="11" t="b">
        <v>1</v>
      </c>
      <c r="AM18" s="4"/>
      <c r="AN18" s="8" t="s">
        <v>109</v>
      </c>
      <c r="AO18" s="8">
        <v>1.844857540101E12</v>
      </c>
      <c r="AP18" s="8" t="s">
        <v>286</v>
      </c>
      <c r="AQ18" s="4"/>
      <c r="AR18" s="8" t="s">
        <v>111</v>
      </c>
      <c r="AS18" s="8" t="s">
        <v>111</v>
      </c>
      <c r="AT18" s="8" t="s">
        <v>111</v>
      </c>
      <c r="AU18" s="8" t="s">
        <v>111</v>
      </c>
      <c r="AV18" s="9"/>
      <c r="AW18" s="9"/>
      <c r="AX18" s="4"/>
      <c r="AY18" s="4"/>
      <c r="AZ18" s="4"/>
      <c r="BA18" s="9"/>
      <c r="BB18" s="4"/>
      <c r="BC18" s="8" t="s">
        <v>287</v>
      </c>
      <c r="BD18" s="8">
        <v>6.8799248E7</v>
      </c>
      <c r="BE18" s="8" t="s">
        <v>114</v>
      </c>
      <c r="BF18" s="8" t="s">
        <v>170</v>
      </c>
      <c r="BG18" s="8" t="s">
        <v>288</v>
      </c>
      <c r="BH18" s="8" t="s">
        <v>117</v>
      </c>
      <c r="BI18" s="9"/>
      <c r="BJ18" s="8" t="s">
        <v>289</v>
      </c>
      <c r="BK18" s="8" t="s">
        <v>173</v>
      </c>
      <c r="BL18" s="12">
        <v>44140.0</v>
      </c>
      <c r="BM18" s="13"/>
      <c r="BN18" s="11" t="b">
        <v>1</v>
      </c>
      <c r="BO18" s="8" t="s">
        <v>141</v>
      </c>
      <c r="BP18" s="8" t="s">
        <v>120</v>
      </c>
      <c r="BQ18" s="8">
        <v>1.44010035E9</v>
      </c>
      <c r="BR18" s="8" t="s">
        <v>121</v>
      </c>
      <c r="BS18" s="11" t="b">
        <v>0</v>
      </c>
      <c r="BT18" s="4"/>
      <c r="BU18" s="9"/>
      <c r="BV18" s="11" t="b">
        <v>0</v>
      </c>
      <c r="BW18" s="11" t="b">
        <v>1</v>
      </c>
      <c r="BX18" s="8" t="s">
        <v>122</v>
      </c>
      <c r="BY18" s="4"/>
      <c r="BZ18" s="4"/>
      <c r="CA18" s="4"/>
      <c r="CB18" s="4"/>
      <c r="CC18" s="4"/>
      <c r="CD18" s="4"/>
      <c r="CE18" s="4"/>
      <c r="CF18" s="4"/>
      <c r="CG18" s="4"/>
      <c r="CH18" s="8" t="s">
        <v>290</v>
      </c>
      <c r="CI18" s="4"/>
    </row>
    <row r="19" ht="14.25" customHeight="1">
      <c r="A19" s="8">
        <v>13.0</v>
      </c>
      <c r="B19" s="8" t="s">
        <v>291</v>
      </c>
      <c r="C19" s="8" t="s">
        <v>292</v>
      </c>
      <c r="D19" s="8" t="s">
        <v>293</v>
      </c>
      <c r="E19" s="8" t="s">
        <v>294</v>
      </c>
      <c r="F19" s="8" t="s">
        <v>295</v>
      </c>
      <c r="G19" s="8" t="s">
        <v>296</v>
      </c>
      <c r="H19" s="9"/>
      <c r="I19" s="8" t="s">
        <v>297</v>
      </c>
      <c r="J19" s="10" t="s">
        <v>298</v>
      </c>
      <c r="K19" s="8" t="s">
        <v>299</v>
      </c>
      <c r="L19" s="9"/>
      <c r="M19" s="4"/>
      <c r="N19" s="8" t="s">
        <v>300</v>
      </c>
      <c r="O19" s="4"/>
      <c r="P19" s="8" t="s">
        <v>101</v>
      </c>
      <c r="Q19" s="8" t="s">
        <v>150</v>
      </c>
      <c r="R19" s="8" t="s">
        <v>103</v>
      </c>
      <c r="S19" s="9"/>
      <c r="T19" s="4"/>
      <c r="U19" s="8" t="s">
        <v>301</v>
      </c>
      <c r="V19" s="8" t="s">
        <v>302</v>
      </c>
      <c r="W19" s="4"/>
      <c r="X19" s="9"/>
      <c r="Y19" s="8">
        <v>9.2969984E7</v>
      </c>
      <c r="Z19" s="4"/>
      <c r="AA19" s="4"/>
      <c r="AB19" s="4"/>
      <c r="AC19" s="4"/>
      <c r="AD19" s="4"/>
      <c r="AE19" s="4"/>
      <c r="AF19" s="11" t="b">
        <v>0</v>
      </c>
      <c r="AG19" s="11" t="b">
        <v>0</v>
      </c>
      <c r="AH19" s="4"/>
      <c r="AI19" s="11" t="b">
        <v>0</v>
      </c>
      <c r="AJ19" s="4"/>
      <c r="AK19" s="9"/>
      <c r="AL19" s="11" t="b">
        <v>1</v>
      </c>
      <c r="AM19" s="4"/>
      <c r="AN19" s="8" t="s">
        <v>109</v>
      </c>
      <c r="AO19" s="8">
        <v>2.241238660101E12</v>
      </c>
      <c r="AP19" s="8" t="s">
        <v>303</v>
      </c>
      <c r="AQ19" s="4"/>
      <c r="AR19" s="8" t="s">
        <v>111</v>
      </c>
      <c r="AS19" s="8" t="s">
        <v>111</v>
      </c>
      <c r="AT19" s="8" t="s">
        <v>111</v>
      </c>
      <c r="AU19" s="8" t="s">
        <v>111</v>
      </c>
      <c r="AV19" s="9"/>
      <c r="AW19" s="9"/>
      <c r="AX19" s="4"/>
      <c r="AY19" s="4"/>
      <c r="AZ19" s="4"/>
      <c r="BA19" s="9"/>
      <c r="BB19" s="4"/>
      <c r="BC19" s="8" t="s">
        <v>287</v>
      </c>
      <c r="BD19" s="8">
        <v>9.2969984E7</v>
      </c>
      <c r="BE19" s="8" t="s">
        <v>114</v>
      </c>
      <c r="BF19" s="8" t="s">
        <v>304</v>
      </c>
      <c r="BG19" s="8" t="s">
        <v>305</v>
      </c>
      <c r="BH19" s="8" t="s">
        <v>117</v>
      </c>
      <c r="BI19" s="9"/>
      <c r="BJ19" s="8" t="s">
        <v>289</v>
      </c>
      <c r="BK19" s="8" t="s">
        <v>173</v>
      </c>
      <c r="BL19" s="12">
        <v>42860.0</v>
      </c>
      <c r="BM19" s="13"/>
      <c r="BN19" s="11" t="b">
        <v>1</v>
      </c>
      <c r="BO19" s="8" t="s">
        <v>141</v>
      </c>
      <c r="BP19" s="8" t="s">
        <v>120</v>
      </c>
      <c r="BQ19" s="8">
        <v>5.080010878E9</v>
      </c>
      <c r="BR19" s="8" t="s">
        <v>121</v>
      </c>
      <c r="BS19" s="11" t="b">
        <v>0</v>
      </c>
      <c r="BT19" s="4"/>
      <c r="BU19" s="4"/>
      <c r="BV19" s="11" t="b">
        <v>0</v>
      </c>
      <c r="BW19" s="11" t="b">
        <v>1</v>
      </c>
      <c r="BX19" s="8" t="s">
        <v>122</v>
      </c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</row>
    <row r="20" ht="14.25" customHeight="1">
      <c r="A20" s="8">
        <v>14.0</v>
      </c>
      <c r="B20" s="8" t="s">
        <v>306</v>
      </c>
      <c r="C20" s="8" t="s">
        <v>307</v>
      </c>
      <c r="D20" s="8" t="s">
        <v>308</v>
      </c>
      <c r="E20" s="8" t="s">
        <v>309</v>
      </c>
      <c r="F20" s="8" t="s">
        <v>192</v>
      </c>
      <c r="G20" s="8" t="s">
        <v>310</v>
      </c>
      <c r="H20" s="4"/>
      <c r="I20" s="8" t="s">
        <v>311</v>
      </c>
      <c r="J20" s="10" t="s">
        <v>312</v>
      </c>
      <c r="K20" s="8" t="s">
        <v>313</v>
      </c>
      <c r="L20" s="9"/>
      <c r="M20" s="4"/>
      <c r="N20" s="8" t="s">
        <v>314</v>
      </c>
      <c r="O20" s="4"/>
      <c r="P20" s="8" t="s">
        <v>101</v>
      </c>
      <c r="Q20" s="8" t="s">
        <v>150</v>
      </c>
      <c r="R20" s="8" t="s">
        <v>103</v>
      </c>
      <c r="S20" s="9"/>
      <c r="T20" s="4"/>
      <c r="U20" s="8" t="s">
        <v>315</v>
      </c>
      <c r="V20" s="8" t="s">
        <v>316</v>
      </c>
      <c r="W20" s="4"/>
      <c r="X20" s="4"/>
      <c r="Y20" s="8">
        <v>7.8126452E7</v>
      </c>
      <c r="Z20" s="9"/>
      <c r="AA20" s="4"/>
      <c r="AB20" s="4"/>
      <c r="AC20" s="4"/>
      <c r="AD20" s="4"/>
      <c r="AE20" s="4"/>
      <c r="AF20" s="11" t="b">
        <v>0</v>
      </c>
      <c r="AG20" s="11" t="b">
        <v>0</v>
      </c>
      <c r="AH20" s="4"/>
      <c r="AI20" s="11" t="b">
        <v>0</v>
      </c>
      <c r="AJ20" s="4"/>
      <c r="AK20" s="4"/>
      <c r="AL20" s="11" t="b">
        <v>1</v>
      </c>
      <c r="AM20" s="4"/>
      <c r="AN20" s="8" t="s">
        <v>109</v>
      </c>
      <c r="AO20" s="8">
        <v>2.304767320101E12</v>
      </c>
      <c r="AP20" s="8" t="s">
        <v>317</v>
      </c>
      <c r="AQ20" s="4"/>
      <c r="AR20" s="8" t="s">
        <v>111</v>
      </c>
      <c r="AS20" s="8" t="s">
        <v>111</v>
      </c>
      <c r="AT20" s="8" t="s">
        <v>111</v>
      </c>
      <c r="AU20" s="8" t="s">
        <v>111</v>
      </c>
      <c r="AV20" s="9"/>
      <c r="AW20" s="9"/>
      <c r="AX20" s="4"/>
      <c r="AY20" s="4"/>
      <c r="AZ20" s="4"/>
      <c r="BA20" s="4"/>
      <c r="BB20" s="4"/>
      <c r="BC20" s="8" t="s">
        <v>287</v>
      </c>
      <c r="BD20" s="8">
        <v>7.8126452E7</v>
      </c>
      <c r="BE20" s="8" t="s">
        <v>114</v>
      </c>
      <c r="BF20" s="8" t="s">
        <v>304</v>
      </c>
      <c r="BG20" s="8" t="s">
        <v>305</v>
      </c>
      <c r="BH20" s="8" t="s">
        <v>117</v>
      </c>
      <c r="BI20" s="4"/>
      <c r="BJ20" s="8" t="s">
        <v>289</v>
      </c>
      <c r="BK20" s="8" t="s">
        <v>173</v>
      </c>
      <c r="BL20" s="10" t="s">
        <v>318</v>
      </c>
      <c r="BM20" s="13"/>
      <c r="BN20" s="11" t="b">
        <v>1</v>
      </c>
      <c r="BO20" s="8" t="s">
        <v>141</v>
      </c>
      <c r="BP20" s="8" t="s">
        <v>120</v>
      </c>
      <c r="BQ20" s="8">
        <v>6.94002363E9</v>
      </c>
      <c r="BR20" s="8" t="s">
        <v>121</v>
      </c>
      <c r="BS20" s="11" t="b">
        <v>0</v>
      </c>
      <c r="BT20" s="4"/>
      <c r="BU20" s="4"/>
      <c r="BV20" s="11" t="b">
        <v>0</v>
      </c>
      <c r="BW20" s="11" t="b">
        <v>1</v>
      </c>
      <c r="BX20" s="8" t="s">
        <v>122</v>
      </c>
      <c r="BY20" s="4"/>
      <c r="BZ20" s="4"/>
      <c r="CA20" s="4"/>
      <c r="CB20" s="4"/>
      <c r="CC20" s="4"/>
      <c r="CD20" s="4"/>
      <c r="CE20" s="4"/>
      <c r="CF20" s="9"/>
      <c r="CG20" s="4"/>
      <c r="CH20" s="4"/>
      <c r="CI20" s="4"/>
    </row>
    <row r="21" ht="14.25" customHeight="1">
      <c r="A21" s="8">
        <v>15.0</v>
      </c>
      <c r="B21" s="8" t="s">
        <v>319</v>
      </c>
      <c r="C21" s="8" t="s">
        <v>320</v>
      </c>
      <c r="D21" s="8" t="s">
        <v>321</v>
      </c>
      <c r="E21" s="8" t="s">
        <v>322</v>
      </c>
      <c r="F21" s="8" t="s">
        <v>280</v>
      </c>
      <c r="G21" s="8" t="s">
        <v>323</v>
      </c>
      <c r="H21" s="4"/>
      <c r="I21" s="8" t="s">
        <v>324</v>
      </c>
      <c r="J21" s="12">
        <v>29557.0</v>
      </c>
      <c r="K21" s="8" t="s">
        <v>325</v>
      </c>
      <c r="L21" s="9"/>
      <c r="M21" s="9"/>
      <c r="N21" s="9"/>
      <c r="O21" s="9"/>
      <c r="P21" s="8" t="s">
        <v>131</v>
      </c>
      <c r="Q21" s="8" t="s">
        <v>102</v>
      </c>
      <c r="R21" s="8" t="s">
        <v>103</v>
      </c>
      <c r="S21" s="8" t="s">
        <v>104</v>
      </c>
      <c r="T21" s="4"/>
      <c r="U21" s="8" t="s">
        <v>326</v>
      </c>
      <c r="V21" s="8" t="s">
        <v>327</v>
      </c>
      <c r="W21" s="9"/>
      <c r="X21" s="9"/>
      <c r="Y21" s="8">
        <v>1.9456271E7</v>
      </c>
      <c r="Z21" s="9"/>
      <c r="AA21" s="4"/>
      <c r="AB21" s="4"/>
      <c r="AC21" s="4"/>
      <c r="AD21" s="9"/>
      <c r="AE21" s="9"/>
      <c r="AF21" s="11" t="b">
        <v>0</v>
      </c>
      <c r="AG21" s="11" t="b">
        <v>0</v>
      </c>
      <c r="AH21" s="4"/>
      <c r="AI21" s="11" t="b">
        <v>0</v>
      </c>
      <c r="AJ21" s="4"/>
      <c r="AK21" s="4"/>
      <c r="AL21" s="11" t="b">
        <v>1</v>
      </c>
      <c r="AM21" s="4"/>
      <c r="AN21" s="8" t="s">
        <v>109</v>
      </c>
      <c r="AO21" s="8" t="s">
        <v>326</v>
      </c>
      <c r="AP21" s="8">
        <v>1.9456271E7</v>
      </c>
      <c r="AQ21" s="4"/>
      <c r="AR21" s="8" t="s">
        <v>111</v>
      </c>
      <c r="AS21" s="8" t="s">
        <v>111</v>
      </c>
      <c r="AT21" s="8" t="s">
        <v>111</v>
      </c>
      <c r="AU21" s="8" t="s">
        <v>111</v>
      </c>
      <c r="AV21" s="9"/>
      <c r="AW21" s="9"/>
      <c r="AX21" s="4"/>
      <c r="AY21" s="4"/>
      <c r="AZ21" s="4"/>
      <c r="BA21" s="4"/>
      <c r="BB21" s="4"/>
      <c r="BC21" s="9"/>
      <c r="BD21" s="9"/>
      <c r="BE21" s="8" t="s">
        <v>114</v>
      </c>
      <c r="BF21" s="8" t="s">
        <v>328</v>
      </c>
      <c r="BG21" s="8" t="s">
        <v>329</v>
      </c>
      <c r="BH21" s="8" t="s">
        <v>117</v>
      </c>
      <c r="BI21" s="4"/>
      <c r="BJ21" s="9"/>
      <c r="BK21" s="9"/>
      <c r="BL21" s="10" t="s">
        <v>330</v>
      </c>
      <c r="BM21" s="10" t="s">
        <v>331</v>
      </c>
      <c r="BN21" s="11" t="b">
        <v>0</v>
      </c>
      <c r="BO21" s="8" t="s">
        <v>141</v>
      </c>
      <c r="BP21" s="8" t="s">
        <v>120</v>
      </c>
      <c r="BQ21" s="8">
        <v>1.41730399E8</v>
      </c>
      <c r="BR21" s="9"/>
      <c r="BS21" s="11" t="b">
        <v>0</v>
      </c>
      <c r="BT21" s="4"/>
      <c r="BU21" s="4"/>
      <c r="BV21" s="9"/>
      <c r="BW21" s="11" t="b">
        <v>0</v>
      </c>
      <c r="BX21" s="8" t="s">
        <v>122</v>
      </c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</row>
    <row r="22" ht="14.25" customHeight="1">
      <c r="A22" s="8">
        <v>16.0</v>
      </c>
      <c r="B22" s="8" t="s">
        <v>332</v>
      </c>
      <c r="C22" s="8" t="s">
        <v>333</v>
      </c>
      <c r="D22" s="8" t="s">
        <v>160</v>
      </c>
      <c r="E22" s="8" t="s">
        <v>334</v>
      </c>
      <c r="F22" s="8" t="s">
        <v>264</v>
      </c>
      <c r="G22" s="8" t="s">
        <v>335</v>
      </c>
      <c r="H22" s="9"/>
      <c r="I22" s="8" t="s">
        <v>336</v>
      </c>
      <c r="J22" s="12">
        <v>32663.0</v>
      </c>
      <c r="K22" s="8" t="s">
        <v>337</v>
      </c>
      <c r="L22" s="9"/>
      <c r="M22" s="4"/>
      <c r="N22" s="8" t="s">
        <v>338</v>
      </c>
      <c r="O22" s="4"/>
      <c r="P22" s="8" t="s">
        <v>101</v>
      </c>
      <c r="Q22" s="8" t="s">
        <v>102</v>
      </c>
      <c r="R22" s="8" t="s">
        <v>103</v>
      </c>
      <c r="S22" s="9"/>
      <c r="T22" s="4"/>
      <c r="U22" s="8" t="s">
        <v>339</v>
      </c>
      <c r="V22" s="8" t="s">
        <v>340</v>
      </c>
      <c r="W22" s="4"/>
      <c r="X22" s="4"/>
      <c r="Y22" s="8">
        <v>8.3847367E7</v>
      </c>
      <c r="Z22" s="4"/>
      <c r="AA22" s="4"/>
      <c r="AB22" s="4"/>
      <c r="AC22" s="4"/>
      <c r="AD22" s="4"/>
      <c r="AE22" s="4"/>
      <c r="AF22" s="11" t="b">
        <v>0</v>
      </c>
      <c r="AG22" s="11" t="b">
        <v>0</v>
      </c>
      <c r="AH22" s="4"/>
      <c r="AI22" s="11" t="b">
        <v>0</v>
      </c>
      <c r="AJ22" s="4"/>
      <c r="AK22" s="4"/>
      <c r="AL22" s="11" t="b">
        <v>1</v>
      </c>
      <c r="AM22" s="4"/>
      <c r="AN22" s="8" t="s">
        <v>109</v>
      </c>
      <c r="AO22" s="8">
        <v>1.781971650101E12</v>
      </c>
      <c r="AP22" s="8" t="s">
        <v>341</v>
      </c>
      <c r="AQ22" s="4"/>
      <c r="AR22" s="8" t="s">
        <v>111</v>
      </c>
      <c r="AS22" s="8" t="s">
        <v>111</v>
      </c>
      <c r="AT22" s="8" t="s">
        <v>111</v>
      </c>
      <c r="AU22" s="8" t="s">
        <v>111</v>
      </c>
      <c r="AV22" s="9"/>
      <c r="AW22" s="9"/>
      <c r="AX22" s="4"/>
      <c r="AY22" s="4"/>
      <c r="AZ22" s="4"/>
      <c r="BA22" s="9"/>
      <c r="BB22" s="4"/>
      <c r="BC22" s="9"/>
      <c r="BD22" s="9"/>
      <c r="BE22" s="8" t="s">
        <v>114</v>
      </c>
      <c r="BF22" s="8" t="s">
        <v>342</v>
      </c>
      <c r="BG22" s="8" t="s">
        <v>343</v>
      </c>
      <c r="BH22" s="8" t="s">
        <v>117</v>
      </c>
      <c r="BI22" s="9"/>
      <c r="BJ22" s="8" t="s">
        <v>289</v>
      </c>
      <c r="BK22" s="8" t="s">
        <v>173</v>
      </c>
      <c r="BL22" s="10" t="s">
        <v>344</v>
      </c>
      <c r="BM22" s="10" t="s">
        <v>345</v>
      </c>
      <c r="BN22" s="11" t="b">
        <v>0</v>
      </c>
      <c r="BO22" s="8" t="s">
        <v>141</v>
      </c>
      <c r="BP22" s="8" t="s">
        <v>120</v>
      </c>
      <c r="BQ22" s="8">
        <v>6.90272E8</v>
      </c>
      <c r="BR22" s="9"/>
      <c r="BS22" s="11" t="b">
        <v>0</v>
      </c>
      <c r="BT22" s="4"/>
      <c r="BU22" s="4"/>
      <c r="BV22" s="11" t="b">
        <v>0</v>
      </c>
      <c r="BW22" s="11" t="b">
        <v>0</v>
      </c>
      <c r="BX22" s="8" t="s">
        <v>122</v>
      </c>
      <c r="BY22" s="4"/>
      <c r="BZ22" s="4"/>
      <c r="CA22" s="4"/>
      <c r="CB22" s="4"/>
      <c r="CC22" s="4"/>
      <c r="CD22" s="4"/>
      <c r="CE22" s="4"/>
      <c r="CF22" s="9"/>
      <c r="CG22" s="4"/>
      <c r="CH22" s="4"/>
      <c r="CI22" s="4"/>
    </row>
    <row r="23" ht="14.25" customHeight="1">
      <c r="A23" s="8">
        <v>17.0</v>
      </c>
      <c r="B23" s="8" t="s">
        <v>346</v>
      </c>
      <c r="C23" s="8" t="s">
        <v>347</v>
      </c>
      <c r="D23" s="8" t="s">
        <v>321</v>
      </c>
      <c r="E23" s="8" t="s">
        <v>348</v>
      </c>
      <c r="F23" s="8" t="s">
        <v>349</v>
      </c>
      <c r="G23" s="8" t="s">
        <v>350</v>
      </c>
      <c r="H23" s="9"/>
      <c r="I23" s="8" t="s">
        <v>351</v>
      </c>
      <c r="J23" s="10" t="s">
        <v>352</v>
      </c>
      <c r="K23" s="8" t="s">
        <v>353</v>
      </c>
      <c r="L23" s="9"/>
      <c r="M23" s="4"/>
      <c r="N23" s="8" t="s">
        <v>354</v>
      </c>
      <c r="O23" s="9"/>
      <c r="P23" s="8" t="s">
        <v>101</v>
      </c>
      <c r="Q23" s="8" t="s">
        <v>102</v>
      </c>
      <c r="R23" s="8" t="s">
        <v>103</v>
      </c>
      <c r="S23" s="4"/>
      <c r="T23" s="4"/>
      <c r="U23" s="8" t="s">
        <v>355</v>
      </c>
      <c r="V23" s="8" t="s">
        <v>356</v>
      </c>
      <c r="W23" s="4"/>
      <c r="X23" s="9"/>
      <c r="Y23" s="8">
        <v>8.2328757E7</v>
      </c>
      <c r="Z23" s="9"/>
      <c r="AA23" s="4"/>
      <c r="AB23" s="4"/>
      <c r="AC23" s="4"/>
      <c r="AD23" s="4"/>
      <c r="AE23" s="4"/>
      <c r="AF23" s="11" t="b">
        <v>0</v>
      </c>
      <c r="AG23" s="11" t="b">
        <v>0</v>
      </c>
      <c r="AH23" s="4"/>
      <c r="AI23" s="11" t="b">
        <v>0</v>
      </c>
      <c r="AJ23" s="4"/>
      <c r="AK23" s="9"/>
      <c r="AL23" s="11" t="b">
        <v>1</v>
      </c>
      <c r="AM23" s="4"/>
      <c r="AN23" s="8" t="s">
        <v>109</v>
      </c>
      <c r="AO23" s="8">
        <v>2.550780640101E12</v>
      </c>
      <c r="AP23" s="8" t="s">
        <v>357</v>
      </c>
      <c r="AQ23" s="4"/>
      <c r="AR23" s="8" t="s">
        <v>111</v>
      </c>
      <c r="AS23" s="8" t="s">
        <v>111</v>
      </c>
      <c r="AT23" s="8" t="s">
        <v>111</v>
      </c>
      <c r="AU23" s="8" t="s">
        <v>111</v>
      </c>
      <c r="AV23" s="9"/>
      <c r="AW23" s="9"/>
      <c r="AX23" s="4"/>
      <c r="AY23" s="4"/>
      <c r="AZ23" s="4"/>
      <c r="BA23" s="9"/>
      <c r="BB23" s="4"/>
      <c r="BC23" s="9"/>
      <c r="BD23" s="9"/>
      <c r="BE23" s="8" t="s">
        <v>114</v>
      </c>
      <c r="BF23" s="8" t="s">
        <v>259</v>
      </c>
      <c r="BG23" s="8" t="s">
        <v>358</v>
      </c>
      <c r="BH23" s="8" t="s">
        <v>117</v>
      </c>
      <c r="BI23" s="9"/>
      <c r="BJ23" s="9"/>
      <c r="BK23" s="9"/>
      <c r="BL23" s="10" t="s">
        <v>359</v>
      </c>
      <c r="BM23" s="10" t="s">
        <v>360</v>
      </c>
      <c r="BN23" s="11" t="b">
        <v>0</v>
      </c>
      <c r="BO23" s="8" t="s">
        <v>141</v>
      </c>
      <c r="BP23" s="8" t="s">
        <v>120</v>
      </c>
      <c r="BQ23" s="8">
        <v>6.6013989E8</v>
      </c>
      <c r="BR23" s="9"/>
      <c r="BS23" s="11" t="b">
        <v>0</v>
      </c>
      <c r="BT23" s="4"/>
      <c r="BU23" s="9"/>
      <c r="BV23" s="11" t="b">
        <v>0</v>
      </c>
      <c r="BW23" s="11" t="b">
        <v>0</v>
      </c>
      <c r="BX23" s="8" t="s">
        <v>122</v>
      </c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</row>
    <row r="24" ht="14.25" customHeight="1">
      <c r="A24" s="8">
        <v>18.0</v>
      </c>
      <c r="B24" s="8" t="s">
        <v>361</v>
      </c>
      <c r="C24" s="8" t="s">
        <v>362</v>
      </c>
      <c r="D24" s="8" t="s">
        <v>363</v>
      </c>
      <c r="E24" s="8" t="s">
        <v>364</v>
      </c>
      <c r="F24" s="8" t="s">
        <v>365</v>
      </c>
      <c r="G24" s="8" t="s">
        <v>366</v>
      </c>
      <c r="H24" s="4"/>
      <c r="I24" s="8" t="s">
        <v>367</v>
      </c>
      <c r="J24" s="10" t="s">
        <v>368</v>
      </c>
      <c r="K24" s="8" t="s">
        <v>369</v>
      </c>
      <c r="L24" s="9"/>
      <c r="M24" s="9"/>
      <c r="N24" s="8" t="s">
        <v>370</v>
      </c>
      <c r="O24" s="4"/>
      <c r="P24" s="8" t="s">
        <v>101</v>
      </c>
      <c r="Q24" s="8" t="s">
        <v>102</v>
      </c>
      <c r="R24" s="8" t="s">
        <v>103</v>
      </c>
      <c r="S24" s="9"/>
      <c r="T24" s="4"/>
      <c r="U24" s="8" t="s">
        <v>371</v>
      </c>
      <c r="V24" s="8" t="s">
        <v>372</v>
      </c>
      <c r="W24" s="4"/>
      <c r="X24" s="4"/>
      <c r="Y24" s="8">
        <v>4.7999659E7</v>
      </c>
      <c r="Z24" s="4"/>
      <c r="AA24" s="4"/>
      <c r="AB24" s="4"/>
      <c r="AC24" s="4"/>
      <c r="AD24" s="4"/>
      <c r="AE24" s="4"/>
      <c r="AF24" s="11" t="b">
        <v>0</v>
      </c>
      <c r="AG24" s="11" t="b">
        <v>0</v>
      </c>
      <c r="AH24" s="4"/>
      <c r="AI24" s="11" t="b">
        <v>0</v>
      </c>
      <c r="AJ24" s="4"/>
      <c r="AK24" s="4"/>
      <c r="AL24" s="11" t="b">
        <v>1</v>
      </c>
      <c r="AM24" s="4"/>
      <c r="AN24" s="8" t="s">
        <v>109</v>
      </c>
      <c r="AO24" s="8">
        <v>2.65880084101E12</v>
      </c>
      <c r="AP24" s="8" t="s">
        <v>373</v>
      </c>
      <c r="AQ24" s="4"/>
      <c r="AR24" s="8" t="s">
        <v>374</v>
      </c>
      <c r="AS24" s="8" t="s">
        <v>375</v>
      </c>
      <c r="AT24" s="8" t="s">
        <v>374</v>
      </c>
      <c r="AU24" s="8" t="s">
        <v>375</v>
      </c>
      <c r="AV24" s="9"/>
      <c r="AW24" s="9"/>
      <c r="AX24" s="4"/>
      <c r="AY24" s="4"/>
      <c r="AZ24" s="4"/>
      <c r="BA24" s="4"/>
      <c r="BB24" s="4"/>
      <c r="BC24" s="8" t="s">
        <v>287</v>
      </c>
      <c r="BD24" s="8">
        <v>4.7999659E7</v>
      </c>
      <c r="BE24" s="8" t="s">
        <v>114</v>
      </c>
      <c r="BF24" s="8" t="s">
        <v>376</v>
      </c>
      <c r="BG24" s="8" t="s">
        <v>377</v>
      </c>
      <c r="BH24" s="8" t="s">
        <v>117</v>
      </c>
      <c r="BI24" s="4"/>
      <c r="BJ24" s="8" t="s">
        <v>289</v>
      </c>
      <c r="BK24" s="8" t="s">
        <v>173</v>
      </c>
      <c r="BL24" s="10" t="s">
        <v>378</v>
      </c>
      <c r="BM24" s="13"/>
      <c r="BN24" s="11" t="b">
        <v>1</v>
      </c>
      <c r="BO24" s="8" t="s">
        <v>141</v>
      </c>
      <c r="BP24" s="8" t="s">
        <v>120</v>
      </c>
      <c r="BQ24" s="8">
        <v>5.080011579E9</v>
      </c>
      <c r="BR24" s="8" t="s">
        <v>121</v>
      </c>
      <c r="BS24" s="11" t="b">
        <v>0</v>
      </c>
      <c r="BT24" s="4"/>
      <c r="BU24" s="4"/>
      <c r="BV24" s="11" t="b">
        <v>0</v>
      </c>
      <c r="BW24" s="11" t="b">
        <v>1</v>
      </c>
      <c r="BX24" s="8" t="s">
        <v>122</v>
      </c>
      <c r="BY24" s="4"/>
      <c r="BZ24" s="4"/>
      <c r="CA24" s="4"/>
      <c r="CB24" s="4"/>
      <c r="CC24" s="4"/>
      <c r="CD24" s="4"/>
      <c r="CE24" s="4"/>
      <c r="CF24" s="9"/>
      <c r="CG24" s="4"/>
      <c r="CH24" s="4"/>
      <c r="CI24" s="4"/>
    </row>
    <row r="25" ht="14.25" customHeight="1">
      <c r="A25" s="8">
        <v>19.0</v>
      </c>
      <c r="B25" s="8" t="s">
        <v>379</v>
      </c>
      <c r="C25" s="8" t="s">
        <v>380</v>
      </c>
      <c r="D25" s="8" t="s">
        <v>381</v>
      </c>
      <c r="E25" s="8" t="s">
        <v>382</v>
      </c>
      <c r="F25" s="8" t="s">
        <v>383</v>
      </c>
      <c r="G25" s="8" t="s">
        <v>126</v>
      </c>
      <c r="H25" s="4"/>
      <c r="I25" s="8" t="s">
        <v>384</v>
      </c>
      <c r="J25" s="12">
        <v>34251.0</v>
      </c>
      <c r="K25" s="8" t="s">
        <v>385</v>
      </c>
      <c r="L25" s="9"/>
      <c r="M25" s="4"/>
      <c r="N25" s="8" t="s">
        <v>386</v>
      </c>
      <c r="O25" s="4"/>
      <c r="P25" s="8" t="s">
        <v>101</v>
      </c>
      <c r="Q25" s="8" t="s">
        <v>102</v>
      </c>
      <c r="R25" s="8" t="s">
        <v>103</v>
      </c>
      <c r="S25" s="4"/>
      <c r="T25" s="4"/>
      <c r="U25" s="8" t="s">
        <v>387</v>
      </c>
      <c r="V25" s="8" t="s">
        <v>388</v>
      </c>
      <c r="W25" s="4"/>
      <c r="X25" s="9"/>
      <c r="Y25" s="8">
        <v>9.7108758E7</v>
      </c>
      <c r="Z25" s="4"/>
      <c r="AA25" s="4"/>
      <c r="AB25" s="4"/>
      <c r="AC25" s="4"/>
      <c r="AD25" s="4"/>
      <c r="AE25" s="4"/>
      <c r="AF25" s="11" t="b">
        <v>0</v>
      </c>
      <c r="AG25" s="11" t="b">
        <v>0</v>
      </c>
      <c r="AH25" s="4"/>
      <c r="AI25" s="11" t="b">
        <v>0</v>
      </c>
      <c r="AJ25" s="4"/>
      <c r="AK25" s="4"/>
      <c r="AL25" s="11" t="b">
        <v>1</v>
      </c>
      <c r="AM25" s="4"/>
      <c r="AN25" s="8" t="s">
        <v>109</v>
      </c>
      <c r="AO25" s="8">
        <v>2.309047180101E12</v>
      </c>
      <c r="AP25" s="8" t="s">
        <v>389</v>
      </c>
      <c r="AQ25" s="4"/>
      <c r="AR25" s="8" t="s">
        <v>111</v>
      </c>
      <c r="AS25" s="8" t="s">
        <v>111</v>
      </c>
      <c r="AT25" s="8" t="s">
        <v>111</v>
      </c>
      <c r="AU25" s="8" t="s">
        <v>111</v>
      </c>
      <c r="AV25" s="9"/>
      <c r="AW25" s="9"/>
      <c r="AX25" s="4"/>
      <c r="AY25" s="4"/>
      <c r="AZ25" s="4"/>
      <c r="BA25" s="4"/>
      <c r="BB25" s="4"/>
      <c r="BC25" s="9"/>
      <c r="BD25" s="9"/>
      <c r="BE25" s="8" t="s">
        <v>114</v>
      </c>
      <c r="BF25" s="8" t="s">
        <v>390</v>
      </c>
      <c r="BG25" s="8" t="s">
        <v>391</v>
      </c>
      <c r="BH25" s="8" t="s">
        <v>117</v>
      </c>
      <c r="BI25" s="4"/>
      <c r="BJ25" s="8" t="s">
        <v>289</v>
      </c>
      <c r="BK25" s="8" t="s">
        <v>173</v>
      </c>
      <c r="BL25" s="12">
        <v>43075.0</v>
      </c>
      <c r="BM25" s="10" t="s">
        <v>345</v>
      </c>
      <c r="BN25" s="11" t="b">
        <v>0</v>
      </c>
      <c r="BO25" s="8" t="s">
        <v>141</v>
      </c>
      <c r="BP25" s="8" t="s">
        <v>120</v>
      </c>
      <c r="BQ25" s="8">
        <v>1.830055594E9</v>
      </c>
      <c r="BR25" s="9"/>
      <c r="BS25" s="11" t="b">
        <v>0</v>
      </c>
      <c r="BT25" s="4"/>
      <c r="BU25" s="4"/>
      <c r="BV25" s="11" t="b">
        <v>0</v>
      </c>
      <c r="BW25" s="11" t="b">
        <v>0</v>
      </c>
      <c r="BX25" s="8" t="s">
        <v>122</v>
      </c>
      <c r="BY25" s="4"/>
      <c r="BZ25" s="4"/>
      <c r="CA25" s="4"/>
      <c r="CB25" s="4"/>
      <c r="CC25" s="4"/>
      <c r="CD25" s="4"/>
      <c r="CE25" s="4"/>
      <c r="CF25" s="9"/>
      <c r="CG25" s="4"/>
      <c r="CH25" s="4"/>
      <c r="CI25" s="4"/>
    </row>
    <row r="26" ht="14.25" customHeight="1">
      <c r="A26" s="8">
        <v>20.0</v>
      </c>
      <c r="B26" s="8" t="s">
        <v>392</v>
      </c>
      <c r="C26" s="8" t="s">
        <v>393</v>
      </c>
      <c r="D26" s="8" t="s">
        <v>394</v>
      </c>
      <c r="E26" s="8" t="s">
        <v>395</v>
      </c>
      <c r="F26" s="8" t="s">
        <v>396</v>
      </c>
      <c r="G26" s="8" t="s">
        <v>349</v>
      </c>
      <c r="H26" s="4"/>
      <c r="I26" s="8" t="s">
        <v>397</v>
      </c>
      <c r="J26" s="10" t="s">
        <v>398</v>
      </c>
      <c r="K26" s="8" t="s">
        <v>399</v>
      </c>
      <c r="L26" s="9"/>
      <c r="M26" s="4"/>
      <c r="N26" s="8" t="s">
        <v>400</v>
      </c>
      <c r="O26" s="9"/>
      <c r="P26" s="8" t="s">
        <v>101</v>
      </c>
      <c r="Q26" s="8" t="s">
        <v>102</v>
      </c>
      <c r="R26" s="8" t="s">
        <v>103</v>
      </c>
      <c r="S26" s="9"/>
      <c r="T26" s="4"/>
      <c r="U26" s="8" t="s">
        <v>401</v>
      </c>
      <c r="V26" s="8" t="s">
        <v>402</v>
      </c>
      <c r="W26" s="4"/>
      <c r="X26" s="9"/>
      <c r="Y26" s="8">
        <v>3.4760008E7</v>
      </c>
      <c r="Z26" s="4"/>
      <c r="AA26" s="4"/>
      <c r="AB26" s="4"/>
      <c r="AC26" s="4"/>
      <c r="AD26" s="4"/>
      <c r="AE26" s="4"/>
      <c r="AF26" s="11" t="b">
        <v>0</v>
      </c>
      <c r="AG26" s="11" t="b">
        <v>0</v>
      </c>
      <c r="AH26" s="4"/>
      <c r="AI26" s="11" t="b">
        <v>0</v>
      </c>
      <c r="AJ26" s="4"/>
      <c r="AK26" s="4"/>
      <c r="AL26" s="11" t="b">
        <v>1</v>
      </c>
      <c r="AM26" s="4"/>
      <c r="AN26" s="8" t="s">
        <v>109</v>
      </c>
      <c r="AO26" s="8">
        <v>2.393014202201E12</v>
      </c>
      <c r="AP26" s="8" t="s">
        <v>403</v>
      </c>
      <c r="AQ26" s="4"/>
      <c r="AR26" s="8" t="s">
        <v>404</v>
      </c>
      <c r="AS26" s="8" t="s">
        <v>404</v>
      </c>
      <c r="AT26" s="8" t="s">
        <v>404</v>
      </c>
      <c r="AU26" s="8" t="s">
        <v>404</v>
      </c>
      <c r="AV26" s="9"/>
      <c r="AW26" s="9"/>
      <c r="AX26" s="4"/>
      <c r="AY26" s="4"/>
      <c r="AZ26" s="4"/>
      <c r="BA26" s="4"/>
      <c r="BB26" s="4"/>
      <c r="BC26" s="8" t="s">
        <v>169</v>
      </c>
      <c r="BD26" s="8">
        <v>3.4760008E7</v>
      </c>
      <c r="BE26" s="8" t="s">
        <v>114</v>
      </c>
      <c r="BF26" s="8" t="s">
        <v>405</v>
      </c>
      <c r="BG26" s="8" t="s">
        <v>406</v>
      </c>
      <c r="BH26" s="8" t="s">
        <v>117</v>
      </c>
      <c r="BI26" s="9"/>
      <c r="BJ26" s="8" t="s">
        <v>289</v>
      </c>
      <c r="BK26" s="8" t="s">
        <v>173</v>
      </c>
      <c r="BL26" s="10" t="s">
        <v>407</v>
      </c>
      <c r="BM26" s="13"/>
      <c r="BN26" s="11" t="b">
        <v>1</v>
      </c>
      <c r="BO26" s="8" t="s">
        <v>141</v>
      </c>
      <c r="BP26" s="8" t="s">
        <v>120</v>
      </c>
      <c r="BQ26" s="8">
        <v>5.460007163E9</v>
      </c>
      <c r="BR26" s="8" t="s">
        <v>121</v>
      </c>
      <c r="BS26" s="11" t="b">
        <v>0</v>
      </c>
      <c r="BT26" s="4"/>
      <c r="BU26" s="9"/>
      <c r="BV26" s="11" t="b">
        <v>0</v>
      </c>
      <c r="BW26" s="11" t="b">
        <v>1</v>
      </c>
      <c r="BX26" s="8" t="s">
        <v>122</v>
      </c>
      <c r="BY26" s="4"/>
      <c r="BZ26" s="4"/>
      <c r="CA26" s="4"/>
      <c r="CB26" s="4"/>
      <c r="CC26" s="4"/>
      <c r="CD26" s="4"/>
      <c r="CE26" s="4"/>
      <c r="CF26" s="9"/>
      <c r="CG26" s="4"/>
      <c r="CH26" s="4"/>
      <c r="CI26" s="4"/>
    </row>
    <row r="27" ht="14.25" customHeight="1">
      <c r="A27" s="8">
        <v>21.0</v>
      </c>
      <c r="B27" s="8" t="s">
        <v>408</v>
      </c>
      <c r="C27" s="8" t="s">
        <v>409</v>
      </c>
      <c r="D27" s="8" t="s">
        <v>410</v>
      </c>
      <c r="E27" s="8" t="s">
        <v>411</v>
      </c>
      <c r="F27" s="8" t="s">
        <v>412</v>
      </c>
      <c r="G27" s="8" t="s">
        <v>413</v>
      </c>
      <c r="H27" s="4"/>
      <c r="I27" s="8" t="s">
        <v>414</v>
      </c>
      <c r="J27" s="10" t="s">
        <v>415</v>
      </c>
      <c r="K27" s="8" t="s">
        <v>416</v>
      </c>
      <c r="L27" s="9"/>
      <c r="M27" s="4"/>
      <c r="N27" s="8" t="s">
        <v>417</v>
      </c>
      <c r="O27" s="4"/>
      <c r="P27" s="8" t="s">
        <v>101</v>
      </c>
      <c r="Q27" s="8" t="s">
        <v>102</v>
      </c>
      <c r="R27" s="8" t="s">
        <v>103</v>
      </c>
      <c r="S27" s="9"/>
      <c r="T27" s="4"/>
      <c r="U27" s="8">
        <v>2.053841020101E12</v>
      </c>
      <c r="V27" s="8" t="s">
        <v>418</v>
      </c>
      <c r="W27" s="4"/>
      <c r="X27" s="9"/>
      <c r="Y27" s="8">
        <v>7.4522167E7</v>
      </c>
      <c r="Z27" s="4"/>
      <c r="AA27" s="4"/>
      <c r="AB27" s="4"/>
      <c r="AC27" s="4"/>
      <c r="AD27" s="4"/>
      <c r="AE27" s="4"/>
      <c r="AF27" s="11" t="b">
        <v>0</v>
      </c>
      <c r="AG27" s="11" t="b">
        <v>0</v>
      </c>
      <c r="AH27" s="4"/>
      <c r="AI27" s="11" t="b">
        <v>0</v>
      </c>
      <c r="AJ27" s="4"/>
      <c r="AK27" s="4"/>
      <c r="AL27" s="11" t="b">
        <v>1</v>
      </c>
      <c r="AM27" s="4"/>
      <c r="AN27" s="8" t="s">
        <v>109</v>
      </c>
      <c r="AO27" s="8">
        <v>2.053841020101E12</v>
      </c>
      <c r="AP27" s="8">
        <v>2.053841020101E12</v>
      </c>
      <c r="AQ27" s="4"/>
      <c r="AR27" s="8" t="s">
        <v>111</v>
      </c>
      <c r="AS27" s="8" t="s">
        <v>111</v>
      </c>
      <c r="AT27" s="8" t="s">
        <v>111</v>
      </c>
      <c r="AU27" s="8" t="s">
        <v>111</v>
      </c>
      <c r="AV27" s="9"/>
      <c r="AW27" s="9"/>
      <c r="AX27" s="4"/>
      <c r="AY27" s="4"/>
      <c r="AZ27" s="4"/>
      <c r="BA27" s="4"/>
      <c r="BB27" s="4"/>
      <c r="BC27" s="8" t="s">
        <v>169</v>
      </c>
      <c r="BD27" s="8">
        <v>7.4522167E7</v>
      </c>
      <c r="BE27" s="8" t="s">
        <v>114</v>
      </c>
      <c r="BF27" s="8" t="s">
        <v>419</v>
      </c>
      <c r="BG27" s="8" t="s">
        <v>420</v>
      </c>
      <c r="BH27" s="8" t="s">
        <v>117</v>
      </c>
      <c r="BI27" s="4"/>
      <c r="BJ27" s="8" t="s">
        <v>289</v>
      </c>
      <c r="BK27" s="8" t="s">
        <v>173</v>
      </c>
      <c r="BL27" s="10" t="s">
        <v>421</v>
      </c>
      <c r="BM27" s="13"/>
      <c r="BN27" s="11" t="b">
        <v>1</v>
      </c>
      <c r="BO27" s="8" t="s">
        <v>141</v>
      </c>
      <c r="BP27" s="8" t="s">
        <v>120</v>
      </c>
      <c r="BQ27" s="8">
        <v>1.47184765E8</v>
      </c>
      <c r="BR27" s="8" t="s">
        <v>121</v>
      </c>
      <c r="BS27" s="11" t="b">
        <v>0</v>
      </c>
      <c r="BT27" s="4"/>
      <c r="BU27" s="4"/>
      <c r="BV27" s="11" t="b">
        <v>0</v>
      </c>
      <c r="BW27" s="11" t="b">
        <v>1</v>
      </c>
      <c r="BX27" s="8" t="s">
        <v>122</v>
      </c>
      <c r="BY27" s="4"/>
      <c r="BZ27" s="4"/>
      <c r="CA27" s="4"/>
      <c r="CB27" s="4"/>
      <c r="CC27" s="4"/>
      <c r="CD27" s="4"/>
      <c r="CE27" s="4"/>
      <c r="CF27" s="9"/>
      <c r="CG27" s="4"/>
      <c r="CH27" s="4"/>
      <c r="CI27" s="4"/>
    </row>
    <row r="28" ht="14.25" customHeight="1">
      <c r="A28" s="8">
        <v>22.0</v>
      </c>
      <c r="B28" s="8" t="s">
        <v>422</v>
      </c>
      <c r="C28" s="8" t="s">
        <v>423</v>
      </c>
      <c r="D28" s="8" t="s">
        <v>424</v>
      </c>
      <c r="E28" s="8" t="s">
        <v>160</v>
      </c>
      <c r="F28" s="8" t="s">
        <v>146</v>
      </c>
      <c r="G28" s="8" t="s">
        <v>425</v>
      </c>
      <c r="H28" s="4"/>
      <c r="I28" s="8" t="s">
        <v>426</v>
      </c>
      <c r="J28" s="12">
        <v>34770.0</v>
      </c>
      <c r="K28" s="8" t="s">
        <v>427</v>
      </c>
      <c r="L28" s="9"/>
      <c r="M28" s="4"/>
      <c r="N28" s="8" t="s">
        <v>428</v>
      </c>
      <c r="O28" s="9"/>
      <c r="P28" s="8" t="s">
        <v>101</v>
      </c>
      <c r="Q28" s="8" t="s">
        <v>102</v>
      </c>
      <c r="R28" s="8" t="s">
        <v>103</v>
      </c>
      <c r="S28" s="9"/>
      <c r="T28" s="9"/>
      <c r="U28" s="8" t="s">
        <v>429</v>
      </c>
      <c r="V28" s="8" t="s">
        <v>430</v>
      </c>
      <c r="W28" s="4"/>
      <c r="X28" s="9"/>
      <c r="Y28" s="8">
        <v>9.1507316E7</v>
      </c>
      <c r="Z28" s="4"/>
      <c r="AA28" s="4"/>
      <c r="AB28" s="4"/>
      <c r="AC28" s="4"/>
      <c r="AD28" s="4"/>
      <c r="AE28" s="4"/>
      <c r="AF28" s="11" t="b">
        <v>0</v>
      </c>
      <c r="AG28" s="11" t="b">
        <v>0</v>
      </c>
      <c r="AH28" s="4"/>
      <c r="AI28" s="11" t="b">
        <v>0</v>
      </c>
      <c r="AJ28" s="4"/>
      <c r="AK28" s="9"/>
      <c r="AL28" s="11" t="b">
        <v>1</v>
      </c>
      <c r="AM28" s="4"/>
      <c r="AN28" s="8" t="s">
        <v>109</v>
      </c>
      <c r="AO28" s="8">
        <v>3.476366590101E12</v>
      </c>
      <c r="AP28" s="8" t="s">
        <v>431</v>
      </c>
      <c r="AQ28" s="4"/>
      <c r="AR28" s="8" t="s">
        <v>111</v>
      </c>
      <c r="AS28" s="8" t="s">
        <v>111</v>
      </c>
      <c r="AT28" s="8" t="s">
        <v>111</v>
      </c>
      <c r="AU28" s="8" t="s">
        <v>111</v>
      </c>
      <c r="AV28" s="9"/>
      <c r="AW28" s="9"/>
      <c r="AX28" s="4"/>
      <c r="AY28" s="9"/>
      <c r="AZ28" s="4"/>
      <c r="BA28" s="4"/>
      <c r="BB28" s="4"/>
      <c r="BC28" s="9"/>
      <c r="BD28" s="9"/>
      <c r="BE28" s="8" t="s">
        <v>114</v>
      </c>
      <c r="BF28" s="8" t="s">
        <v>405</v>
      </c>
      <c r="BG28" s="8" t="s">
        <v>391</v>
      </c>
      <c r="BH28" s="8" t="s">
        <v>117</v>
      </c>
      <c r="BI28" s="4"/>
      <c r="BJ28" s="9"/>
      <c r="BK28" s="9"/>
      <c r="BL28" s="10" t="s">
        <v>432</v>
      </c>
      <c r="BM28" s="10" t="s">
        <v>433</v>
      </c>
      <c r="BN28" s="11" t="b">
        <v>0</v>
      </c>
      <c r="BO28" s="8" t="s">
        <v>141</v>
      </c>
      <c r="BP28" s="8" t="s">
        <v>120</v>
      </c>
      <c r="BQ28" s="8">
        <v>1.47247307E8</v>
      </c>
      <c r="BR28" s="9"/>
      <c r="BS28" s="11" t="b">
        <v>0</v>
      </c>
      <c r="BT28" s="4"/>
      <c r="BU28" s="4"/>
      <c r="BV28" s="11" t="b">
        <v>0</v>
      </c>
      <c r="BW28" s="11" t="b">
        <v>0</v>
      </c>
      <c r="BX28" s="8" t="s">
        <v>122</v>
      </c>
      <c r="BY28" s="4"/>
      <c r="BZ28" s="4"/>
      <c r="CA28" s="4"/>
      <c r="CB28" s="4"/>
      <c r="CC28" s="4"/>
      <c r="CD28" s="4"/>
      <c r="CE28" s="4"/>
      <c r="CF28" s="9"/>
      <c r="CG28" s="4"/>
      <c r="CH28" s="4"/>
      <c r="CI28" s="4"/>
    </row>
    <row r="29" ht="14.25" customHeight="1">
      <c r="A29" s="8">
        <v>23.0</v>
      </c>
      <c r="B29" s="8" t="s">
        <v>434</v>
      </c>
      <c r="C29" s="8" t="s">
        <v>435</v>
      </c>
      <c r="D29" s="8" t="s">
        <v>277</v>
      </c>
      <c r="E29" s="8" t="s">
        <v>411</v>
      </c>
      <c r="F29" s="8" t="s">
        <v>436</v>
      </c>
      <c r="G29" s="8" t="s">
        <v>437</v>
      </c>
      <c r="H29" s="4"/>
      <c r="I29" s="8" t="s">
        <v>438</v>
      </c>
      <c r="J29" s="10" t="s">
        <v>439</v>
      </c>
      <c r="K29" s="8" t="s">
        <v>440</v>
      </c>
      <c r="L29" s="9"/>
      <c r="M29" s="9"/>
      <c r="N29" s="8" t="s">
        <v>441</v>
      </c>
      <c r="O29" s="9"/>
      <c r="P29" s="8" t="s">
        <v>131</v>
      </c>
      <c r="Q29" s="8" t="s">
        <v>102</v>
      </c>
      <c r="R29" s="8" t="s">
        <v>103</v>
      </c>
      <c r="S29" s="9"/>
      <c r="T29" s="4"/>
      <c r="U29" s="8" t="s">
        <v>442</v>
      </c>
      <c r="V29" s="8" t="s">
        <v>443</v>
      </c>
      <c r="W29" s="4"/>
      <c r="X29" s="9"/>
      <c r="Y29" s="8">
        <v>5.3239938E7</v>
      </c>
      <c r="Z29" s="4"/>
      <c r="AA29" s="4"/>
      <c r="AB29" s="4"/>
      <c r="AC29" s="4"/>
      <c r="AD29" s="9"/>
      <c r="AE29" s="9"/>
      <c r="AF29" s="11" t="b">
        <v>0</v>
      </c>
      <c r="AG29" s="11" t="b">
        <v>0</v>
      </c>
      <c r="AH29" s="4"/>
      <c r="AI29" s="11" t="b">
        <v>0</v>
      </c>
      <c r="AJ29" s="4"/>
      <c r="AK29" s="9"/>
      <c r="AL29" s="11" t="b">
        <v>1</v>
      </c>
      <c r="AM29" s="4"/>
      <c r="AN29" s="8" t="s">
        <v>109</v>
      </c>
      <c r="AO29" s="8">
        <v>2.355658300101E12</v>
      </c>
      <c r="AP29" s="8" t="s">
        <v>444</v>
      </c>
      <c r="AQ29" s="4"/>
      <c r="AR29" s="8" t="s">
        <v>111</v>
      </c>
      <c r="AS29" s="8" t="s">
        <v>111</v>
      </c>
      <c r="AT29" s="8" t="s">
        <v>111</v>
      </c>
      <c r="AU29" s="8" t="s">
        <v>111</v>
      </c>
      <c r="AV29" s="9"/>
      <c r="AW29" s="9"/>
      <c r="AX29" s="4"/>
      <c r="AY29" s="4"/>
      <c r="AZ29" s="4"/>
      <c r="BA29" s="4"/>
      <c r="BB29" s="4"/>
      <c r="BC29" s="8" t="s">
        <v>169</v>
      </c>
      <c r="BD29" s="8" t="s">
        <v>444</v>
      </c>
      <c r="BE29" s="8" t="s">
        <v>114</v>
      </c>
      <c r="BF29" s="8" t="s">
        <v>419</v>
      </c>
      <c r="BG29" s="8" t="s">
        <v>445</v>
      </c>
      <c r="BH29" s="8" t="s">
        <v>117</v>
      </c>
      <c r="BI29" s="4"/>
      <c r="BJ29" s="8" t="s">
        <v>289</v>
      </c>
      <c r="BK29" s="8" t="s">
        <v>173</v>
      </c>
      <c r="BL29" s="10" t="s">
        <v>446</v>
      </c>
      <c r="BM29" s="13"/>
      <c r="BN29" s="11" t="b">
        <v>1</v>
      </c>
      <c r="BO29" s="8" t="s">
        <v>141</v>
      </c>
      <c r="BP29" s="8" t="s">
        <v>120</v>
      </c>
      <c r="BQ29" s="8">
        <v>1.47247281E8</v>
      </c>
      <c r="BR29" s="8" t="s">
        <v>121</v>
      </c>
      <c r="BS29" s="11" t="b">
        <v>0</v>
      </c>
      <c r="BT29" s="4"/>
      <c r="BU29" s="4"/>
      <c r="BV29" s="11" t="b">
        <v>0</v>
      </c>
      <c r="BW29" s="11" t="b">
        <v>1</v>
      </c>
      <c r="BX29" s="8" t="s">
        <v>122</v>
      </c>
      <c r="BY29" s="4"/>
      <c r="BZ29" s="4"/>
      <c r="CA29" s="4"/>
      <c r="CB29" s="4"/>
      <c r="CC29" s="4"/>
      <c r="CD29" s="4"/>
      <c r="CE29" s="4"/>
      <c r="CF29" s="9"/>
      <c r="CG29" s="4"/>
      <c r="CH29" s="4"/>
      <c r="CI29" s="4"/>
    </row>
    <row r="30" ht="14.25" customHeight="1">
      <c r="A30" s="8">
        <v>24.0</v>
      </c>
      <c r="B30" s="8" t="s">
        <v>447</v>
      </c>
      <c r="C30" s="8" t="s">
        <v>448</v>
      </c>
      <c r="D30" s="8" t="s">
        <v>363</v>
      </c>
      <c r="E30" s="8" t="s">
        <v>449</v>
      </c>
      <c r="F30" s="8" t="s">
        <v>450</v>
      </c>
      <c r="G30" s="8" t="s">
        <v>163</v>
      </c>
      <c r="H30" s="4"/>
      <c r="I30" s="8" t="s">
        <v>451</v>
      </c>
      <c r="J30" s="10" t="s">
        <v>452</v>
      </c>
      <c r="K30" s="8" t="s">
        <v>453</v>
      </c>
      <c r="L30" s="9"/>
      <c r="M30" s="4"/>
      <c r="N30" s="8" t="s">
        <v>454</v>
      </c>
      <c r="O30" s="4"/>
      <c r="P30" s="8" t="s">
        <v>101</v>
      </c>
      <c r="Q30" s="8" t="s">
        <v>102</v>
      </c>
      <c r="R30" s="8" t="s">
        <v>103</v>
      </c>
      <c r="S30" s="9"/>
      <c r="T30" s="4"/>
      <c r="U30" s="8" t="s">
        <v>455</v>
      </c>
      <c r="V30" s="8" t="s">
        <v>456</v>
      </c>
      <c r="W30" s="4"/>
      <c r="X30" s="9"/>
      <c r="Y30" s="8">
        <v>2.6359014E7</v>
      </c>
      <c r="Z30" s="4"/>
      <c r="AA30" s="4"/>
      <c r="AB30" s="4"/>
      <c r="AC30" s="4"/>
      <c r="AD30" s="4"/>
      <c r="AE30" s="4"/>
      <c r="AF30" s="11" t="b">
        <v>0</v>
      </c>
      <c r="AG30" s="11" t="b">
        <v>0</v>
      </c>
      <c r="AH30" s="4"/>
      <c r="AI30" s="11" t="b">
        <v>0</v>
      </c>
      <c r="AJ30" s="4"/>
      <c r="AK30" s="4"/>
      <c r="AL30" s="11" t="b">
        <v>1</v>
      </c>
      <c r="AM30" s="4"/>
      <c r="AN30" s="8" t="s">
        <v>109</v>
      </c>
      <c r="AO30" s="8">
        <v>2.539087951001E12</v>
      </c>
      <c r="AP30" s="8">
        <v>2.539087951001E12</v>
      </c>
      <c r="AQ30" s="4"/>
      <c r="AR30" s="8" t="s">
        <v>111</v>
      </c>
      <c r="AS30" s="8" t="s">
        <v>111</v>
      </c>
      <c r="AT30" s="8" t="s">
        <v>111</v>
      </c>
      <c r="AU30" s="8" t="s">
        <v>111</v>
      </c>
      <c r="AV30" s="9"/>
      <c r="AW30" s="9"/>
      <c r="AX30" s="4"/>
      <c r="AY30" s="4"/>
      <c r="AZ30" s="4"/>
      <c r="BA30" s="4"/>
      <c r="BB30" s="4"/>
      <c r="BC30" s="8" t="s">
        <v>169</v>
      </c>
      <c r="BD30" s="8">
        <v>2.6359014E7</v>
      </c>
      <c r="BE30" s="8" t="s">
        <v>114</v>
      </c>
      <c r="BF30" s="8" t="s">
        <v>457</v>
      </c>
      <c r="BG30" s="8" t="s">
        <v>458</v>
      </c>
      <c r="BH30" s="8" t="s">
        <v>117</v>
      </c>
      <c r="BI30" s="4"/>
      <c r="BJ30" s="8" t="s">
        <v>289</v>
      </c>
      <c r="BK30" s="8" t="s">
        <v>173</v>
      </c>
      <c r="BL30" s="10" t="s">
        <v>459</v>
      </c>
      <c r="BM30" s="13"/>
      <c r="BN30" s="11" t="b">
        <v>1</v>
      </c>
      <c r="BO30" s="8" t="s">
        <v>141</v>
      </c>
      <c r="BP30" s="8" t="s">
        <v>120</v>
      </c>
      <c r="BQ30" s="8">
        <v>1.41729961E8</v>
      </c>
      <c r="BR30" s="8" t="s">
        <v>121</v>
      </c>
      <c r="BS30" s="11" t="b">
        <v>0</v>
      </c>
      <c r="BT30" s="4"/>
      <c r="BU30" s="4"/>
      <c r="BV30" s="11" t="b">
        <v>0</v>
      </c>
      <c r="BW30" s="11" t="b">
        <v>1</v>
      </c>
      <c r="BX30" s="8" t="s">
        <v>122</v>
      </c>
      <c r="BY30" s="4"/>
      <c r="BZ30" s="4"/>
      <c r="CA30" s="4"/>
      <c r="CB30" s="4"/>
      <c r="CC30" s="4"/>
      <c r="CD30" s="4"/>
      <c r="CE30" s="4"/>
      <c r="CF30" s="9"/>
      <c r="CG30" s="4"/>
      <c r="CH30" s="4"/>
      <c r="CI30" s="4"/>
    </row>
    <row r="31" ht="14.25" customHeight="1">
      <c r="A31" s="8">
        <v>25.0</v>
      </c>
      <c r="B31" s="8" t="s">
        <v>460</v>
      </c>
      <c r="C31" s="8" t="s">
        <v>461</v>
      </c>
      <c r="D31" s="8" t="s">
        <v>462</v>
      </c>
      <c r="E31" s="8" t="s">
        <v>463</v>
      </c>
      <c r="F31" s="8" t="s">
        <v>464</v>
      </c>
      <c r="G31" s="8" t="s">
        <v>465</v>
      </c>
      <c r="H31" s="4"/>
      <c r="I31" s="8" t="s">
        <v>461</v>
      </c>
      <c r="J31" s="12">
        <v>34224.0</v>
      </c>
      <c r="K31" s="8" t="s">
        <v>466</v>
      </c>
      <c r="L31" s="9"/>
      <c r="M31" s="4"/>
      <c r="N31" s="8" t="s">
        <v>467</v>
      </c>
      <c r="O31" s="4"/>
      <c r="P31" s="8" t="s">
        <v>101</v>
      </c>
      <c r="Q31" s="8" t="s">
        <v>102</v>
      </c>
      <c r="R31" s="8" t="s">
        <v>103</v>
      </c>
      <c r="S31" s="9"/>
      <c r="T31" s="4"/>
      <c r="U31" s="8" t="s">
        <v>468</v>
      </c>
      <c r="V31" s="8" t="s">
        <v>469</v>
      </c>
      <c r="W31" s="4"/>
      <c r="X31" s="9"/>
      <c r="Y31" s="8">
        <v>8.1001819E7</v>
      </c>
      <c r="Z31" s="9"/>
      <c r="AA31" s="4"/>
      <c r="AB31" s="4"/>
      <c r="AC31" s="4"/>
      <c r="AD31" s="4"/>
      <c r="AE31" s="4"/>
      <c r="AF31" s="11" t="b">
        <v>0</v>
      </c>
      <c r="AG31" s="11" t="b">
        <v>0</v>
      </c>
      <c r="AH31" s="4"/>
      <c r="AI31" s="11" t="b">
        <v>0</v>
      </c>
      <c r="AJ31" s="4"/>
      <c r="AK31" s="4"/>
      <c r="AL31" s="11" t="b">
        <v>1</v>
      </c>
      <c r="AM31" s="4"/>
      <c r="AN31" s="8" t="s">
        <v>109</v>
      </c>
      <c r="AO31" s="8">
        <v>2.380033370713E12</v>
      </c>
      <c r="AP31" s="8" t="s">
        <v>470</v>
      </c>
      <c r="AQ31" s="4"/>
      <c r="AR31" s="8" t="s">
        <v>471</v>
      </c>
      <c r="AS31" s="8" t="s">
        <v>472</v>
      </c>
      <c r="AT31" s="8" t="s">
        <v>471</v>
      </c>
      <c r="AU31" s="8" t="s">
        <v>472</v>
      </c>
      <c r="AV31" s="9"/>
      <c r="AW31" s="9"/>
      <c r="AX31" s="4"/>
      <c r="AY31" s="4"/>
      <c r="AZ31" s="4"/>
      <c r="BA31" s="4"/>
      <c r="BB31" s="4"/>
      <c r="BC31" s="8" t="s">
        <v>169</v>
      </c>
      <c r="BD31" s="8">
        <v>8.1001819E7</v>
      </c>
      <c r="BE31" s="8" t="s">
        <v>114</v>
      </c>
      <c r="BF31" s="8" t="s">
        <v>405</v>
      </c>
      <c r="BG31" s="8" t="s">
        <v>458</v>
      </c>
      <c r="BH31" s="8" t="s">
        <v>117</v>
      </c>
      <c r="BI31" s="4"/>
      <c r="BJ31" s="8" t="s">
        <v>289</v>
      </c>
      <c r="BK31" s="8" t="s">
        <v>173</v>
      </c>
      <c r="BL31" s="12">
        <v>43831.0</v>
      </c>
      <c r="BM31" s="10" t="s">
        <v>473</v>
      </c>
      <c r="BN31" s="11" t="b">
        <v>0</v>
      </c>
      <c r="BO31" s="8" t="s">
        <v>141</v>
      </c>
      <c r="BP31" s="8" t="s">
        <v>120</v>
      </c>
      <c r="BQ31" s="8">
        <v>5.460004608E9</v>
      </c>
      <c r="BR31" s="8" t="s">
        <v>121</v>
      </c>
      <c r="BS31" s="11" t="b">
        <v>0</v>
      </c>
      <c r="BT31" s="4"/>
      <c r="BU31" s="4"/>
      <c r="BV31" s="11" t="b">
        <v>0</v>
      </c>
      <c r="BW31" s="11" t="b">
        <v>0</v>
      </c>
      <c r="BX31" s="8" t="s">
        <v>122</v>
      </c>
      <c r="BY31" s="4"/>
      <c r="BZ31" s="4"/>
      <c r="CA31" s="4"/>
      <c r="CB31" s="4"/>
      <c r="CC31" s="4"/>
      <c r="CD31" s="4"/>
      <c r="CE31" s="4"/>
      <c r="CF31" s="8" t="s">
        <v>176</v>
      </c>
      <c r="CG31" s="4"/>
      <c r="CH31" s="4"/>
      <c r="CI31" s="4"/>
    </row>
    <row r="32" ht="14.25" customHeight="1">
      <c r="A32" s="8">
        <v>26.0</v>
      </c>
      <c r="B32" s="8" t="s">
        <v>474</v>
      </c>
      <c r="C32" s="8" t="s">
        <v>475</v>
      </c>
      <c r="D32" s="8" t="s">
        <v>363</v>
      </c>
      <c r="E32" s="8" t="s">
        <v>476</v>
      </c>
      <c r="F32" s="8" t="s">
        <v>477</v>
      </c>
      <c r="G32" s="8" t="s">
        <v>478</v>
      </c>
      <c r="H32" s="4"/>
      <c r="I32" s="8" t="s">
        <v>479</v>
      </c>
      <c r="J32" s="12">
        <v>34098.0</v>
      </c>
      <c r="K32" s="8" t="s">
        <v>480</v>
      </c>
      <c r="L32" s="9"/>
      <c r="M32" s="9"/>
      <c r="N32" s="8" t="s">
        <v>481</v>
      </c>
      <c r="O32" s="4"/>
      <c r="P32" s="8" t="s">
        <v>101</v>
      </c>
      <c r="Q32" s="8" t="s">
        <v>102</v>
      </c>
      <c r="R32" s="8" t="s">
        <v>103</v>
      </c>
      <c r="S32" s="9"/>
      <c r="T32" s="4"/>
      <c r="U32" s="8" t="s">
        <v>482</v>
      </c>
      <c r="V32" s="8" t="s">
        <v>483</v>
      </c>
      <c r="W32" s="4"/>
      <c r="X32" s="9"/>
      <c r="Y32" s="8">
        <v>8.0850642E7</v>
      </c>
      <c r="Z32" s="9"/>
      <c r="AA32" s="4"/>
      <c r="AB32" s="4"/>
      <c r="AC32" s="4"/>
      <c r="AD32" s="4"/>
      <c r="AE32" s="4"/>
      <c r="AF32" s="11" t="b">
        <v>0</v>
      </c>
      <c r="AG32" s="11" t="b">
        <v>0</v>
      </c>
      <c r="AH32" s="4"/>
      <c r="AI32" s="11" t="b">
        <v>0</v>
      </c>
      <c r="AJ32" s="4"/>
      <c r="AK32" s="4"/>
      <c r="AL32" s="11" t="b">
        <v>1</v>
      </c>
      <c r="AM32" s="4"/>
      <c r="AN32" s="8" t="s">
        <v>109</v>
      </c>
      <c r="AO32" s="8">
        <v>2.115049470101E12</v>
      </c>
      <c r="AP32" s="8" t="s">
        <v>484</v>
      </c>
      <c r="AQ32" s="4"/>
      <c r="AR32" s="8" t="s">
        <v>111</v>
      </c>
      <c r="AS32" s="8" t="s">
        <v>111</v>
      </c>
      <c r="AT32" s="8" t="s">
        <v>111</v>
      </c>
      <c r="AU32" s="8" t="s">
        <v>111</v>
      </c>
      <c r="AV32" s="9"/>
      <c r="AW32" s="9"/>
      <c r="AX32" s="4"/>
      <c r="AY32" s="4"/>
      <c r="AZ32" s="4"/>
      <c r="BA32" s="4"/>
      <c r="BB32" s="4"/>
      <c r="BC32" s="8" t="s">
        <v>169</v>
      </c>
      <c r="BD32" s="8">
        <v>8.0850642E7</v>
      </c>
      <c r="BE32" s="8" t="s">
        <v>114</v>
      </c>
      <c r="BF32" s="8" t="s">
        <v>485</v>
      </c>
      <c r="BG32" s="8" t="s">
        <v>486</v>
      </c>
      <c r="BH32" s="8" t="s">
        <v>117</v>
      </c>
      <c r="BI32" s="4"/>
      <c r="BJ32" s="8" t="s">
        <v>289</v>
      </c>
      <c r="BK32" s="8" t="s">
        <v>173</v>
      </c>
      <c r="BL32" s="12">
        <v>43892.0</v>
      </c>
      <c r="BM32" s="13"/>
      <c r="BN32" s="11" t="b">
        <v>1</v>
      </c>
      <c r="BO32" s="8" t="s">
        <v>141</v>
      </c>
      <c r="BP32" s="8" t="s">
        <v>120</v>
      </c>
      <c r="BQ32" s="8">
        <v>8.04870507E8</v>
      </c>
      <c r="BR32" s="8" t="s">
        <v>121</v>
      </c>
      <c r="BS32" s="11" t="b">
        <v>0</v>
      </c>
      <c r="BT32" s="4"/>
      <c r="BU32" s="4"/>
      <c r="BV32" s="11" t="b">
        <v>0</v>
      </c>
      <c r="BW32" s="11" t="b">
        <v>1</v>
      </c>
      <c r="BX32" s="8" t="s">
        <v>122</v>
      </c>
      <c r="BY32" s="4"/>
      <c r="BZ32" s="4"/>
      <c r="CA32" s="4"/>
      <c r="CB32" s="4"/>
      <c r="CC32" s="4"/>
      <c r="CD32" s="4"/>
      <c r="CE32" s="4"/>
      <c r="CF32" s="9"/>
      <c r="CG32" s="4"/>
      <c r="CH32" s="4"/>
      <c r="CI32" s="4"/>
    </row>
    <row r="33" ht="14.25" customHeight="1">
      <c r="A33" s="8">
        <v>27.0</v>
      </c>
      <c r="B33" s="8" t="s">
        <v>487</v>
      </c>
      <c r="C33" s="8" t="s">
        <v>488</v>
      </c>
      <c r="D33" s="8" t="s">
        <v>489</v>
      </c>
      <c r="E33" s="8" t="s">
        <v>490</v>
      </c>
      <c r="F33" s="8" t="s">
        <v>491</v>
      </c>
      <c r="G33" s="8" t="s">
        <v>295</v>
      </c>
      <c r="H33" s="4"/>
      <c r="I33" s="8" t="s">
        <v>492</v>
      </c>
      <c r="J33" s="10" t="s">
        <v>493</v>
      </c>
      <c r="K33" s="8" t="s">
        <v>494</v>
      </c>
      <c r="L33" s="9"/>
      <c r="M33" s="4"/>
      <c r="N33" s="8" t="s">
        <v>495</v>
      </c>
      <c r="O33" s="4"/>
      <c r="P33" s="8" t="s">
        <v>101</v>
      </c>
      <c r="Q33" s="8" t="s">
        <v>102</v>
      </c>
      <c r="R33" s="8" t="s">
        <v>103</v>
      </c>
      <c r="S33" s="9"/>
      <c r="T33" s="9"/>
      <c r="U33" s="8">
        <v>2.421491030101E12</v>
      </c>
      <c r="V33" s="8" t="s">
        <v>496</v>
      </c>
      <c r="W33" s="4"/>
      <c r="X33" s="8" t="s">
        <v>497</v>
      </c>
      <c r="Y33" s="8">
        <v>3.5627263E7</v>
      </c>
      <c r="Z33" s="9"/>
      <c r="AA33" s="4"/>
      <c r="AB33" s="4"/>
      <c r="AC33" s="4"/>
      <c r="AD33" s="4"/>
      <c r="AE33" s="4"/>
      <c r="AF33" s="11" t="b">
        <v>0</v>
      </c>
      <c r="AG33" s="11" t="b">
        <v>0</v>
      </c>
      <c r="AH33" s="4"/>
      <c r="AI33" s="11" t="b">
        <v>0</v>
      </c>
      <c r="AJ33" s="4"/>
      <c r="AK33" s="4"/>
      <c r="AL33" s="11" t="b">
        <v>1</v>
      </c>
      <c r="AM33" s="4"/>
      <c r="AN33" s="8" t="s">
        <v>109</v>
      </c>
      <c r="AO33" s="8">
        <v>3.5627263E7</v>
      </c>
      <c r="AP33" s="8">
        <v>3.5627263E7</v>
      </c>
      <c r="AQ33" s="4"/>
      <c r="AR33" s="8" t="s">
        <v>111</v>
      </c>
      <c r="AS33" s="8" t="s">
        <v>111</v>
      </c>
      <c r="AT33" s="8" t="s">
        <v>111</v>
      </c>
      <c r="AU33" s="8" t="s">
        <v>111</v>
      </c>
      <c r="AV33" s="9"/>
      <c r="AW33" s="9"/>
      <c r="AX33" s="4"/>
      <c r="AY33" s="4"/>
      <c r="AZ33" s="4"/>
      <c r="BA33" s="4"/>
      <c r="BB33" s="4"/>
      <c r="BC33" s="8" t="s">
        <v>169</v>
      </c>
      <c r="BD33" s="8" t="s">
        <v>498</v>
      </c>
      <c r="BE33" s="8" t="s">
        <v>114</v>
      </c>
      <c r="BF33" s="8" t="s">
        <v>405</v>
      </c>
      <c r="BG33" s="8" t="s">
        <v>499</v>
      </c>
      <c r="BH33" s="8" t="s">
        <v>117</v>
      </c>
      <c r="BI33" s="4"/>
      <c r="BJ33" s="8" t="s">
        <v>289</v>
      </c>
      <c r="BK33" s="8" t="s">
        <v>173</v>
      </c>
      <c r="BL33" s="12">
        <v>43892.0</v>
      </c>
      <c r="BM33" s="13"/>
      <c r="BN33" s="11" t="b">
        <v>1</v>
      </c>
      <c r="BO33" s="8" t="s">
        <v>141</v>
      </c>
      <c r="BP33" s="8" t="s">
        <v>120</v>
      </c>
      <c r="BQ33" s="8">
        <v>1.580067017E9</v>
      </c>
      <c r="BR33" s="8" t="s">
        <v>121</v>
      </c>
      <c r="BS33" s="11" t="b">
        <v>0</v>
      </c>
      <c r="BT33" s="4"/>
      <c r="BU33" s="4"/>
      <c r="BV33" s="11" t="b">
        <v>0</v>
      </c>
      <c r="BW33" s="11" t="b">
        <v>1</v>
      </c>
      <c r="BX33" s="8" t="s">
        <v>122</v>
      </c>
      <c r="BY33" s="4"/>
      <c r="BZ33" s="4"/>
      <c r="CA33" s="4"/>
      <c r="CB33" s="4"/>
      <c r="CC33" s="4"/>
      <c r="CD33" s="4"/>
      <c r="CE33" s="4"/>
      <c r="CF33" s="9"/>
      <c r="CG33" s="4"/>
      <c r="CH33" s="4"/>
      <c r="CI33" s="4"/>
    </row>
    <row r="34" ht="14.25" customHeight="1">
      <c r="A34" s="8">
        <v>28.0</v>
      </c>
      <c r="B34" s="8" t="s">
        <v>500</v>
      </c>
      <c r="C34" s="8" t="s">
        <v>501</v>
      </c>
      <c r="D34" s="8" t="s">
        <v>502</v>
      </c>
      <c r="E34" s="8" t="s">
        <v>503</v>
      </c>
      <c r="F34" s="8" t="s">
        <v>504</v>
      </c>
      <c r="G34" s="8" t="s">
        <v>505</v>
      </c>
      <c r="H34" s="4"/>
      <c r="I34" s="8" t="s">
        <v>506</v>
      </c>
      <c r="J34" s="10" t="s">
        <v>507</v>
      </c>
      <c r="K34" s="8" t="s">
        <v>508</v>
      </c>
      <c r="L34" s="9"/>
      <c r="M34" s="9"/>
      <c r="N34" s="8" t="s">
        <v>509</v>
      </c>
      <c r="O34" s="4"/>
      <c r="P34" s="8" t="s">
        <v>101</v>
      </c>
      <c r="Q34" s="8" t="s">
        <v>102</v>
      </c>
      <c r="R34" s="8" t="s">
        <v>103</v>
      </c>
      <c r="S34" s="9"/>
      <c r="T34" s="9"/>
      <c r="U34" s="8">
        <v>2.074170320101E12</v>
      </c>
      <c r="V34" s="8" t="s">
        <v>510</v>
      </c>
      <c r="W34" s="4"/>
      <c r="X34" s="9"/>
      <c r="Y34" s="8">
        <v>7.893793E7</v>
      </c>
      <c r="Z34" s="4"/>
      <c r="AA34" s="4"/>
      <c r="AB34" s="4"/>
      <c r="AC34" s="4"/>
      <c r="AD34" s="4"/>
      <c r="AE34" s="4"/>
      <c r="AF34" s="11" t="b">
        <v>0</v>
      </c>
      <c r="AG34" s="11" t="b">
        <v>0</v>
      </c>
      <c r="AH34" s="4"/>
      <c r="AI34" s="11" t="b">
        <v>0</v>
      </c>
      <c r="AJ34" s="4"/>
      <c r="AK34" s="4"/>
      <c r="AL34" s="11" t="b">
        <v>1</v>
      </c>
      <c r="AM34" s="4"/>
      <c r="AN34" s="8" t="s">
        <v>109</v>
      </c>
      <c r="AO34" s="8">
        <v>2.421491030101E12</v>
      </c>
      <c r="AP34" s="8" t="s">
        <v>511</v>
      </c>
      <c r="AQ34" s="9"/>
      <c r="AR34" s="8" t="s">
        <v>111</v>
      </c>
      <c r="AS34" s="8" t="s">
        <v>111</v>
      </c>
      <c r="AT34" s="8" t="s">
        <v>111</v>
      </c>
      <c r="AU34" s="8" t="s">
        <v>111</v>
      </c>
      <c r="AV34" s="9"/>
      <c r="AW34" s="9"/>
      <c r="AX34" s="4"/>
      <c r="AY34" s="4"/>
      <c r="AZ34" s="4"/>
      <c r="BA34" s="4"/>
      <c r="BB34" s="4"/>
      <c r="BC34" s="8" t="s">
        <v>287</v>
      </c>
      <c r="BD34" s="8" t="s">
        <v>511</v>
      </c>
      <c r="BE34" s="8" t="s">
        <v>114</v>
      </c>
      <c r="BF34" s="8" t="s">
        <v>342</v>
      </c>
      <c r="BG34" s="8" t="s">
        <v>420</v>
      </c>
      <c r="BH34" s="8" t="s">
        <v>117</v>
      </c>
      <c r="BI34" s="4"/>
      <c r="BJ34" s="8" t="s">
        <v>289</v>
      </c>
      <c r="BK34" s="8" t="s">
        <v>173</v>
      </c>
      <c r="BL34" s="10" t="s">
        <v>272</v>
      </c>
      <c r="BM34" s="12">
        <v>44986.0</v>
      </c>
      <c r="BN34" s="11" t="b">
        <v>0</v>
      </c>
      <c r="BO34" s="8" t="s">
        <v>141</v>
      </c>
      <c r="BP34" s="8" t="s">
        <v>120</v>
      </c>
      <c r="BQ34" s="8">
        <v>3.130114907E9</v>
      </c>
      <c r="BR34" s="8" t="s">
        <v>121</v>
      </c>
      <c r="BS34" s="11" t="b">
        <v>0</v>
      </c>
      <c r="BT34" s="4"/>
      <c r="BU34" s="4"/>
      <c r="BV34" s="11" t="b">
        <v>0</v>
      </c>
      <c r="BW34" s="11" t="b">
        <v>0</v>
      </c>
      <c r="BX34" s="8" t="s">
        <v>122</v>
      </c>
      <c r="BY34" s="4"/>
      <c r="BZ34" s="4"/>
      <c r="CA34" s="4"/>
      <c r="CB34" s="4"/>
      <c r="CC34" s="4"/>
      <c r="CD34" s="4"/>
      <c r="CE34" s="4"/>
      <c r="CF34" s="8" t="s">
        <v>176</v>
      </c>
      <c r="CG34" s="4"/>
      <c r="CH34" s="4"/>
      <c r="CI34" s="4"/>
    </row>
    <row r="35" ht="14.25" customHeight="1">
      <c r="A35" s="8">
        <v>29.0</v>
      </c>
      <c r="B35" s="8" t="s">
        <v>512</v>
      </c>
      <c r="C35" s="8" t="s">
        <v>513</v>
      </c>
      <c r="D35" s="8" t="s">
        <v>514</v>
      </c>
      <c r="E35" s="8" t="s">
        <v>515</v>
      </c>
      <c r="F35" s="8" t="s">
        <v>516</v>
      </c>
      <c r="G35" s="8" t="s">
        <v>517</v>
      </c>
      <c r="H35" s="4"/>
      <c r="I35" s="8" t="s">
        <v>518</v>
      </c>
      <c r="J35" s="10" t="s">
        <v>519</v>
      </c>
      <c r="K35" s="8" t="s">
        <v>520</v>
      </c>
      <c r="L35" s="9"/>
      <c r="M35" s="4"/>
      <c r="N35" s="8" t="s">
        <v>521</v>
      </c>
      <c r="O35" s="4"/>
      <c r="P35" s="8" t="s">
        <v>101</v>
      </c>
      <c r="Q35" s="8" t="s">
        <v>102</v>
      </c>
      <c r="R35" s="8" t="s">
        <v>103</v>
      </c>
      <c r="S35" s="9"/>
      <c r="T35" s="9"/>
      <c r="U35" s="8" t="s">
        <v>522</v>
      </c>
      <c r="V35" s="8" t="s">
        <v>523</v>
      </c>
      <c r="W35" s="4"/>
      <c r="X35" s="9"/>
      <c r="Y35" s="8">
        <v>7.9641555E7</v>
      </c>
      <c r="Z35" s="4"/>
      <c r="AA35" s="4"/>
      <c r="AB35" s="4"/>
      <c r="AC35" s="4"/>
      <c r="AD35" s="4"/>
      <c r="AE35" s="4"/>
      <c r="AF35" s="11" t="b">
        <v>0</v>
      </c>
      <c r="AG35" s="11" t="b">
        <v>0</v>
      </c>
      <c r="AH35" s="4"/>
      <c r="AI35" s="11" t="b">
        <v>0</v>
      </c>
      <c r="AJ35" s="4"/>
      <c r="AK35" s="4"/>
      <c r="AL35" s="11" t="b">
        <v>1</v>
      </c>
      <c r="AM35" s="4"/>
      <c r="AN35" s="8" t="s">
        <v>109</v>
      </c>
      <c r="AO35" s="8">
        <v>2.909274341401E12</v>
      </c>
      <c r="AP35" s="8" t="s">
        <v>524</v>
      </c>
      <c r="AQ35" s="4"/>
      <c r="AR35" s="8" t="s">
        <v>525</v>
      </c>
      <c r="AS35" s="8" t="s">
        <v>526</v>
      </c>
      <c r="AT35" s="9"/>
      <c r="AU35" s="9"/>
      <c r="AV35" s="9"/>
      <c r="AW35" s="9"/>
      <c r="AX35" s="4"/>
      <c r="AY35" s="9"/>
      <c r="AZ35" s="4"/>
      <c r="BA35" s="4"/>
      <c r="BB35" s="4"/>
      <c r="BC35" s="9"/>
      <c r="BD35" s="9"/>
      <c r="BE35" s="8" t="s">
        <v>114</v>
      </c>
      <c r="BF35" s="8" t="s">
        <v>342</v>
      </c>
      <c r="BG35" s="8" t="s">
        <v>420</v>
      </c>
      <c r="BH35" s="8" t="s">
        <v>117</v>
      </c>
      <c r="BI35" s="4"/>
      <c r="BJ35" s="9"/>
      <c r="BK35" s="9"/>
      <c r="BL35" s="10" t="s">
        <v>527</v>
      </c>
      <c r="BM35" s="12">
        <v>44565.0</v>
      </c>
      <c r="BN35" s="11" t="b">
        <v>0</v>
      </c>
      <c r="BO35" s="8" t="s">
        <v>141</v>
      </c>
      <c r="BP35" s="8" t="s">
        <v>120</v>
      </c>
      <c r="BQ35" s="8">
        <v>4.270004205E9</v>
      </c>
      <c r="BR35" s="9"/>
      <c r="BS35" s="11" t="b">
        <v>0</v>
      </c>
      <c r="BT35" s="4"/>
      <c r="BU35" s="4"/>
      <c r="BV35" s="11" t="b">
        <v>0</v>
      </c>
      <c r="BW35" s="11" t="b">
        <v>0</v>
      </c>
      <c r="BX35" s="8" t="s">
        <v>122</v>
      </c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</row>
    <row r="36" ht="14.25" customHeight="1">
      <c r="A36" s="8">
        <v>30.0</v>
      </c>
      <c r="B36" s="8" t="s">
        <v>528</v>
      </c>
      <c r="C36" s="8" t="s">
        <v>529</v>
      </c>
      <c r="D36" s="8" t="s">
        <v>530</v>
      </c>
      <c r="E36" s="8" t="s">
        <v>531</v>
      </c>
      <c r="F36" s="8" t="s">
        <v>280</v>
      </c>
      <c r="G36" s="8" t="s">
        <v>532</v>
      </c>
      <c r="H36" s="4"/>
      <c r="I36" s="8" t="s">
        <v>533</v>
      </c>
      <c r="J36" s="10" t="s">
        <v>534</v>
      </c>
      <c r="K36" s="8" t="s">
        <v>535</v>
      </c>
      <c r="L36" s="9"/>
      <c r="M36" s="4"/>
      <c r="N36" s="9"/>
      <c r="O36" s="4"/>
      <c r="P36" s="8" t="s">
        <v>101</v>
      </c>
      <c r="Q36" s="8" t="s">
        <v>102</v>
      </c>
      <c r="R36" s="8" t="s">
        <v>103</v>
      </c>
      <c r="S36" s="8" t="s">
        <v>104</v>
      </c>
      <c r="T36" s="9"/>
      <c r="U36" s="8" t="s">
        <v>536</v>
      </c>
      <c r="V36" s="8" t="s">
        <v>537</v>
      </c>
      <c r="W36" s="4"/>
      <c r="X36" s="9"/>
      <c r="Y36" s="8">
        <v>7.6258874E7</v>
      </c>
      <c r="Z36" s="4"/>
      <c r="AA36" s="4"/>
      <c r="AB36" s="4"/>
      <c r="AC36" s="4"/>
      <c r="AD36" s="4"/>
      <c r="AE36" s="4"/>
      <c r="AF36" s="11" t="b">
        <v>0</v>
      </c>
      <c r="AG36" s="11" t="b">
        <v>0</v>
      </c>
      <c r="AH36" s="4"/>
      <c r="AI36" s="11" t="b">
        <v>0</v>
      </c>
      <c r="AJ36" s="4"/>
      <c r="AK36" s="9"/>
      <c r="AL36" s="11" t="b">
        <v>1</v>
      </c>
      <c r="AM36" s="4"/>
      <c r="AN36" s="8" t="s">
        <v>109</v>
      </c>
      <c r="AO36" s="8">
        <v>2.296723880101E12</v>
      </c>
      <c r="AP36" s="8" t="s">
        <v>538</v>
      </c>
      <c r="AQ36" s="4"/>
      <c r="AR36" s="8" t="s">
        <v>111</v>
      </c>
      <c r="AS36" s="8" t="s">
        <v>111</v>
      </c>
      <c r="AT36" s="8" t="s">
        <v>111</v>
      </c>
      <c r="AU36" s="8" t="s">
        <v>111</v>
      </c>
      <c r="AV36" s="9"/>
      <c r="AW36" s="9"/>
      <c r="AX36" s="4"/>
      <c r="AY36" s="9"/>
      <c r="AZ36" s="4"/>
      <c r="BA36" s="4"/>
      <c r="BB36" s="4"/>
      <c r="BC36" s="9"/>
      <c r="BD36" s="9"/>
      <c r="BE36" s="8" t="s">
        <v>114</v>
      </c>
      <c r="BF36" s="8" t="s">
        <v>328</v>
      </c>
      <c r="BG36" s="8" t="s">
        <v>458</v>
      </c>
      <c r="BH36" s="8" t="s">
        <v>117</v>
      </c>
      <c r="BI36" s="4"/>
      <c r="BJ36" s="9"/>
      <c r="BK36" s="9"/>
      <c r="BL36" s="10" t="s">
        <v>539</v>
      </c>
      <c r="BM36" s="10" t="s">
        <v>540</v>
      </c>
      <c r="BN36" s="11" t="b">
        <v>0</v>
      </c>
      <c r="BO36" s="8" t="s">
        <v>141</v>
      </c>
      <c r="BP36" s="8" t="s">
        <v>120</v>
      </c>
      <c r="BQ36" s="8">
        <v>1.43027217E8</v>
      </c>
      <c r="BR36" s="9"/>
      <c r="BS36" s="11" t="b">
        <v>0</v>
      </c>
      <c r="BT36" s="4"/>
      <c r="BU36" s="4"/>
      <c r="BV36" s="11" t="b">
        <v>0</v>
      </c>
      <c r="BW36" s="11" t="b">
        <v>0</v>
      </c>
      <c r="BX36" s="8" t="s">
        <v>122</v>
      </c>
      <c r="BY36" s="4"/>
      <c r="BZ36" s="4"/>
      <c r="CA36" s="4"/>
      <c r="CB36" s="4"/>
      <c r="CC36" s="4"/>
      <c r="CD36" s="4"/>
      <c r="CE36" s="4"/>
      <c r="CF36" s="9"/>
      <c r="CG36" s="4"/>
      <c r="CH36" s="4"/>
      <c r="CI36" s="4"/>
    </row>
    <row r="37" ht="14.25" customHeight="1">
      <c r="A37" s="8">
        <v>31.0</v>
      </c>
      <c r="B37" s="8" t="s">
        <v>541</v>
      </c>
      <c r="C37" s="8" t="s">
        <v>542</v>
      </c>
      <c r="D37" s="8" t="s">
        <v>543</v>
      </c>
      <c r="E37" s="8" t="s">
        <v>544</v>
      </c>
      <c r="F37" s="8" t="s">
        <v>532</v>
      </c>
      <c r="G37" s="8" t="s">
        <v>366</v>
      </c>
      <c r="H37" s="4"/>
      <c r="I37" s="8" t="s">
        <v>545</v>
      </c>
      <c r="J37" s="10" t="s">
        <v>546</v>
      </c>
      <c r="K37" s="8" t="s">
        <v>547</v>
      </c>
      <c r="L37" s="9"/>
      <c r="M37" s="9"/>
      <c r="N37" s="8" t="s">
        <v>548</v>
      </c>
      <c r="O37" s="9"/>
      <c r="P37" s="8" t="s">
        <v>101</v>
      </c>
      <c r="Q37" s="8" t="s">
        <v>102</v>
      </c>
      <c r="R37" s="8" t="s">
        <v>103</v>
      </c>
      <c r="S37" s="9"/>
      <c r="T37" s="9"/>
      <c r="U37" s="8" t="s">
        <v>549</v>
      </c>
      <c r="V37" s="8" t="s">
        <v>550</v>
      </c>
      <c r="W37" s="4"/>
      <c r="X37" s="9"/>
      <c r="Y37" s="8">
        <v>4.644489E7</v>
      </c>
      <c r="Z37" s="9"/>
      <c r="AA37" s="9"/>
      <c r="AB37" s="9"/>
      <c r="AC37" s="9"/>
      <c r="AD37" s="9"/>
      <c r="AE37" s="9"/>
      <c r="AF37" s="11" t="b">
        <v>0</v>
      </c>
      <c r="AG37" s="11" t="b">
        <v>0</v>
      </c>
      <c r="AH37" s="4"/>
      <c r="AI37" s="11" t="b">
        <v>0</v>
      </c>
      <c r="AJ37" s="4"/>
      <c r="AK37" s="9"/>
      <c r="AL37" s="11" t="b">
        <v>1</v>
      </c>
      <c r="AM37" s="4"/>
      <c r="AN37" s="8" t="s">
        <v>109</v>
      </c>
      <c r="AO37" s="8">
        <v>1.820018570101E12</v>
      </c>
      <c r="AP37" s="8" t="s">
        <v>551</v>
      </c>
      <c r="AQ37" s="4"/>
      <c r="AR37" s="8" t="s">
        <v>111</v>
      </c>
      <c r="AS37" s="8" t="s">
        <v>111</v>
      </c>
      <c r="AT37" s="8" t="s">
        <v>111</v>
      </c>
      <c r="AU37" s="8" t="s">
        <v>111</v>
      </c>
      <c r="AV37" s="8" t="s">
        <v>552</v>
      </c>
      <c r="AW37" s="9"/>
      <c r="AX37" s="4"/>
      <c r="AY37" s="9"/>
      <c r="AZ37" s="4"/>
      <c r="BA37" s="4"/>
      <c r="BB37" s="4"/>
      <c r="BC37" s="8" t="s">
        <v>169</v>
      </c>
      <c r="BD37" s="8">
        <v>4.644489E7</v>
      </c>
      <c r="BE37" s="8" t="s">
        <v>114</v>
      </c>
      <c r="BF37" s="8" t="s">
        <v>170</v>
      </c>
      <c r="BG37" s="8" t="s">
        <v>553</v>
      </c>
      <c r="BH37" s="8" t="s">
        <v>117</v>
      </c>
      <c r="BI37" s="4"/>
      <c r="BJ37" s="8" t="s">
        <v>554</v>
      </c>
      <c r="BK37" s="8" t="s">
        <v>173</v>
      </c>
      <c r="BL37" s="12">
        <v>40613.0</v>
      </c>
      <c r="BM37" s="13"/>
      <c r="BN37" s="11" t="b">
        <v>1</v>
      </c>
      <c r="BO37" s="8" t="s">
        <v>141</v>
      </c>
      <c r="BP37" s="8" t="s">
        <v>120</v>
      </c>
      <c r="BQ37" s="8">
        <v>3.850000476E9</v>
      </c>
      <c r="BR37" s="8" t="s">
        <v>121</v>
      </c>
      <c r="BS37" s="11" t="b">
        <v>0</v>
      </c>
      <c r="BT37" s="4"/>
      <c r="BU37" s="4"/>
      <c r="BV37" s="11" t="b">
        <v>0</v>
      </c>
      <c r="BW37" s="11" t="b">
        <v>1</v>
      </c>
      <c r="BX37" s="8" t="s">
        <v>122</v>
      </c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</row>
    <row r="38" ht="14.25" customHeight="1">
      <c r="A38" s="8">
        <v>32.0</v>
      </c>
      <c r="B38" s="8" t="s">
        <v>555</v>
      </c>
      <c r="C38" s="8" t="s">
        <v>556</v>
      </c>
      <c r="D38" s="8" t="s">
        <v>557</v>
      </c>
      <c r="E38" s="8" t="s">
        <v>558</v>
      </c>
      <c r="F38" s="8" t="s">
        <v>559</v>
      </c>
      <c r="G38" s="8" t="s">
        <v>559</v>
      </c>
      <c r="H38" s="4"/>
      <c r="I38" s="8" t="s">
        <v>560</v>
      </c>
      <c r="J38" s="12">
        <v>32721.0</v>
      </c>
      <c r="K38" s="8" t="s">
        <v>561</v>
      </c>
      <c r="L38" s="9"/>
      <c r="M38" s="9"/>
      <c r="N38" s="8" t="s">
        <v>562</v>
      </c>
      <c r="O38" s="9"/>
      <c r="P38" s="8" t="s">
        <v>131</v>
      </c>
      <c r="Q38" s="8" t="s">
        <v>102</v>
      </c>
      <c r="R38" s="8" t="s">
        <v>103</v>
      </c>
      <c r="S38" s="9"/>
      <c r="T38" s="4"/>
      <c r="U38" s="8" t="s">
        <v>563</v>
      </c>
      <c r="V38" s="8" t="s">
        <v>564</v>
      </c>
      <c r="W38" s="4"/>
      <c r="X38" s="9"/>
      <c r="Y38" s="8">
        <v>8.5707996E7</v>
      </c>
      <c r="Z38" s="4"/>
      <c r="AA38" s="4"/>
      <c r="AB38" s="4"/>
      <c r="AC38" s="4"/>
      <c r="AD38" s="4"/>
      <c r="AE38" s="4"/>
      <c r="AF38" s="11" t="b">
        <v>0</v>
      </c>
      <c r="AG38" s="11" t="b">
        <v>0</v>
      </c>
      <c r="AH38" s="4"/>
      <c r="AI38" s="11" t="b">
        <v>0</v>
      </c>
      <c r="AJ38" s="4"/>
      <c r="AK38" s="4"/>
      <c r="AL38" s="11" t="b">
        <v>1</v>
      </c>
      <c r="AM38" s="4"/>
      <c r="AN38" s="8" t="s">
        <v>109</v>
      </c>
      <c r="AO38" s="8">
        <v>1.856536850101E12</v>
      </c>
      <c r="AP38" s="8" t="s">
        <v>565</v>
      </c>
      <c r="AQ38" s="4"/>
      <c r="AR38" s="8" t="s">
        <v>111</v>
      </c>
      <c r="AS38" s="8" t="s">
        <v>111</v>
      </c>
      <c r="AT38" s="8" t="s">
        <v>111</v>
      </c>
      <c r="AU38" s="8" t="s">
        <v>111</v>
      </c>
      <c r="AV38" s="9"/>
      <c r="AW38" s="9"/>
      <c r="AX38" s="4"/>
      <c r="AY38" s="4"/>
      <c r="AZ38" s="4"/>
      <c r="BA38" s="4"/>
      <c r="BB38" s="4"/>
      <c r="BC38" s="8" t="s">
        <v>287</v>
      </c>
      <c r="BD38" s="8">
        <v>8.5707996E7</v>
      </c>
      <c r="BE38" s="8" t="s">
        <v>114</v>
      </c>
      <c r="BF38" s="8" t="s">
        <v>566</v>
      </c>
      <c r="BG38" s="8" t="s">
        <v>567</v>
      </c>
      <c r="BH38" s="8" t="s">
        <v>117</v>
      </c>
      <c r="BI38" s="4"/>
      <c r="BJ38" s="8" t="s">
        <v>554</v>
      </c>
      <c r="BK38" s="8" t="s">
        <v>173</v>
      </c>
      <c r="BL38" s="10" t="s">
        <v>568</v>
      </c>
      <c r="BM38" s="13"/>
      <c r="BN38" s="11" t="b">
        <v>1</v>
      </c>
      <c r="BO38" s="8" t="s">
        <v>141</v>
      </c>
      <c r="BP38" s="8" t="s">
        <v>120</v>
      </c>
      <c r="BQ38" s="8">
        <v>6.95803432E8</v>
      </c>
      <c r="BR38" s="8" t="s">
        <v>121</v>
      </c>
      <c r="BS38" s="11" t="b">
        <v>0</v>
      </c>
      <c r="BT38" s="4"/>
      <c r="BU38" s="4"/>
      <c r="BV38" s="11" t="b">
        <v>0</v>
      </c>
      <c r="BW38" s="11" t="b">
        <v>1</v>
      </c>
      <c r="BX38" s="8" t="s">
        <v>122</v>
      </c>
      <c r="BY38" s="4"/>
      <c r="BZ38" s="4"/>
      <c r="CA38" s="4"/>
      <c r="CB38" s="4"/>
      <c r="CC38" s="4"/>
      <c r="CD38" s="4"/>
      <c r="CE38" s="4"/>
      <c r="CF38" s="9"/>
      <c r="CG38" s="4"/>
      <c r="CH38" s="4"/>
      <c r="CI38" s="4"/>
    </row>
    <row r="39" ht="14.25" customHeight="1">
      <c r="A39" s="8">
        <v>33.0</v>
      </c>
      <c r="B39" s="8" t="s">
        <v>569</v>
      </c>
      <c r="C39" s="8" t="s">
        <v>570</v>
      </c>
      <c r="D39" s="8" t="s">
        <v>571</v>
      </c>
      <c r="E39" s="8" t="s">
        <v>572</v>
      </c>
      <c r="F39" s="8" t="s">
        <v>263</v>
      </c>
      <c r="G39" s="8" t="s">
        <v>573</v>
      </c>
      <c r="H39" s="4"/>
      <c r="I39" s="8" t="s">
        <v>574</v>
      </c>
      <c r="J39" s="10" t="s">
        <v>575</v>
      </c>
      <c r="K39" s="8" t="s">
        <v>576</v>
      </c>
      <c r="L39" s="9"/>
      <c r="M39" s="9"/>
      <c r="N39" s="8" t="s">
        <v>577</v>
      </c>
      <c r="O39" s="9"/>
      <c r="P39" s="8" t="s">
        <v>101</v>
      </c>
      <c r="Q39" s="8" t="s">
        <v>150</v>
      </c>
      <c r="R39" s="8" t="s">
        <v>103</v>
      </c>
      <c r="S39" s="9"/>
      <c r="T39" s="4"/>
      <c r="U39" s="8" t="s">
        <v>578</v>
      </c>
      <c r="V39" s="8" t="s">
        <v>579</v>
      </c>
      <c r="W39" s="4"/>
      <c r="X39" s="9"/>
      <c r="Y39" s="8">
        <v>8.4743921E7</v>
      </c>
      <c r="Z39" s="9"/>
      <c r="AA39" s="9"/>
      <c r="AB39" s="9"/>
      <c r="AC39" s="9"/>
      <c r="AD39" s="9"/>
      <c r="AE39" s="9"/>
      <c r="AF39" s="11" t="b">
        <v>0</v>
      </c>
      <c r="AG39" s="11" t="b">
        <v>0</v>
      </c>
      <c r="AH39" s="4"/>
      <c r="AI39" s="11" t="b">
        <v>0</v>
      </c>
      <c r="AJ39" s="4"/>
      <c r="AK39" s="4"/>
      <c r="AL39" s="11" t="b">
        <v>1</v>
      </c>
      <c r="AM39" s="4"/>
      <c r="AN39" s="8" t="s">
        <v>109</v>
      </c>
      <c r="AO39" s="8">
        <v>2.657573470101E12</v>
      </c>
      <c r="AP39" s="8" t="s">
        <v>580</v>
      </c>
      <c r="AQ39" s="4"/>
      <c r="AR39" s="8" t="s">
        <v>111</v>
      </c>
      <c r="AS39" s="8" t="s">
        <v>111</v>
      </c>
      <c r="AT39" s="8" t="s">
        <v>111</v>
      </c>
      <c r="AU39" s="8" t="s">
        <v>111</v>
      </c>
      <c r="AV39" s="9"/>
      <c r="AW39" s="9"/>
      <c r="AX39" s="4"/>
      <c r="AY39" s="4"/>
      <c r="AZ39" s="4"/>
      <c r="BA39" s="4"/>
      <c r="BB39" s="4"/>
      <c r="BC39" s="8" t="s">
        <v>287</v>
      </c>
      <c r="BD39" s="8">
        <v>8.4743921E7</v>
      </c>
      <c r="BE39" s="8" t="s">
        <v>114</v>
      </c>
      <c r="BF39" s="8" t="s">
        <v>304</v>
      </c>
      <c r="BG39" s="8" t="s">
        <v>581</v>
      </c>
      <c r="BH39" s="8" t="s">
        <v>117</v>
      </c>
      <c r="BI39" s="4"/>
      <c r="BJ39" s="8" t="s">
        <v>289</v>
      </c>
      <c r="BK39" s="8" t="s">
        <v>173</v>
      </c>
      <c r="BL39" s="10" t="s">
        <v>582</v>
      </c>
      <c r="BM39" s="13"/>
      <c r="BN39" s="11" t="b">
        <v>1</v>
      </c>
      <c r="BO39" s="8" t="s">
        <v>141</v>
      </c>
      <c r="BP39" s="8" t="s">
        <v>120</v>
      </c>
      <c r="BQ39" s="8">
        <v>5.4600044E9</v>
      </c>
      <c r="BR39" s="8" t="s">
        <v>121</v>
      </c>
      <c r="BS39" s="11" t="b">
        <v>0</v>
      </c>
      <c r="BT39" s="4"/>
      <c r="BU39" s="4"/>
      <c r="BV39" s="11" t="b">
        <v>0</v>
      </c>
      <c r="BW39" s="11" t="b">
        <v>1</v>
      </c>
      <c r="BX39" s="8" t="s">
        <v>122</v>
      </c>
      <c r="BY39" s="4"/>
      <c r="BZ39" s="4"/>
      <c r="CA39" s="4"/>
      <c r="CB39" s="4"/>
      <c r="CC39" s="4"/>
      <c r="CD39" s="4"/>
      <c r="CE39" s="4"/>
      <c r="CF39" s="9"/>
      <c r="CG39" s="4"/>
      <c r="CH39" s="4"/>
      <c r="CI39" s="4"/>
    </row>
    <row r="40" ht="14.25" customHeight="1">
      <c r="A40" s="8">
        <v>34.0</v>
      </c>
      <c r="B40" s="8" t="s">
        <v>583</v>
      </c>
      <c r="C40" s="8" t="s">
        <v>584</v>
      </c>
      <c r="D40" s="8" t="s">
        <v>585</v>
      </c>
      <c r="E40" s="8" t="s">
        <v>586</v>
      </c>
      <c r="F40" s="8" t="s">
        <v>587</v>
      </c>
      <c r="G40" s="8" t="s">
        <v>207</v>
      </c>
      <c r="H40" s="4"/>
      <c r="I40" s="8" t="s">
        <v>588</v>
      </c>
      <c r="J40" s="10" t="s">
        <v>589</v>
      </c>
      <c r="K40" s="8" t="s">
        <v>590</v>
      </c>
      <c r="L40" s="9"/>
      <c r="M40" s="9"/>
      <c r="N40" s="9"/>
      <c r="O40" s="9"/>
      <c r="P40" s="8" t="s">
        <v>101</v>
      </c>
      <c r="Q40" s="8" t="s">
        <v>102</v>
      </c>
      <c r="R40" s="8" t="s">
        <v>103</v>
      </c>
      <c r="S40" s="8" t="s">
        <v>104</v>
      </c>
      <c r="T40" s="9"/>
      <c r="U40" s="8" t="s">
        <v>591</v>
      </c>
      <c r="V40" s="8" t="s">
        <v>592</v>
      </c>
      <c r="W40" s="9"/>
      <c r="X40" s="9"/>
      <c r="Y40" s="8">
        <v>8.2985723E7</v>
      </c>
      <c r="Z40" s="4"/>
      <c r="AA40" s="4"/>
      <c r="AB40" s="4"/>
      <c r="AC40" s="4"/>
      <c r="AD40" s="9"/>
      <c r="AE40" s="9"/>
      <c r="AF40" s="11" t="b">
        <v>0</v>
      </c>
      <c r="AG40" s="11" t="b">
        <v>0</v>
      </c>
      <c r="AH40" s="4"/>
      <c r="AI40" s="11" t="b">
        <v>0</v>
      </c>
      <c r="AJ40" s="4"/>
      <c r="AK40" s="9"/>
      <c r="AL40" s="11" t="b">
        <v>1</v>
      </c>
      <c r="AM40" s="4"/>
      <c r="AN40" s="8" t="s">
        <v>109</v>
      </c>
      <c r="AO40" s="8" t="s">
        <v>591</v>
      </c>
      <c r="AP40" s="8">
        <v>8.2985723E7</v>
      </c>
      <c r="AQ40" s="9"/>
      <c r="AR40" s="8" t="s">
        <v>111</v>
      </c>
      <c r="AS40" s="8" t="s">
        <v>111</v>
      </c>
      <c r="AT40" s="8" t="s">
        <v>111</v>
      </c>
      <c r="AU40" s="8" t="s">
        <v>111</v>
      </c>
      <c r="AV40" s="9"/>
      <c r="AW40" s="9"/>
      <c r="AX40" s="4"/>
      <c r="AY40" s="9"/>
      <c r="AZ40" s="4"/>
      <c r="BA40" s="4"/>
      <c r="BB40" s="4"/>
      <c r="BC40" s="9"/>
      <c r="BD40" s="9"/>
      <c r="BE40" s="8" t="s">
        <v>114</v>
      </c>
      <c r="BF40" s="8" t="s">
        <v>115</v>
      </c>
      <c r="BG40" s="8" t="s">
        <v>593</v>
      </c>
      <c r="BH40" s="8" t="s">
        <v>117</v>
      </c>
      <c r="BI40" s="4"/>
      <c r="BJ40" s="9"/>
      <c r="BK40" s="9"/>
      <c r="BL40" s="12">
        <v>43892.0</v>
      </c>
      <c r="BM40" s="10" t="s">
        <v>594</v>
      </c>
      <c r="BN40" s="11" t="b">
        <v>0</v>
      </c>
      <c r="BO40" s="8" t="s">
        <v>141</v>
      </c>
      <c r="BP40" s="8" t="s">
        <v>120</v>
      </c>
      <c r="BQ40" s="8">
        <v>1.830069843E9</v>
      </c>
      <c r="BR40" s="9"/>
      <c r="BS40" s="11" t="b">
        <v>0</v>
      </c>
      <c r="BT40" s="4"/>
      <c r="BU40" s="4"/>
      <c r="BV40" s="9"/>
      <c r="BW40" s="11" t="b">
        <v>0</v>
      </c>
      <c r="BX40" s="8" t="s">
        <v>122</v>
      </c>
      <c r="BY40" s="4"/>
      <c r="BZ40" s="4"/>
      <c r="CA40" s="4"/>
      <c r="CB40" s="4"/>
      <c r="CC40" s="4"/>
      <c r="CD40" s="4"/>
      <c r="CE40" s="4"/>
      <c r="CF40" s="9"/>
      <c r="CG40" s="4"/>
      <c r="CH40" s="4"/>
      <c r="CI40" s="4"/>
    </row>
    <row r="41" ht="14.25" customHeight="1">
      <c r="A41" s="8">
        <v>35.0</v>
      </c>
      <c r="B41" s="8" t="s">
        <v>595</v>
      </c>
      <c r="C41" s="8" t="s">
        <v>596</v>
      </c>
      <c r="D41" s="8" t="s">
        <v>597</v>
      </c>
      <c r="E41" s="8" t="s">
        <v>598</v>
      </c>
      <c r="F41" s="8" t="s">
        <v>599</v>
      </c>
      <c r="G41" s="8" t="s">
        <v>600</v>
      </c>
      <c r="H41" s="4"/>
      <c r="I41" s="8" t="s">
        <v>601</v>
      </c>
      <c r="J41" s="10" t="s">
        <v>602</v>
      </c>
      <c r="K41" s="8" t="s">
        <v>603</v>
      </c>
      <c r="L41" s="9"/>
      <c r="M41" s="9"/>
      <c r="N41" s="9"/>
      <c r="O41" s="9"/>
      <c r="P41" s="8" t="s">
        <v>131</v>
      </c>
      <c r="Q41" s="8" t="s">
        <v>102</v>
      </c>
      <c r="R41" s="8" t="s">
        <v>103</v>
      </c>
      <c r="S41" s="8" t="s">
        <v>104</v>
      </c>
      <c r="T41" s="9"/>
      <c r="U41" s="8" t="s">
        <v>604</v>
      </c>
      <c r="V41" s="8" t="s">
        <v>605</v>
      </c>
      <c r="W41" s="9"/>
      <c r="X41" s="9"/>
      <c r="Y41" s="8">
        <v>9.1427851E7</v>
      </c>
      <c r="Z41" s="9"/>
      <c r="AA41" s="9"/>
      <c r="AB41" s="9"/>
      <c r="AC41" s="9"/>
      <c r="AD41" s="9"/>
      <c r="AE41" s="9"/>
      <c r="AF41" s="11" t="b">
        <v>0</v>
      </c>
      <c r="AG41" s="11" t="b">
        <v>0</v>
      </c>
      <c r="AH41" s="4"/>
      <c r="AI41" s="11" t="b">
        <v>0</v>
      </c>
      <c r="AJ41" s="4"/>
      <c r="AK41" s="9"/>
      <c r="AL41" s="11" t="b">
        <v>1</v>
      </c>
      <c r="AM41" s="4"/>
      <c r="AN41" s="8" t="s">
        <v>109</v>
      </c>
      <c r="AO41" s="8" t="s">
        <v>604</v>
      </c>
      <c r="AP41" s="8">
        <v>9.1427851E7</v>
      </c>
      <c r="AQ41" s="4"/>
      <c r="AR41" s="8" t="s">
        <v>111</v>
      </c>
      <c r="AS41" s="8" t="s">
        <v>111</v>
      </c>
      <c r="AT41" s="8" t="s">
        <v>111</v>
      </c>
      <c r="AU41" s="8" t="s">
        <v>111</v>
      </c>
      <c r="AV41" s="9"/>
      <c r="AW41" s="9"/>
      <c r="AX41" s="4"/>
      <c r="AY41" s="9"/>
      <c r="AZ41" s="4"/>
      <c r="BA41" s="4"/>
      <c r="BB41" s="4"/>
      <c r="BC41" s="9"/>
      <c r="BD41" s="9"/>
      <c r="BE41" s="8" t="s">
        <v>114</v>
      </c>
      <c r="BF41" s="8" t="s">
        <v>115</v>
      </c>
      <c r="BG41" s="8" t="s">
        <v>606</v>
      </c>
      <c r="BH41" s="8" t="s">
        <v>117</v>
      </c>
      <c r="BI41" s="4"/>
      <c r="BJ41" s="9"/>
      <c r="BK41" s="9"/>
      <c r="BL41" s="10" t="s">
        <v>607</v>
      </c>
      <c r="BM41" s="10" t="s">
        <v>594</v>
      </c>
      <c r="BN41" s="11" t="b">
        <v>0</v>
      </c>
      <c r="BO41" s="8" t="s">
        <v>141</v>
      </c>
      <c r="BP41" s="8" t="s">
        <v>120</v>
      </c>
      <c r="BQ41" s="8">
        <v>5.460008534E9</v>
      </c>
      <c r="BR41" s="9"/>
      <c r="BS41" s="11" t="b">
        <v>0</v>
      </c>
      <c r="BT41" s="4"/>
      <c r="BU41" s="4"/>
      <c r="BV41" s="9"/>
      <c r="BW41" s="11" t="b">
        <v>0</v>
      </c>
      <c r="BX41" s="8" t="s">
        <v>122</v>
      </c>
      <c r="BY41" s="4"/>
      <c r="BZ41" s="4"/>
      <c r="CA41" s="4"/>
      <c r="CB41" s="4"/>
      <c r="CC41" s="4"/>
      <c r="CD41" s="4"/>
      <c r="CE41" s="4"/>
      <c r="CF41" s="9"/>
      <c r="CG41" s="4"/>
      <c r="CH41" s="4"/>
      <c r="CI41" s="4"/>
    </row>
    <row r="42" ht="14.25" customHeight="1">
      <c r="A42" s="8">
        <v>36.0</v>
      </c>
      <c r="B42" s="8" t="s">
        <v>608</v>
      </c>
      <c r="C42" s="8" t="s">
        <v>609</v>
      </c>
      <c r="D42" s="8" t="s">
        <v>610</v>
      </c>
      <c r="E42" s="8" t="s">
        <v>611</v>
      </c>
      <c r="F42" s="8" t="s">
        <v>612</v>
      </c>
      <c r="G42" s="8" t="s">
        <v>613</v>
      </c>
      <c r="H42" s="4"/>
      <c r="I42" s="8" t="s">
        <v>614</v>
      </c>
      <c r="J42" s="12">
        <v>32969.0</v>
      </c>
      <c r="K42" s="8" t="s">
        <v>615</v>
      </c>
      <c r="L42" s="9"/>
      <c r="M42" s="9"/>
      <c r="N42" s="8" t="s">
        <v>616</v>
      </c>
      <c r="O42" s="9"/>
      <c r="P42" s="8" t="s">
        <v>131</v>
      </c>
      <c r="Q42" s="8" t="s">
        <v>150</v>
      </c>
      <c r="R42" s="8" t="s">
        <v>103</v>
      </c>
      <c r="S42" s="9"/>
      <c r="T42" s="9"/>
      <c r="U42" s="8" t="s">
        <v>617</v>
      </c>
      <c r="V42" s="8" t="s">
        <v>618</v>
      </c>
      <c r="W42" s="9"/>
      <c r="X42" s="9"/>
      <c r="Y42" s="8">
        <v>6.6659035E7</v>
      </c>
      <c r="Z42" s="9"/>
      <c r="AA42" s="4"/>
      <c r="AB42" s="4"/>
      <c r="AC42" s="4"/>
      <c r="AD42" s="9"/>
      <c r="AE42" s="9"/>
      <c r="AF42" s="11" t="b">
        <v>0</v>
      </c>
      <c r="AG42" s="11" t="b">
        <v>0</v>
      </c>
      <c r="AH42" s="4"/>
      <c r="AI42" s="11" t="b">
        <v>0</v>
      </c>
      <c r="AJ42" s="4"/>
      <c r="AK42" s="9"/>
      <c r="AL42" s="11" t="b">
        <v>1</v>
      </c>
      <c r="AM42" s="4"/>
      <c r="AN42" s="8" t="s">
        <v>109</v>
      </c>
      <c r="AO42" s="8">
        <v>1.693275230101E12</v>
      </c>
      <c r="AP42" s="8" t="s">
        <v>619</v>
      </c>
      <c r="AQ42" s="4"/>
      <c r="AR42" s="8" t="s">
        <v>111</v>
      </c>
      <c r="AS42" s="8" t="s">
        <v>111</v>
      </c>
      <c r="AT42" s="8" t="s">
        <v>111</v>
      </c>
      <c r="AU42" s="8" t="s">
        <v>111</v>
      </c>
      <c r="AV42" s="9"/>
      <c r="AW42" s="9"/>
      <c r="AX42" s="4"/>
      <c r="AY42" s="9"/>
      <c r="AZ42" s="4"/>
      <c r="BA42" s="4"/>
      <c r="BB42" s="4"/>
      <c r="BC42" s="9"/>
      <c r="BD42" s="9"/>
      <c r="BE42" s="8" t="s">
        <v>114</v>
      </c>
      <c r="BF42" s="8" t="s">
        <v>170</v>
      </c>
      <c r="BG42" s="8" t="s">
        <v>620</v>
      </c>
      <c r="BH42" s="8" t="s">
        <v>117</v>
      </c>
      <c r="BI42" s="4"/>
      <c r="BJ42" s="9"/>
      <c r="BK42" s="9"/>
      <c r="BL42" s="12">
        <v>43864.0</v>
      </c>
      <c r="BM42" s="10" t="s">
        <v>621</v>
      </c>
      <c r="BN42" s="11" t="b">
        <v>0</v>
      </c>
      <c r="BO42" s="8" t="s">
        <v>141</v>
      </c>
      <c r="BP42" s="8" t="s">
        <v>120</v>
      </c>
      <c r="BQ42" s="8">
        <v>1.04003268E9</v>
      </c>
      <c r="BR42" s="9"/>
      <c r="BS42" s="11" t="b">
        <v>0</v>
      </c>
      <c r="BT42" s="4"/>
      <c r="BU42" s="4"/>
      <c r="BV42" s="11" t="b">
        <v>0</v>
      </c>
      <c r="BW42" s="11" t="b">
        <v>0</v>
      </c>
      <c r="BX42" s="8" t="s">
        <v>122</v>
      </c>
      <c r="BY42" s="4"/>
      <c r="BZ42" s="4"/>
      <c r="CA42" s="4"/>
      <c r="CB42" s="4"/>
      <c r="CC42" s="4"/>
      <c r="CD42" s="4"/>
      <c r="CE42" s="4"/>
      <c r="CF42" s="9"/>
      <c r="CG42" s="4"/>
      <c r="CH42" s="4"/>
      <c r="CI42" s="4"/>
    </row>
    <row r="43" ht="14.25" customHeight="1">
      <c r="A43" s="8">
        <v>37.0</v>
      </c>
      <c r="B43" s="8" t="s">
        <v>622</v>
      </c>
      <c r="C43" s="8" t="s">
        <v>623</v>
      </c>
      <c r="D43" s="8" t="s">
        <v>586</v>
      </c>
      <c r="E43" s="8" t="s">
        <v>161</v>
      </c>
      <c r="F43" s="8" t="s">
        <v>264</v>
      </c>
      <c r="G43" s="8" t="s">
        <v>624</v>
      </c>
      <c r="H43" s="4"/>
      <c r="I43" s="8" t="s">
        <v>625</v>
      </c>
      <c r="J43" s="10" t="s">
        <v>626</v>
      </c>
      <c r="K43" s="8" t="s">
        <v>627</v>
      </c>
      <c r="L43" s="9"/>
      <c r="M43" s="9"/>
      <c r="N43" s="8" t="s">
        <v>628</v>
      </c>
      <c r="O43" s="9"/>
      <c r="P43" s="8" t="s">
        <v>101</v>
      </c>
      <c r="Q43" s="8" t="s">
        <v>102</v>
      </c>
      <c r="R43" s="8" t="s">
        <v>103</v>
      </c>
      <c r="S43" s="4"/>
      <c r="T43" s="9"/>
      <c r="U43" s="8">
        <v>2.801780930101E12</v>
      </c>
      <c r="V43" s="8" t="s">
        <v>629</v>
      </c>
      <c r="W43" s="9"/>
      <c r="X43" s="9"/>
      <c r="Y43" s="8">
        <v>9.9175428E7</v>
      </c>
      <c r="Z43" s="9"/>
      <c r="AA43" s="9"/>
      <c r="AB43" s="9"/>
      <c r="AC43" s="9"/>
      <c r="AD43" s="9"/>
      <c r="AE43" s="9"/>
      <c r="AF43" s="11" t="b">
        <v>0</v>
      </c>
      <c r="AG43" s="11" t="b">
        <v>0</v>
      </c>
      <c r="AH43" s="4"/>
      <c r="AI43" s="11" t="b">
        <v>0</v>
      </c>
      <c r="AJ43" s="4"/>
      <c r="AK43" s="4"/>
      <c r="AL43" s="11" t="b">
        <v>1</v>
      </c>
      <c r="AM43" s="4"/>
      <c r="AN43" s="8" t="s">
        <v>109</v>
      </c>
      <c r="AO43" s="8">
        <v>2.801780930101E12</v>
      </c>
      <c r="AP43" s="8">
        <v>2.801780930101E12</v>
      </c>
      <c r="AQ43" s="4"/>
      <c r="AR43" s="8" t="s">
        <v>111</v>
      </c>
      <c r="AS43" s="8" t="s">
        <v>111</v>
      </c>
      <c r="AT43" s="8" t="s">
        <v>111</v>
      </c>
      <c r="AU43" s="8" t="s">
        <v>111</v>
      </c>
      <c r="AV43" s="9"/>
      <c r="AW43" s="9"/>
      <c r="AX43" s="4"/>
      <c r="AY43" s="9"/>
      <c r="AZ43" s="4"/>
      <c r="BA43" s="4"/>
      <c r="BB43" s="4"/>
      <c r="BC43" s="8" t="s">
        <v>287</v>
      </c>
      <c r="BD43" s="8">
        <v>9.9175428E7</v>
      </c>
      <c r="BE43" s="8" t="s">
        <v>114</v>
      </c>
      <c r="BF43" s="8" t="s">
        <v>304</v>
      </c>
      <c r="BG43" s="8" t="s">
        <v>630</v>
      </c>
      <c r="BH43" s="8" t="s">
        <v>117</v>
      </c>
      <c r="BI43" s="4"/>
      <c r="BJ43" s="8" t="s">
        <v>289</v>
      </c>
      <c r="BK43" s="8" t="s">
        <v>173</v>
      </c>
      <c r="BL43" s="10" t="s">
        <v>631</v>
      </c>
      <c r="BM43" s="13"/>
      <c r="BN43" s="11" t="b">
        <v>1</v>
      </c>
      <c r="BO43" s="8" t="s">
        <v>141</v>
      </c>
      <c r="BP43" s="8" t="s">
        <v>120</v>
      </c>
      <c r="BQ43" s="8">
        <v>5.460008559E9</v>
      </c>
      <c r="BR43" s="8" t="s">
        <v>121</v>
      </c>
      <c r="BS43" s="11" t="b">
        <v>0</v>
      </c>
      <c r="BT43" s="4"/>
      <c r="BU43" s="4"/>
      <c r="BV43" s="11" t="b">
        <v>0</v>
      </c>
      <c r="BW43" s="11" t="b">
        <v>1</v>
      </c>
      <c r="BX43" s="8" t="s">
        <v>122</v>
      </c>
      <c r="BY43" s="4"/>
      <c r="BZ43" s="4"/>
      <c r="CA43" s="4"/>
      <c r="CB43" s="4"/>
      <c r="CC43" s="4"/>
      <c r="CD43" s="4"/>
      <c r="CE43" s="4"/>
      <c r="CF43" s="9"/>
      <c r="CG43" s="4"/>
      <c r="CH43" s="4"/>
      <c r="CI43" s="4"/>
    </row>
    <row r="44" ht="14.25" customHeight="1">
      <c r="A44" s="8">
        <v>38.0</v>
      </c>
      <c r="B44" s="8" t="s">
        <v>632</v>
      </c>
      <c r="C44" s="8" t="s">
        <v>93</v>
      </c>
      <c r="D44" s="8" t="s">
        <v>94</v>
      </c>
      <c r="E44" s="9"/>
      <c r="F44" s="8" t="s">
        <v>95</v>
      </c>
      <c r="G44" s="8" t="s">
        <v>96</v>
      </c>
      <c r="H44" s="4"/>
      <c r="I44" s="8" t="s">
        <v>633</v>
      </c>
      <c r="J44" s="10" t="s">
        <v>98</v>
      </c>
      <c r="K44" s="8" t="s">
        <v>634</v>
      </c>
      <c r="L44" s="9"/>
      <c r="M44" s="9"/>
      <c r="N44" s="8" t="s">
        <v>635</v>
      </c>
      <c r="O44" s="9"/>
      <c r="P44" s="8" t="s">
        <v>101</v>
      </c>
      <c r="Q44" s="8" t="s">
        <v>102</v>
      </c>
      <c r="R44" s="8" t="s">
        <v>103</v>
      </c>
      <c r="S44" s="9"/>
      <c r="T44" s="9"/>
      <c r="U44" s="8" t="s">
        <v>105</v>
      </c>
      <c r="V44" s="8" t="s">
        <v>106</v>
      </c>
      <c r="W44" s="9"/>
      <c r="X44" s="8" t="s">
        <v>636</v>
      </c>
      <c r="Y44" s="8">
        <v>9.5122036E7</v>
      </c>
      <c r="Z44" s="9"/>
      <c r="AA44" s="9"/>
      <c r="AB44" s="9"/>
      <c r="AC44" s="9"/>
      <c r="AD44" s="9"/>
      <c r="AE44" s="9"/>
      <c r="AF44" s="11" t="b">
        <v>0</v>
      </c>
      <c r="AG44" s="11" t="b">
        <v>0</v>
      </c>
      <c r="AH44" s="4"/>
      <c r="AI44" s="11" t="b">
        <v>0</v>
      </c>
      <c r="AJ44" s="4"/>
      <c r="AK44" s="4"/>
      <c r="AL44" s="11" t="b">
        <v>1</v>
      </c>
      <c r="AM44" s="4"/>
      <c r="AN44" s="8" t="s">
        <v>109</v>
      </c>
      <c r="AO44" s="8">
        <v>2.998652660101E12</v>
      </c>
      <c r="AP44" s="8">
        <v>2.998652660101E12</v>
      </c>
      <c r="AQ44" s="4"/>
      <c r="AR44" s="8" t="s">
        <v>111</v>
      </c>
      <c r="AS44" s="8" t="s">
        <v>111</v>
      </c>
      <c r="AT44" s="8" t="s">
        <v>111</v>
      </c>
      <c r="AU44" s="8" t="s">
        <v>111</v>
      </c>
      <c r="AV44" s="9"/>
      <c r="AW44" s="9"/>
      <c r="AX44" s="4"/>
      <c r="AY44" s="9"/>
      <c r="AZ44" s="4"/>
      <c r="BA44" s="4"/>
      <c r="BB44" s="4"/>
      <c r="BC44" s="8" t="s">
        <v>287</v>
      </c>
      <c r="BD44" s="8">
        <v>9.5122036E7</v>
      </c>
      <c r="BE44" s="8" t="s">
        <v>114</v>
      </c>
      <c r="BF44" s="8" t="s">
        <v>566</v>
      </c>
      <c r="BG44" s="8" t="s">
        <v>637</v>
      </c>
      <c r="BH44" s="8" t="s">
        <v>117</v>
      </c>
      <c r="BI44" s="4"/>
      <c r="BJ44" s="8" t="s">
        <v>554</v>
      </c>
      <c r="BK44" s="8" t="s">
        <v>173</v>
      </c>
      <c r="BL44" s="10" t="s">
        <v>118</v>
      </c>
      <c r="BM44" s="13"/>
      <c r="BN44" s="11" t="b">
        <v>1</v>
      </c>
      <c r="BO44" s="8" t="s">
        <v>141</v>
      </c>
      <c r="BP44" s="8" t="s">
        <v>120</v>
      </c>
      <c r="BQ44" s="8">
        <v>2.0129441E7</v>
      </c>
      <c r="BR44" s="8" t="s">
        <v>121</v>
      </c>
      <c r="BS44" s="11" t="b">
        <v>0</v>
      </c>
      <c r="BT44" s="4"/>
      <c r="BU44" s="4"/>
      <c r="BV44" s="11" t="b">
        <v>0</v>
      </c>
      <c r="BW44" s="11" t="b">
        <v>1</v>
      </c>
      <c r="BX44" s="8" t="s">
        <v>122</v>
      </c>
      <c r="BY44" s="4"/>
      <c r="BZ44" s="4"/>
      <c r="CA44" s="4"/>
      <c r="CB44" s="4"/>
      <c r="CC44" s="4"/>
      <c r="CD44" s="4"/>
      <c r="CE44" s="4"/>
      <c r="CF44" s="9"/>
      <c r="CG44" s="4"/>
      <c r="CH44" s="4"/>
      <c r="CI44" s="4"/>
    </row>
    <row r="45" ht="14.25" customHeight="1">
      <c r="A45" s="8">
        <v>39.0</v>
      </c>
      <c r="B45" s="8" t="s">
        <v>638</v>
      </c>
      <c r="C45" s="8" t="s">
        <v>639</v>
      </c>
      <c r="D45" s="8" t="s">
        <v>640</v>
      </c>
      <c r="E45" s="8" t="s">
        <v>321</v>
      </c>
      <c r="F45" s="8" t="s">
        <v>208</v>
      </c>
      <c r="G45" s="8" t="s">
        <v>641</v>
      </c>
      <c r="H45" s="4"/>
      <c r="I45" s="8" t="s">
        <v>642</v>
      </c>
      <c r="J45" s="12">
        <v>29495.0</v>
      </c>
      <c r="K45" s="8" t="s">
        <v>643</v>
      </c>
      <c r="L45" s="9"/>
      <c r="M45" s="9"/>
      <c r="N45" s="8" t="s">
        <v>644</v>
      </c>
      <c r="O45" s="9"/>
      <c r="P45" s="8" t="s">
        <v>131</v>
      </c>
      <c r="Q45" s="8" t="s">
        <v>102</v>
      </c>
      <c r="R45" s="8" t="s">
        <v>103</v>
      </c>
      <c r="S45" s="9"/>
      <c r="T45" s="9"/>
      <c r="U45" s="8" t="s">
        <v>645</v>
      </c>
      <c r="V45" s="8" t="s">
        <v>646</v>
      </c>
      <c r="W45" s="4"/>
      <c r="X45" s="9"/>
      <c r="Y45" s="8">
        <v>1.2151025E7</v>
      </c>
      <c r="Z45" s="9"/>
      <c r="AA45" s="9"/>
      <c r="AB45" s="9"/>
      <c r="AC45" s="9"/>
      <c r="AD45" s="9"/>
      <c r="AE45" s="9"/>
      <c r="AF45" s="11" t="b">
        <v>0</v>
      </c>
      <c r="AG45" s="11" t="b">
        <v>0</v>
      </c>
      <c r="AH45" s="4"/>
      <c r="AI45" s="11" t="b">
        <v>0</v>
      </c>
      <c r="AJ45" s="4"/>
      <c r="AK45" s="9"/>
      <c r="AL45" s="11" t="b">
        <v>1</v>
      </c>
      <c r="AM45" s="4"/>
      <c r="AN45" s="8" t="s">
        <v>109</v>
      </c>
      <c r="AO45" s="8" t="s">
        <v>638</v>
      </c>
      <c r="AP45" s="8" t="s">
        <v>647</v>
      </c>
      <c r="AQ45" s="4"/>
      <c r="AR45" s="8" t="s">
        <v>111</v>
      </c>
      <c r="AS45" s="8" t="s">
        <v>111</v>
      </c>
      <c r="AT45" s="8" t="s">
        <v>111</v>
      </c>
      <c r="AU45" s="8" t="s">
        <v>111</v>
      </c>
      <c r="AV45" s="9"/>
      <c r="AW45" s="9"/>
      <c r="AX45" s="4"/>
      <c r="AY45" s="9"/>
      <c r="AZ45" s="4"/>
      <c r="BA45" s="4"/>
      <c r="BB45" s="4"/>
      <c r="BC45" s="8" t="s">
        <v>169</v>
      </c>
      <c r="BD45" s="8">
        <v>1.2151025E7</v>
      </c>
      <c r="BE45" s="8" t="s">
        <v>114</v>
      </c>
      <c r="BF45" s="8" t="s">
        <v>648</v>
      </c>
      <c r="BG45" s="8" t="s">
        <v>649</v>
      </c>
      <c r="BH45" s="8" t="s">
        <v>117</v>
      </c>
      <c r="BI45" s="4"/>
      <c r="BJ45" s="8" t="s">
        <v>650</v>
      </c>
      <c r="BK45" s="8" t="s">
        <v>173</v>
      </c>
      <c r="BL45" s="12">
        <v>39448.0</v>
      </c>
      <c r="BM45" s="13"/>
      <c r="BN45" s="11" t="b">
        <v>1</v>
      </c>
      <c r="BO45" s="8" t="s">
        <v>141</v>
      </c>
      <c r="BP45" s="8" t="s">
        <v>120</v>
      </c>
      <c r="BQ45" s="8">
        <v>1947407.0</v>
      </c>
      <c r="BR45" s="8" t="s">
        <v>121</v>
      </c>
      <c r="BS45" s="11" t="b">
        <v>0</v>
      </c>
      <c r="BT45" s="4"/>
      <c r="BU45" s="4"/>
      <c r="BV45" s="11" t="b">
        <v>0</v>
      </c>
      <c r="BW45" s="11" t="b">
        <v>1</v>
      </c>
      <c r="BX45" s="8" t="s">
        <v>122</v>
      </c>
      <c r="BY45" s="4"/>
      <c r="BZ45" s="4"/>
      <c r="CA45" s="4"/>
      <c r="CB45" s="4"/>
      <c r="CC45" s="4"/>
      <c r="CD45" s="4"/>
      <c r="CE45" s="4"/>
      <c r="CF45" s="9"/>
      <c r="CG45" s="4"/>
      <c r="CH45" s="4"/>
      <c r="CI45" s="4"/>
    </row>
    <row r="46" ht="14.25" customHeight="1">
      <c r="A46" s="8">
        <v>40.0</v>
      </c>
      <c r="B46" s="8" t="s">
        <v>651</v>
      </c>
      <c r="C46" s="8" t="s">
        <v>652</v>
      </c>
      <c r="D46" s="8" t="s">
        <v>653</v>
      </c>
      <c r="E46" s="8" t="s">
        <v>654</v>
      </c>
      <c r="F46" s="8" t="s">
        <v>655</v>
      </c>
      <c r="G46" s="8" t="s">
        <v>295</v>
      </c>
      <c r="H46" s="9"/>
      <c r="I46" s="8" t="s">
        <v>656</v>
      </c>
      <c r="J46" s="10" t="s">
        <v>657</v>
      </c>
      <c r="K46" s="8" t="s">
        <v>658</v>
      </c>
      <c r="L46" s="9"/>
      <c r="M46" s="9"/>
      <c r="N46" s="9"/>
      <c r="O46" s="9"/>
      <c r="P46" s="8" t="s">
        <v>101</v>
      </c>
      <c r="Q46" s="8" t="s">
        <v>150</v>
      </c>
      <c r="R46" s="8" t="s">
        <v>103</v>
      </c>
      <c r="S46" s="8" t="s">
        <v>659</v>
      </c>
      <c r="T46" s="9"/>
      <c r="U46" s="8" t="s">
        <v>660</v>
      </c>
      <c r="V46" s="8" t="s">
        <v>661</v>
      </c>
      <c r="W46" s="9"/>
      <c r="X46" s="9"/>
      <c r="Y46" s="8">
        <v>6.7672108E7</v>
      </c>
      <c r="Z46" s="9"/>
      <c r="AA46" s="9"/>
      <c r="AB46" s="9"/>
      <c r="AC46" s="9"/>
      <c r="AD46" s="9"/>
      <c r="AE46" s="9"/>
      <c r="AF46" s="11" t="b">
        <v>0</v>
      </c>
      <c r="AG46" s="11" t="b">
        <v>0</v>
      </c>
      <c r="AH46" s="4"/>
      <c r="AI46" s="11" t="b">
        <v>0</v>
      </c>
      <c r="AJ46" s="4"/>
      <c r="AK46" s="4"/>
      <c r="AL46" s="11" t="b">
        <v>1</v>
      </c>
      <c r="AM46" s="4"/>
      <c r="AN46" s="8" t="s">
        <v>109</v>
      </c>
      <c r="AO46" s="8" t="s">
        <v>660</v>
      </c>
      <c r="AP46" s="8">
        <v>6.7672108E7</v>
      </c>
      <c r="AQ46" s="4"/>
      <c r="AR46" s="8" t="s">
        <v>111</v>
      </c>
      <c r="AS46" s="8" t="s">
        <v>111</v>
      </c>
      <c r="AT46" s="8" t="s">
        <v>111</v>
      </c>
      <c r="AU46" s="8" t="s">
        <v>111</v>
      </c>
      <c r="AV46" s="8" t="s">
        <v>112</v>
      </c>
      <c r="AW46" s="9"/>
      <c r="AX46" s="4"/>
      <c r="AY46" s="9"/>
      <c r="AZ46" s="4"/>
      <c r="BA46" s="9"/>
      <c r="BB46" s="4"/>
      <c r="BC46" s="9"/>
      <c r="BD46" s="9"/>
      <c r="BE46" s="8" t="s">
        <v>114</v>
      </c>
      <c r="BF46" s="8" t="s">
        <v>154</v>
      </c>
      <c r="BG46" s="8" t="s">
        <v>662</v>
      </c>
      <c r="BH46" s="8" t="s">
        <v>117</v>
      </c>
      <c r="BI46" s="9"/>
      <c r="BJ46" s="9"/>
      <c r="BK46" s="9"/>
      <c r="BL46" s="12">
        <v>43831.0</v>
      </c>
      <c r="BM46" s="10" t="s">
        <v>663</v>
      </c>
      <c r="BN46" s="11" t="b">
        <v>0</v>
      </c>
      <c r="BO46" s="8" t="s">
        <v>119</v>
      </c>
      <c r="BP46" s="8" t="s">
        <v>120</v>
      </c>
      <c r="BQ46" s="8">
        <v>1.42982537E8</v>
      </c>
      <c r="BR46" s="8" t="s">
        <v>121</v>
      </c>
      <c r="BS46" s="11" t="b">
        <v>0</v>
      </c>
      <c r="BT46" s="4"/>
      <c r="BU46" s="4"/>
      <c r="BV46" s="11" t="b">
        <v>0</v>
      </c>
      <c r="BW46" s="11" t="b">
        <v>0</v>
      </c>
      <c r="BX46" s="8" t="s">
        <v>122</v>
      </c>
      <c r="BY46" s="4"/>
      <c r="BZ46" s="4"/>
      <c r="CA46" s="4"/>
      <c r="CB46" s="4"/>
      <c r="CC46" s="4"/>
      <c r="CD46" s="4"/>
      <c r="CE46" s="4"/>
      <c r="CF46" s="8" t="s">
        <v>664</v>
      </c>
      <c r="CG46" s="4"/>
      <c r="CH46" s="4"/>
      <c r="CI46" s="4"/>
    </row>
    <row r="47" ht="14.25" customHeight="1">
      <c r="A47" s="8">
        <v>41.0</v>
      </c>
      <c r="B47" s="8" t="s">
        <v>665</v>
      </c>
      <c r="C47" s="8" t="s">
        <v>666</v>
      </c>
      <c r="D47" s="8" t="s">
        <v>667</v>
      </c>
      <c r="E47" s="8" t="s">
        <v>668</v>
      </c>
      <c r="F47" s="8" t="s">
        <v>612</v>
      </c>
      <c r="G47" s="8" t="s">
        <v>613</v>
      </c>
      <c r="H47" s="4"/>
      <c r="I47" s="8" t="s">
        <v>669</v>
      </c>
      <c r="J47" s="9"/>
      <c r="K47" s="9"/>
      <c r="L47" s="9"/>
      <c r="M47" s="9"/>
      <c r="N47" s="9"/>
      <c r="O47" s="9"/>
      <c r="P47" s="8" t="s">
        <v>101</v>
      </c>
      <c r="Q47" s="8" t="s">
        <v>150</v>
      </c>
      <c r="R47" s="8" t="s">
        <v>670</v>
      </c>
      <c r="S47" s="4"/>
      <c r="T47" s="4"/>
      <c r="U47" s="9"/>
      <c r="V47" s="8" t="s">
        <v>255</v>
      </c>
      <c r="W47" s="9"/>
      <c r="X47" s="8" t="s">
        <v>671</v>
      </c>
      <c r="Y47" s="9"/>
      <c r="Z47" s="9"/>
      <c r="AA47" s="9"/>
      <c r="AB47" s="9"/>
      <c r="AC47" s="9"/>
      <c r="AD47" s="9"/>
      <c r="AE47" s="9"/>
      <c r="AF47" s="11" t="b">
        <v>0</v>
      </c>
      <c r="AG47" s="11" t="b">
        <v>0</v>
      </c>
      <c r="AH47" s="4"/>
      <c r="AI47" s="11" t="b">
        <v>0</v>
      </c>
      <c r="AJ47" s="4"/>
      <c r="AK47" s="9"/>
      <c r="AL47" s="11" t="b">
        <v>1</v>
      </c>
      <c r="AM47" s="4"/>
      <c r="AN47" s="8" t="s">
        <v>109</v>
      </c>
      <c r="AO47" s="8" t="s">
        <v>671</v>
      </c>
      <c r="AP47" s="8" t="s">
        <v>671</v>
      </c>
      <c r="AQ47" s="9"/>
      <c r="AR47" s="9"/>
      <c r="AS47" s="9"/>
      <c r="AT47" s="9"/>
      <c r="AU47" s="9"/>
      <c r="AV47" s="8" t="s">
        <v>552</v>
      </c>
      <c r="AW47" s="9"/>
      <c r="AX47" s="4"/>
      <c r="AY47" s="9"/>
      <c r="AZ47" s="4"/>
      <c r="BA47" s="9"/>
      <c r="BB47" s="4"/>
      <c r="BC47" s="9"/>
      <c r="BD47" s="9"/>
      <c r="BE47" s="8" t="s">
        <v>114</v>
      </c>
      <c r="BF47" s="8" t="s">
        <v>672</v>
      </c>
      <c r="BG47" s="8" t="s">
        <v>673</v>
      </c>
      <c r="BH47" s="8" t="s">
        <v>117</v>
      </c>
      <c r="BI47" s="9"/>
      <c r="BJ47" s="9"/>
      <c r="BK47" s="9"/>
      <c r="BL47" s="10" t="s">
        <v>674</v>
      </c>
      <c r="BM47" s="12">
        <v>44053.0</v>
      </c>
      <c r="BN47" s="11" t="b">
        <v>0</v>
      </c>
      <c r="BO47" s="8" t="s">
        <v>119</v>
      </c>
      <c r="BP47" s="8" t="s">
        <v>120</v>
      </c>
      <c r="BQ47" s="9"/>
      <c r="BR47" s="8" t="s">
        <v>121</v>
      </c>
      <c r="BS47" s="11" t="b">
        <v>0</v>
      </c>
      <c r="BT47" s="4"/>
      <c r="BU47" s="4"/>
      <c r="BV47" s="11" t="b">
        <v>0</v>
      </c>
      <c r="BW47" s="11" t="b">
        <v>0</v>
      </c>
      <c r="BX47" s="8" t="s">
        <v>122</v>
      </c>
      <c r="BY47" s="4"/>
      <c r="BZ47" s="4"/>
      <c r="CA47" s="4"/>
      <c r="CB47" s="4"/>
      <c r="CC47" s="4"/>
      <c r="CD47" s="4"/>
      <c r="CE47" s="4"/>
      <c r="CF47" s="9"/>
      <c r="CG47" s="4"/>
      <c r="CH47" s="4"/>
      <c r="CI47" s="4"/>
    </row>
    <row r="48" ht="14.25" customHeight="1">
      <c r="A48" s="8">
        <v>42.0</v>
      </c>
      <c r="B48" s="8" t="s">
        <v>675</v>
      </c>
      <c r="C48" s="8" t="s">
        <v>676</v>
      </c>
      <c r="D48" s="8" t="s">
        <v>677</v>
      </c>
      <c r="E48" s="8" t="s">
        <v>598</v>
      </c>
      <c r="F48" s="8" t="s">
        <v>678</v>
      </c>
      <c r="G48" s="8" t="s">
        <v>679</v>
      </c>
      <c r="H48" s="9"/>
      <c r="I48" s="8" t="s">
        <v>680</v>
      </c>
      <c r="J48" s="9"/>
      <c r="K48" s="9"/>
      <c r="L48" s="9"/>
      <c r="M48" s="9"/>
      <c r="N48" s="8" t="s">
        <v>681</v>
      </c>
      <c r="O48" s="9"/>
      <c r="P48" s="8" t="s">
        <v>101</v>
      </c>
      <c r="Q48" s="8" t="s">
        <v>102</v>
      </c>
      <c r="S48" s="4"/>
      <c r="T48" s="9"/>
      <c r="U48" s="8">
        <v>1.709468940101E12</v>
      </c>
      <c r="V48" s="8" t="s">
        <v>682</v>
      </c>
      <c r="W48" s="9"/>
      <c r="X48" s="9"/>
      <c r="Y48" s="8">
        <v>3.485172E7</v>
      </c>
      <c r="Z48" s="9"/>
      <c r="AA48" s="4"/>
      <c r="AB48" s="4"/>
      <c r="AC48" s="4"/>
      <c r="AD48" s="9"/>
      <c r="AE48" s="9"/>
      <c r="AF48" s="11" t="b">
        <v>0</v>
      </c>
      <c r="AG48" s="11" t="b">
        <v>0</v>
      </c>
      <c r="AH48" s="4"/>
      <c r="AI48" s="11" t="b">
        <v>0</v>
      </c>
      <c r="AJ48" s="4"/>
      <c r="AK48" s="9"/>
      <c r="AL48" s="11" t="b">
        <v>1</v>
      </c>
      <c r="AM48" s="4"/>
      <c r="AN48" s="8" t="s">
        <v>109</v>
      </c>
      <c r="AO48" s="8">
        <v>3.485172E7</v>
      </c>
      <c r="AP48" s="8">
        <v>3.485172E7</v>
      </c>
      <c r="AQ48" s="4"/>
      <c r="AR48" s="9"/>
      <c r="AS48" s="9"/>
      <c r="AT48" s="9"/>
      <c r="AU48" s="9"/>
      <c r="AV48" s="9"/>
      <c r="AW48" s="9"/>
      <c r="AX48" s="4"/>
      <c r="AY48" s="9"/>
      <c r="AZ48" s="4"/>
      <c r="BA48" s="9"/>
      <c r="BB48" s="4"/>
      <c r="BC48" s="8" t="s">
        <v>169</v>
      </c>
      <c r="BD48" s="8" t="s">
        <v>683</v>
      </c>
      <c r="BE48" s="8" t="s">
        <v>114</v>
      </c>
      <c r="BF48" s="8" t="s">
        <v>684</v>
      </c>
      <c r="BG48" s="8" t="s">
        <v>187</v>
      </c>
      <c r="BH48" s="8" t="s">
        <v>117</v>
      </c>
      <c r="BI48" s="9"/>
      <c r="BJ48" s="8" t="s">
        <v>201</v>
      </c>
      <c r="BK48" s="8" t="s">
        <v>173</v>
      </c>
      <c r="BL48" s="10" t="s">
        <v>685</v>
      </c>
      <c r="BM48" s="12">
        <v>44780.0</v>
      </c>
      <c r="BN48" s="11" t="b">
        <v>0</v>
      </c>
      <c r="BO48" s="8" t="s">
        <v>141</v>
      </c>
      <c r="BP48" s="8" t="s">
        <v>120</v>
      </c>
      <c r="BQ48" s="8">
        <v>5.9009287E8</v>
      </c>
      <c r="BR48" s="8" t="s">
        <v>121</v>
      </c>
      <c r="BS48" s="11" t="b">
        <v>0</v>
      </c>
      <c r="BT48" s="4"/>
      <c r="BU48" s="4"/>
      <c r="BV48" s="11" t="b">
        <v>0</v>
      </c>
      <c r="BW48" s="11" t="b">
        <v>0</v>
      </c>
      <c r="BX48" s="8" t="s">
        <v>122</v>
      </c>
      <c r="BY48" s="4"/>
      <c r="BZ48" s="4"/>
      <c r="CA48" s="4"/>
      <c r="CB48" s="4"/>
      <c r="CC48" s="4"/>
      <c r="CD48" s="4"/>
      <c r="CE48" s="4"/>
      <c r="CF48" s="8" t="s">
        <v>664</v>
      </c>
      <c r="CG48" s="4"/>
      <c r="CH48" s="4"/>
      <c r="CI48" s="4"/>
    </row>
    <row r="49" ht="14.25" customHeight="1">
      <c r="A49" s="8">
        <v>43.0</v>
      </c>
      <c r="B49" s="8" t="s">
        <v>686</v>
      </c>
      <c r="C49" s="8" t="s">
        <v>687</v>
      </c>
      <c r="D49" s="8" t="s">
        <v>688</v>
      </c>
      <c r="E49" s="8" t="s">
        <v>689</v>
      </c>
      <c r="F49" s="8" t="s">
        <v>690</v>
      </c>
      <c r="G49" s="8" t="s">
        <v>532</v>
      </c>
      <c r="H49" s="4"/>
      <c r="I49" s="8" t="s">
        <v>691</v>
      </c>
      <c r="J49" s="10" t="s">
        <v>692</v>
      </c>
      <c r="K49" s="9"/>
      <c r="L49" s="9"/>
      <c r="M49" s="9"/>
      <c r="N49" s="8" t="s">
        <v>693</v>
      </c>
      <c r="O49" s="9"/>
      <c r="P49" s="8" t="s">
        <v>101</v>
      </c>
      <c r="Q49" s="8" t="s">
        <v>150</v>
      </c>
      <c r="R49" s="8" t="s">
        <v>103</v>
      </c>
      <c r="S49" s="4"/>
      <c r="T49" s="9"/>
      <c r="U49" s="9"/>
      <c r="V49" s="8" t="s">
        <v>255</v>
      </c>
      <c r="W49" s="9"/>
      <c r="X49" s="9"/>
      <c r="Y49" s="9"/>
      <c r="Z49" s="9"/>
      <c r="AA49" s="9"/>
      <c r="AB49" s="9"/>
      <c r="AC49" s="9"/>
      <c r="AD49" s="9"/>
      <c r="AE49" s="9"/>
      <c r="AF49" s="11" t="b">
        <v>0</v>
      </c>
      <c r="AG49" s="11" t="b">
        <v>0</v>
      </c>
      <c r="AH49" s="4"/>
      <c r="AI49" s="11" t="b">
        <v>0</v>
      </c>
      <c r="AJ49" s="4"/>
      <c r="AK49" s="9"/>
      <c r="AL49" s="11" t="b">
        <v>1</v>
      </c>
      <c r="AM49" s="4"/>
      <c r="AN49" s="8" t="s">
        <v>109</v>
      </c>
      <c r="AO49" s="8">
        <v>7.7372107E7</v>
      </c>
      <c r="AP49" s="8">
        <v>7.7372107E7</v>
      </c>
      <c r="AQ49" s="4"/>
      <c r="AR49" s="9"/>
      <c r="AS49" s="9"/>
      <c r="AT49" s="9"/>
      <c r="AU49" s="9"/>
      <c r="AV49" s="9"/>
      <c r="AW49" s="9"/>
      <c r="AX49" s="4"/>
      <c r="AY49" s="9"/>
      <c r="AZ49" s="4"/>
      <c r="BA49" s="9"/>
      <c r="BB49" s="4"/>
      <c r="BC49" s="9"/>
      <c r="BD49" s="9"/>
      <c r="BE49" s="8" t="s">
        <v>114</v>
      </c>
      <c r="BF49" s="8" t="s">
        <v>259</v>
      </c>
      <c r="BG49" s="8" t="s">
        <v>694</v>
      </c>
      <c r="BH49" s="8" t="s">
        <v>117</v>
      </c>
      <c r="BI49" s="9"/>
      <c r="BJ49" s="8" t="s">
        <v>186</v>
      </c>
      <c r="BK49" s="9"/>
      <c r="BL49" s="10" t="s">
        <v>695</v>
      </c>
      <c r="BM49" s="10" t="s">
        <v>696</v>
      </c>
      <c r="BN49" s="11" t="b">
        <v>0</v>
      </c>
      <c r="BO49" s="8" t="s">
        <v>141</v>
      </c>
      <c r="BP49" s="8" t="s">
        <v>120</v>
      </c>
      <c r="BQ49" s="8">
        <v>1.850040104E9</v>
      </c>
      <c r="BR49" s="8" t="s">
        <v>121</v>
      </c>
      <c r="BS49" s="11" t="b">
        <v>0</v>
      </c>
      <c r="BT49" s="4"/>
      <c r="BU49" s="4"/>
      <c r="BV49" s="11" t="b">
        <v>0</v>
      </c>
      <c r="BW49" s="11" t="b">
        <v>0</v>
      </c>
      <c r="BX49" s="8" t="s">
        <v>122</v>
      </c>
      <c r="BY49" s="4"/>
      <c r="BZ49" s="4"/>
      <c r="CA49" s="4"/>
      <c r="CB49" s="4"/>
      <c r="CC49" s="4"/>
      <c r="CD49" s="4"/>
      <c r="CE49" s="4"/>
      <c r="CF49" s="9"/>
      <c r="CG49" s="4"/>
      <c r="CH49" s="4"/>
      <c r="CI49" s="4"/>
    </row>
    <row r="50" ht="14.25" customHeight="1">
      <c r="A50" s="8">
        <v>44.0</v>
      </c>
      <c r="B50" s="8" t="s">
        <v>697</v>
      </c>
      <c r="C50" s="8" t="s">
        <v>698</v>
      </c>
      <c r="D50" s="8" t="s">
        <v>699</v>
      </c>
      <c r="E50" s="8" t="s">
        <v>190</v>
      </c>
      <c r="F50" s="8" t="s">
        <v>700</v>
      </c>
      <c r="G50" s="8" t="s">
        <v>701</v>
      </c>
      <c r="H50" s="9"/>
      <c r="I50" s="8" t="s">
        <v>702</v>
      </c>
      <c r="J50" s="10" t="s">
        <v>703</v>
      </c>
      <c r="K50" s="8" t="s">
        <v>704</v>
      </c>
      <c r="L50" s="9"/>
      <c r="M50" s="9"/>
      <c r="N50" s="9"/>
      <c r="O50" s="9"/>
      <c r="P50" s="8" t="s">
        <v>131</v>
      </c>
      <c r="Q50" s="8" t="s">
        <v>102</v>
      </c>
      <c r="S50" s="4"/>
      <c r="T50" s="9"/>
      <c r="U50" s="8">
        <v>2.168340820612E12</v>
      </c>
      <c r="V50" s="8" t="s">
        <v>705</v>
      </c>
      <c r="W50" s="9"/>
      <c r="X50" s="9"/>
      <c r="Y50" s="8">
        <v>7.7703944E7</v>
      </c>
      <c r="Z50" s="9"/>
      <c r="AA50" s="9"/>
      <c r="AB50" s="9"/>
      <c r="AC50" s="9"/>
      <c r="AD50" s="9"/>
      <c r="AE50" s="9"/>
      <c r="AF50" s="11" t="b">
        <v>0</v>
      </c>
      <c r="AG50" s="11" t="b">
        <v>0</v>
      </c>
      <c r="AH50" s="4"/>
      <c r="AI50" s="11" t="b">
        <v>0</v>
      </c>
      <c r="AJ50" s="4"/>
      <c r="AK50" s="9"/>
      <c r="AL50" s="11" t="b">
        <v>1</v>
      </c>
      <c r="AM50" s="4"/>
      <c r="AN50" s="8" t="s">
        <v>109</v>
      </c>
      <c r="AO50" s="8">
        <v>2.168340820612E12</v>
      </c>
      <c r="AP50" s="8" t="s">
        <v>706</v>
      </c>
      <c r="AQ50" s="4"/>
      <c r="AR50" s="8" t="s">
        <v>707</v>
      </c>
      <c r="AS50" s="8" t="s">
        <v>111</v>
      </c>
      <c r="AT50" s="8" t="s">
        <v>111</v>
      </c>
      <c r="AU50" s="8" t="s">
        <v>708</v>
      </c>
      <c r="AV50" s="9"/>
      <c r="AW50" s="9"/>
      <c r="AX50" s="4"/>
      <c r="AY50" s="9"/>
      <c r="AZ50" s="4"/>
      <c r="BA50" s="9"/>
      <c r="BB50" s="4"/>
      <c r="BC50" s="9"/>
      <c r="BD50" s="9"/>
      <c r="BE50" s="8" t="s">
        <v>114</v>
      </c>
      <c r="BF50" s="8" t="s">
        <v>342</v>
      </c>
      <c r="BG50" s="8" t="s">
        <v>187</v>
      </c>
      <c r="BH50" s="8" t="s">
        <v>117</v>
      </c>
      <c r="BI50" s="9"/>
      <c r="BJ50" s="8" t="s">
        <v>328</v>
      </c>
      <c r="BK50" s="9"/>
      <c r="BL50" s="12">
        <v>44287.0</v>
      </c>
      <c r="BM50" s="12">
        <v>44450.0</v>
      </c>
      <c r="BN50" s="11" t="b">
        <v>0</v>
      </c>
      <c r="BO50" s="8" t="s">
        <v>141</v>
      </c>
      <c r="BP50" s="8" t="s">
        <v>120</v>
      </c>
      <c r="BQ50" s="8">
        <v>6.20116947E8</v>
      </c>
      <c r="BR50" s="8" t="s">
        <v>121</v>
      </c>
      <c r="BS50" s="11" t="b">
        <v>0</v>
      </c>
      <c r="BT50" s="4"/>
      <c r="BU50" s="4"/>
      <c r="BV50" s="11" t="b">
        <v>0</v>
      </c>
      <c r="BW50" s="11" t="b">
        <v>0</v>
      </c>
      <c r="BX50" s="8" t="s">
        <v>122</v>
      </c>
      <c r="BY50" s="4"/>
      <c r="BZ50" s="4"/>
      <c r="CA50" s="4"/>
      <c r="CB50" s="4"/>
      <c r="CC50" s="4"/>
      <c r="CD50" s="4"/>
      <c r="CE50" s="4"/>
      <c r="CF50" s="9"/>
      <c r="CG50" s="4"/>
      <c r="CH50" s="4"/>
      <c r="CI50" s="4"/>
    </row>
    <row r="51" ht="14.25" customHeight="1">
      <c r="A51" s="8">
        <v>45.0</v>
      </c>
      <c r="B51" s="8" t="s">
        <v>709</v>
      </c>
      <c r="C51" s="8" t="s">
        <v>710</v>
      </c>
      <c r="D51" s="8" t="s">
        <v>585</v>
      </c>
      <c r="E51" s="8" t="s">
        <v>711</v>
      </c>
      <c r="F51" s="8" t="s">
        <v>712</v>
      </c>
      <c r="G51" s="8" t="s">
        <v>713</v>
      </c>
      <c r="H51" s="4"/>
      <c r="I51" s="8" t="s">
        <v>710</v>
      </c>
      <c r="J51" s="10" t="s">
        <v>714</v>
      </c>
      <c r="K51" s="8" t="s">
        <v>715</v>
      </c>
      <c r="L51" s="8">
        <v>2.5090831E7</v>
      </c>
      <c r="M51" s="8">
        <v>5.5714977E7</v>
      </c>
      <c r="N51" s="8" t="s">
        <v>716</v>
      </c>
      <c r="O51" s="8" t="s">
        <v>717</v>
      </c>
      <c r="P51" s="8" t="s">
        <v>101</v>
      </c>
      <c r="Q51" s="8" t="s">
        <v>102</v>
      </c>
      <c r="R51" s="8" t="s">
        <v>103</v>
      </c>
      <c r="S51" s="4"/>
      <c r="T51" s="9"/>
      <c r="U51" s="8">
        <v>2.347189000101E12</v>
      </c>
      <c r="V51" s="8" t="s">
        <v>718</v>
      </c>
      <c r="W51" s="4"/>
      <c r="X51" s="9"/>
      <c r="Y51" s="8" t="s">
        <v>719</v>
      </c>
      <c r="Z51" s="8">
        <v>2.347189000101E12</v>
      </c>
      <c r="AB51" s="8">
        <v>2.347189000101E12</v>
      </c>
      <c r="AD51" s="8" t="s">
        <v>720</v>
      </c>
      <c r="AE51" s="8">
        <v>2.5090831E7</v>
      </c>
      <c r="AF51" s="11" t="b">
        <v>0</v>
      </c>
      <c r="AG51" s="11" t="b">
        <v>1</v>
      </c>
      <c r="AH51" s="4"/>
      <c r="AI51" s="11" t="b">
        <v>0</v>
      </c>
      <c r="AJ51" s="4"/>
      <c r="AK51" s="9"/>
      <c r="AL51" s="11" t="b">
        <v>1</v>
      </c>
      <c r="AM51" s="4"/>
      <c r="AN51" s="8" t="s">
        <v>109</v>
      </c>
      <c r="AO51" s="8">
        <v>2.347189000101E12</v>
      </c>
      <c r="AP51" s="8" t="s">
        <v>719</v>
      </c>
      <c r="AQ51" s="4"/>
      <c r="AR51" s="8" t="s">
        <v>111</v>
      </c>
      <c r="AS51" s="8" t="s">
        <v>111</v>
      </c>
      <c r="AT51" s="8" t="s">
        <v>111</v>
      </c>
      <c r="AU51" s="8" t="s">
        <v>111</v>
      </c>
      <c r="AV51" s="8" t="s">
        <v>112</v>
      </c>
      <c r="AW51" s="8" t="s">
        <v>721</v>
      </c>
      <c r="AX51" s="4"/>
      <c r="AY51" s="9"/>
      <c r="AZ51" s="4"/>
      <c r="BA51" s="9"/>
      <c r="BB51" s="4"/>
      <c r="BC51" s="9"/>
      <c r="BD51" s="9"/>
      <c r="BE51" s="8" t="s">
        <v>114</v>
      </c>
      <c r="BF51" s="8" t="s">
        <v>390</v>
      </c>
      <c r="BG51" s="8" t="s">
        <v>458</v>
      </c>
      <c r="BH51" s="8" t="s">
        <v>117</v>
      </c>
      <c r="BI51" s="9"/>
      <c r="BJ51" s="9"/>
      <c r="BK51" s="9"/>
      <c r="BL51" s="12">
        <v>44501.0</v>
      </c>
      <c r="BM51" s="12">
        <v>44869.0</v>
      </c>
      <c r="BN51" s="11" t="b">
        <v>0</v>
      </c>
      <c r="BO51" s="8" t="s">
        <v>141</v>
      </c>
      <c r="BP51" s="8" t="s">
        <v>120</v>
      </c>
      <c r="BQ51" s="8">
        <v>3687759.0</v>
      </c>
      <c r="BR51" s="8" t="s">
        <v>722</v>
      </c>
      <c r="BS51" s="11" t="b">
        <v>0</v>
      </c>
      <c r="BT51" s="4"/>
      <c r="BU51" s="4"/>
      <c r="BV51" s="11" t="b">
        <v>0</v>
      </c>
      <c r="BW51" s="11" t="b">
        <v>0</v>
      </c>
      <c r="BX51" s="8" t="s">
        <v>122</v>
      </c>
      <c r="BY51" s="4"/>
      <c r="BZ51" s="4"/>
      <c r="CA51" s="4"/>
      <c r="CB51" s="4"/>
      <c r="CC51" s="4"/>
      <c r="CD51" s="4"/>
      <c r="CE51" s="4"/>
      <c r="CF51" s="9"/>
      <c r="CG51" s="4"/>
      <c r="CH51" s="4"/>
      <c r="CI51" s="4"/>
    </row>
    <row r="52" ht="14.25" customHeight="1">
      <c r="A52" s="8">
        <v>46.0</v>
      </c>
      <c r="B52" s="8" t="s">
        <v>723</v>
      </c>
      <c r="C52" s="8" t="s">
        <v>724</v>
      </c>
      <c r="D52" s="8" t="s">
        <v>725</v>
      </c>
      <c r="E52" s="8" t="s">
        <v>726</v>
      </c>
      <c r="F52" s="8" t="s">
        <v>727</v>
      </c>
      <c r="G52" s="8" t="s">
        <v>728</v>
      </c>
      <c r="H52" s="9"/>
      <c r="I52" s="8" t="s">
        <v>729</v>
      </c>
      <c r="J52" s="14">
        <v>31085.0</v>
      </c>
      <c r="K52" s="8" t="s">
        <v>730</v>
      </c>
      <c r="L52" s="9"/>
      <c r="M52" s="8">
        <v>4.2219163E7</v>
      </c>
      <c r="N52" s="9"/>
      <c r="O52" s="8" t="s">
        <v>731</v>
      </c>
      <c r="P52" s="8" t="s">
        <v>101</v>
      </c>
      <c r="Q52" s="8" t="s">
        <v>102</v>
      </c>
      <c r="R52" s="8" t="s">
        <v>103</v>
      </c>
      <c r="S52" s="4"/>
      <c r="T52" s="9"/>
      <c r="U52" s="8">
        <v>1.601018910101E12</v>
      </c>
      <c r="V52" s="8" t="s">
        <v>732</v>
      </c>
      <c r="W52" s="9"/>
      <c r="X52" s="4"/>
      <c r="Y52" s="8">
        <v>6.0031735E7</v>
      </c>
      <c r="Z52" s="9"/>
      <c r="AA52" s="9"/>
      <c r="AB52" s="4"/>
      <c r="AC52" s="4"/>
      <c r="AD52" s="9"/>
      <c r="AE52" s="9"/>
      <c r="AF52" s="11" t="b">
        <v>0</v>
      </c>
      <c r="AG52" s="11" t="b">
        <v>0</v>
      </c>
      <c r="AH52" s="4"/>
      <c r="AI52" s="11" t="b">
        <v>0</v>
      </c>
      <c r="AJ52" s="4"/>
      <c r="AK52" s="9"/>
      <c r="AL52" s="11" t="b">
        <v>1</v>
      </c>
      <c r="AM52" s="4"/>
      <c r="AN52" s="8" t="s">
        <v>109</v>
      </c>
      <c r="AO52" s="8">
        <v>1.601018910101E12</v>
      </c>
      <c r="AP52" s="8">
        <v>6.0031735E7</v>
      </c>
      <c r="AQ52" s="4"/>
      <c r="AR52" s="8" t="s">
        <v>111</v>
      </c>
      <c r="AS52" s="8" t="s">
        <v>111</v>
      </c>
      <c r="AT52" s="8" t="s">
        <v>111</v>
      </c>
      <c r="AU52" s="8" t="s">
        <v>111</v>
      </c>
      <c r="AV52" s="8" t="s">
        <v>552</v>
      </c>
      <c r="AW52" s="9"/>
      <c r="AX52" s="4"/>
      <c r="AY52" s="9"/>
      <c r="AZ52" s="4"/>
      <c r="BA52" s="9"/>
      <c r="BB52" s="4"/>
      <c r="BC52" s="9"/>
      <c r="BD52" s="9"/>
      <c r="BE52" s="8" t="s">
        <v>114</v>
      </c>
      <c r="BF52" s="8" t="s">
        <v>733</v>
      </c>
      <c r="BG52" s="8" t="s">
        <v>694</v>
      </c>
      <c r="BH52" s="8" t="s">
        <v>117</v>
      </c>
      <c r="BI52" s="9"/>
      <c r="BJ52" s="9"/>
      <c r="BK52" s="9"/>
      <c r="BL52" s="12">
        <v>44287.0</v>
      </c>
      <c r="BM52" s="10" t="s">
        <v>734</v>
      </c>
      <c r="BN52" s="11" t="b">
        <v>0</v>
      </c>
      <c r="BO52" s="8" t="s">
        <v>141</v>
      </c>
      <c r="BP52" s="8" t="s">
        <v>120</v>
      </c>
      <c r="BQ52" s="8">
        <v>1.941333483E9</v>
      </c>
      <c r="BR52" s="8" t="s">
        <v>121</v>
      </c>
      <c r="BS52" s="11" t="b">
        <v>0</v>
      </c>
      <c r="BT52" s="4"/>
      <c r="BU52" s="4"/>
      <c r="BV52" s="11" t="b">
        <v>0</v>
      </c>
      <c r="BW52" s="11" t="b">
        <v>0</v>
      </c>
      <c r="BX52" s="8" t="s">
        <v>122</v>
      </c>
      <c r="BY52" s="4"/>
      <c r="BZ52" s="4"/>
      <c r="CA52" s="4"/>
      <c r="CB52" s="4"/>
      <c r="CC52" s="4"/>
      <c r="CD52" s="4"/>
      <c r="CE52" s="4"/>
      <c r="CF52" s="8" t="s">
        <v>176</v>
      </c>
      <c r="CG52" s="4"/>
      <c r="CH52" s="4"/>
      <c r="CI52" s="4"/>
    </row>
    <row r="53" ht="14.25" customHeight="1">
      <c r="A53" s="8">
        <v>47.0</v>
      </c>
      <c r="B53" s="8" t="s">
        <v>735</v>
      </c>
      <c r="C53" s="8" t="s">
        <v>736</v>
      </c>
      <c r="D53" s="8" t="s">
        <v>737</v>
      </c>
      <c r="E53" s="8" t="s">
        <v>738</v>
      </c>
      <c r="F53" s="8" t="s">
        <v>739</v>
      </c>
      <c r="G53" s="8" t="s">
        <v>740</v>
      </c>
      <c r="H53" s="9"/>
      <c r="I53" s="8" t="s">
        <v>741</v>
      </c>
      <c r="J53" s="15">
        <v>32087.0</v>
      </c>
      <c r="K53" s="8" t="s">
        <v>742</v>
      </c>
      <c r="L53" s="9"/>
      <c r="M53" s="8">
        <v>3.4014855E7</v>
      </c>
      <c r="N53" s="8" t="s">
        <v>743</v>
      </c>
      <c r="O53" s="9"/>
      <c r="P53" s="8" t="s">
        <v>131</v>
      </c>
      <c r="Q53" s="8" t="s">
        <v>150</v>
      </c>
      <c r="R53" s="8" t="s">
        <v>103</v>
      </c>
      <c r="S53" s="4"/>
      <c r="T53" s="9"/>
      <c r="U53" s="8">
        <v>2.447398620901E12</v>
      </c>
      <c r="V53" s="8" t="s">
        <v>744</v>
      </c>
      <c r="W53" s="9"/>
      <c r="X53" s="9"/>
      <c r="Y53" s="8" t="s">
        <v>745</v>
      </c>
      <c r="Z53" s="9"/>
      <c r="AA53" s="9"/>
      <c r="AB53" s="4"/>
      <c r="AC53" s="4"/>
      <c r="AD53" s="9"/>
      <c r="AE53" s="9"/>
      <c r="AF53" s="11" t="b">
        <v>0</v>
      </c>
      <c r="AG53" s="11" t="b">
        <v>0</v>
      </c>
      <c r="AH53" s="4"/>
      <c r="AI53" s="11" t="b">
        <v>0</v>
      </c>
      <c r="AJ53" s="4"/>
      <c r="AK53" s="9"/>
      <c r="AL53" s="11" t="b">
        <v>1</v>
      </c>
      <c r="AM53" s="4"/>
      <c r="AN53" s="8" t="s">
        <v>109</v>
      </c>
      <c r="AO53" s="8">
        <v>2.447398620901E12</v>
      </c>
      <c r="AP53" s="8" t="s">
        <v>745</v>
      </c>
      <c r="AQ53" s="4"/>
      <c r="AR53" s="8" t="s">
        <v>111</v>
      </c>
      <c r="AS53" s="9"/>
      <c r="AT53" s="9"/>
      <c r="AU53" s="9"/>
      <c r="AV53" s="8" t="s">
        <v>552</v>
      </c>
      <c r="AW53" s="9"/>
      <c r="AX53" s="4"/>
      <c r="AY53" s="9"/>
      <c r="AZ53" s="4"/>
      <c r="BA53" s="9"/>
      <c r="BB53" s="4"/>
      <c r="BC53" s="9"/>
      <c r="BD53" s="9"/>
      <c r="BE53" s="8" t="s">
        <v>114</v>
      </c>
      <c r="BF53" s="8" t="s">
        <v>746</v>
      </c>
      <c r="BG53" s="8" t="s">
        <v>747</v>
      </c>
      <c r="BH53" s="8" t="s">
        <v>117</v>
      </c>
      <c r="BI53" s="9"/>
      <c r="BJ53" s="9"/>
      <c r="BK53" s="9"/>
      <c r="BL53" s="12">
        <v>44287.0</v>
      </c>
      <c r="BM53" s="10" t="s">
        <v>433</v>
      </c>
      <c r="BN53" s="11" t="b">
        <v>0</v>
      </c>
      <c r="BO53" s="8" t="s">
        <v>141</v>
      </c>
      <c r="BP53" s="8" t="s">
        <v>120</v>
      </c>
      <c r="BQ53" s="8">
        <v>2.92006188E9</v>
      </c>
      <c r="BR53" s="8" t="s">
        <v>121</v>
      </c>
      <c r="BS53" s="11" t="b">
        <v>0</v>
      </c>
      <c r="BT53" s="4"/>
      <c r="BU53" s="4"/>
      <c r="BV53" s="11" t="b">
        <v>0</v>
      </c>
      <c r="BW53" s="11" t="b">
        <v>0</v>
      </c>
      <c r="BX53" s="8" t="s">
        <v>122</v>
      </c>
      <c r="BY53" s="4"/>
      <c r="BZ53" s="4"/>
      <c r="CA53" s="4"/>
      <c r="CB53" s="4"/>
      <c r="CC53" s="4"/>
      <c r="CD53" s="4"/>
      <c r="CE53" s="4"/>
      <c r="CF53" s="9"/>
      <c r="CG53" s="4"/>
      <c r="CH53" s="4"/>
      <c r="CI53" s="4"/>
    </row>
    <row r="54" ht="14.25" customHeight="1">
      <c r="A54" s="8">
        <v>48.0</v>
      </c>
      <c r="B54" s="8" t="s">
        <v>748</v>
      </c>
      <c r="C54" s="8" t="s">
        <v>749</v>
      </c>
      <c r="D54" s="8" t="s">
        <v>161</v>
      </c>
      <c r="E54" s="8" t="s">
        <v>750</v>
      </c>
      <c r="F54" s="8" t="s">
        <v>751</v>
      </c>
      <c r="G54" s="8" t="s">
        <v>752</v>
      </c>
      <c r="H54" s="9"/>
      <c r="I54" s="8" t="s">
        <v>753</v>
      </c>
      <c r="J54" s="15">
        <v>27679.0</v>
      </c>
      <c r="K54" s="8" t="s">
        <v>754</v>
      </c>
      <c r="L54" s="9"/>
      <c r="M54" s="8">
        <v>4.212424E7</v>
      </c>
      <c r="N54" s="8" t="s">
        <v>755</v>
      </c>
      <c r="O54" s="8" t="s">
        <v>756</v>
      </c>
      <c r="P54" s="8" t="s">
        <v>131</v>
      </c>
      <c r="Q54" s="8" t="s">
        <v>102</v>
      </c>
      <c r="R54" s="8" t="s">
        <v>103</v>
      </c>
      <c r="S54" s="4"/>
      <c r="T54" s="9"/>
      <c r="U54" s="8">
        <v>2.235801201503E12</v>
      </c>
      <c r="V54" s="8" t="s">
        <v>757</v>
      </c>
      <c r="W54" s="8" t="s">
        <v>758</v>
      </c>
      <c r="X54" s="9"/>
      <c r="Y54" s="8" t="s">
        <v>759</v>
      </c>
      <c r="Z54" s="9"/>
      <c r="AA54" s="9"/>
      <c r="AB54" s="4"/>
      <c r="AC54" s="4"/>
      <c r="AD54" s="8" t="s">
        <v>760</v>
      </c>
      <c r="AE54" s="8" t="s">
        <v>761</v>
      </c>
      <c r="AF54" s="11" t="b">
        <v>0</v>
      </c>
      <c r="AG54" s="11" t="b">
        <v>0</v>
      </c>
      <c r="AH54" s="4"/>
      <c r="AI54" s="11" t="b">
        <v>0</v>
      </c>
      <c r="AJ54" s="4"/>
      <c r="AK54" s="9"/>
      <c r="AL54" s="11" t="b">
        <v>1</v>
      </c>
      <c r="AM54" s="4"/>
      <c r="AN54" s="8" t="s">
        <v>109</v>
      </c>
      <c r="AO54" s="8">
        <v>2.235801201503E12</v>
      </c>
      <c r="AP54" s="8" t="s">
        <v>762</v>
      </c>
      <c r="AQ54" s="9"/>
      <c r="AR54" s="8" t="s">
        <v>763</v>
      </c>
      <c r="AS54" s="8" t="s">
        <v>764</v>
      </c>
      <c r="AT54" s="8" t="s">
        <v>763</v>
      </c>
      <c r="AU54" s="8" t="s">
        <v>764</v>
      </c>
      <c r="AV54" s="8" t="s">
        <v>112</v>
      </c>
      <c r="AW54" s="8" t="s">
        <v>765</v>
      </c>
      <c r="AX54" s="4"/>
      <c r="AY54" s="9"/>
      <c r="AZ54" s="4"/>
      <c r="BA54" s="9"/>
      <c r="BB54" s="4"/>
      <c r="BC54" s="8" t="s">
        <v>169</v>
      </c>
      <c r="BD54" s="8">
        <v>3.547525E7</v>
      </c>
      <c r="BE54" s="8" t="s">
        <v>114</v>
      </c>
      <c r="BF54" s="8" t="s">
        <v>405</v>
      </c>
      <c r="BG54" s="8" t="s">
        <v>766</v>
      </c>
      <c r="BH54" s="8" t="s">
        <v>117</v>
      </c>
      <c r="BI54" s="9"/>
      <c r="BJ54" s="8" t="s">
        <v>289</v>
      </c>
      <c r="BK54" s="8" t="s">
        <v>173</v>
      </c>
      <c r="BL54" s="12">
        <v>44501.0</v>
      </c>
      <c r="BM54" s="13"/>
      <c r="BN54" s="11" t="b">
        <v>1</v>
      </c>
      <c r="BO54" s="8" t="s">
        <v>141</v>
      </c>
      <c r="BP54" s="8" t="s">
        <v>120</v>
      </c>
      <c r="BQ54" s="8">
        <v>645942.0</v>
      </c>
      <c r="BR54" s="8" t="s">
        <v>722</v>
      </c>
      <c r="BS54" s="11" t="b">
        <v>0</v>
      </c>
      <c r="BT54" s="4"/>
      <c r="BU54" s="4"/>
      <c r="BV54" s="11" t="b">
        <v>0</v>
      </c>
      <c r="BW54" s="11" t="b">
        <v>1</v>
      </c>
      <c r="BX54" s="8" t="s">
        <v>122</v>
      </c>
      <c r="BY54" s="4"/>
      <c r="BZ54" s="4"/>
      <c r="CA54" s="4"/>
      <c r="CB54" s="4"/>
      <c r="CC54" s="4"/>
      <c r="CD54" s="4"/>
      <c r="CE54" s="4"/>
      <c r="CF54" s="4"/>
      <c r="CG54" s="4"/>
      <c r="CH54" s="8" t="s">
        <v>290</v>
      </c>
      <c r="CI54" s="4"/>
    </row>
    <row r="55" ht="14.25" customHeight="1">
      <c r="A55" s="8">
        <v>49.0</v>
      </c>
      <c r="B55" s="8" t="s">
        <v>767</v>
      </c>
      <c r="C55" s="8" t="s">
        <v>768</v>
      </c>
      <c r="D55" s="8" t="s">
        <v>640</v>
      </c>
      <c r="E55" s="8" t="s">
        <v>769</v>
      </c>
      <c r="F55" s="8" t="s">
        <v>770</v>
      </c>
      <c r="G55" s="8" t="s">
        <v>771</v>
      </c>
      <c r="H55" s="9"/>
      <c r="I55" s="8" t="s">
        <v>772</v>
      </c>
      <c r="J55" s="14">
        <v>32363.0</v>
      </c>
      <c r="K55" s="8" t="s">
        <v>773</v>
      </c>
      <c r="L55" s="8">
        <v>2.2129667E7</v>
      </c>
      <c r="M55" s="8">
        <v>5.7029304E7</v>
      </c>
      <c r="N55" s="8" t="s">
        <v>774</v>
      </c>
      <c r="O55" s="9"/>
      <c r="P55" s="8" t="s">
        <v>101</v>
      </c>
      <c r="Q55" s="8" t="s">
        <v>102</v>
      </c>
      <c r="R55" s="8" t="s">
        <v>103</v>
      </c>
      <c r="S55" s="4"/>
      <c r="T55" s="8" t="s">
        <v>775</v>
      </c>
      <c r="U55" s="8">
        <v>2.301908390101E12</v>
      </c>
      <c r="V55" s="8" t="s">
        <v>776</v>
      </c>
      <c r="W55" s="9"/>
      <c r="X55" s="4"/>
      <c r="Y55" s="8">
        <v>4.9423525E7</v>
      </c>
      <c r="Z55" s="8">
        <v>2.01302811523E11</v>
      </c>
      <c r="AA55" s="9"/>
      <c r="AB55" s="4"/>
      <c r="AC55" s="4"/>
      <c r="AD55" s="4"/>
      <c r="AE55" s="4"/>
      <c r="AF55" s="11" t="b">
        <v>0</v>
      </c>
      <c r="AG55" s="11" t="b">
        <v>0</v>
      </c>
      <c r="AH55" s="4"/>
      <c r="AI55" s="11" t="b">
        <v>0</v>
      </c>
      <c r="AJ55" s="4"/>
      <c r="AK55" s="9"/>
      <c r="AL55" s="11" t="b">
        <v>1</v>
      </c>
      <c r="AM55" s="4"/>
      <c r="AN55" s="8" t="s">
        <v>109</v>
      </c>
      <c r="AO55" s="8">
        <v>2.301908390101E12</v>
      </c>
      <c r="AP55" s="8" t="s">
        <v>777</v>
      </c>
      <c r="AQ55" s="4"/>
      <c r="AR55" s="8" t="s">
        <v>111</v>
      </c>
      <c r="AS55" s="8" t="s">
        <v>111</v>
      </c>
      <c r="AT55" s="8" t="s">
        <v>111</v>
      </c>
      <c r="AU55" s="8" t="s">
        <v>111</v>
      </c>
      <c r="AV55" s="8" t="s">
        <v>778</v>
      </c>
      <c r="AW55" s="8" t="s">
        <v>779</v>
      </c>
      <c r="AX55" s="4"/>
      <c r="AY55" s="9"/>
      <c r="AZ55" s="4"/>
      <c r="BA55" s="9"/>
      <c r="BB55" s="4"/>
      <c r="BC55" s="9"/>
      <c r="BD55" s="9"/>
      <c r="BE55" s="8" t="s">
        <v>114</v>
      </c>
      <c r="BF55" s="8" t="s">
        <v>405</v>
      </c>
      <c r="BG55" s="8" t="s">
        <v>673</v>
      </c>
      <c r="BH55" s="8" t="s">
        <v>117</v>
      </c>
      <c r="BI55" s="9"/>
      <c r="BJ55" s="8" t="s">
        <v>328</v>
      </c>
      <c r="BK55" s="9"/>
      <c r="BL55" s="10" t="s">
        <v>780</v>
      </c>
      <c r="BM55" s="10" t="s">
        <v>781</v>
      </c>
      <c r="BN55" s="11" t="b">
        <v>0</v>
      </c>
      <c r="BO55" s="8" t="s">
        <v>141</v>
      </c>
      <c r="BP55" s="8" t="s">
        <v>120</v>
      </c>
      <c r="BQ55" s="8">
        <v>4.530103086E9</v>
      </c>
      <c r="BR55" s="8" t="s">
        <v>121</v>
      </c>
      <c r="BS55" s="11" t="b">
        <v>0</v>
      </c>
      <c r="BT55" s="4"/>
      <c r="BU55" s="4"/>
      <c r="BV55" s="11" t="b">
        <v>0</v>
      </c>
      <c r="BW55" s="11" t="b">
        <v>0</v>
      </c>
      <c r="BX55" s="8" t="s">
        <v>122</v>
      </c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</row>
    <row r="56" ht="14.25" customHeight="1">
      <c r="A56" s="8">
        <v>50.0</v>
      </c>
      <c r="B56" s="8" t="s">
        <v>782</v>
      </c>
      <c r="C56" s="8" t="s">
        <v>783</v>
      </c>
      <c r="D56" s="8" t="s">
        <v>784</v>
      </c>
      <c r="E56" s="8" t="s">
        <v>544</v>
      </c>
      <c r="F56" s="8" t="s">
        <v>207</v>
      </c>
      <c r="G56" s="8" t="s">
        <v>785</v>
      </c>
      <c r="H56" s="9"/>
      <c r="I56" s="8" t="s">
        <v>786</v>
      </c>
      <c r="J56" s="14">
        <v>27344.0</v>
      </c>
      <c r="K56" s="8" t="s">
        <v>787</v>
      </c>
      <c r="L56" s="8" t="s">
        <v>788</v>
      </c>
      <c r="M56" s="8" t="s">
        <v>789</v>
      </c>
      <c r="N56" s="8" t="s">
        <v>790</v>
      </c>
      <c r="O56" s="8" t="s">
        <v>790</v>
      </c>
      <c r="P56" s="8" t="s">
        <v>131</v>
      </c>
      <c r="Q56" s="8" t="s">
        <v>102</v>
      </c>
      <c r="R56" s="8" t="s">
        <v>103</v>
      </c>
      <c r="S56" s="4"/>
      <c r="T56" s="8" t="s">
        <v>791</v>
      </c>
      <c r="U56" s="8">
        <v>1.939298050101E12</v>
      </c>
      <c r="V56" s="8" t="s">
        <v>792</v>
      </c>
      <c r="W56" s="4"/>
      <c r="X56" s="9"/>
      <c r="Y56" s="8" t="s">
        <v>793</v>
      </c>
      <c r="Z56" s="8">
        <v>1.74185017E8</v>
      </c>
      <c r="AA56" s="4"/>
      <c r="AB56" s="4"/>
      <c r="AC56" s="4"/>
      <c r="AD56" s="4"/>
      <c r="AE56" s="4"/>
      <c r="AF56" s="11" t="b">
        <v>0</v>
      </c>
      <c r="AG56" s="11" t="b">
        <v>0</v>
      </c>
      <c r="AH56" s="4"/>
      <c r="AI56" s="11" t="b">
        <v>0</v>
      </c>
      <c r="AJ56" s="4"/>
      <c r="AK56" s="9"/>
      <c r="AL56" s="11" t="b">
        <v>1</v>
      </c>
      <c r="AM56" s="4"/>
      <c r="AN56" s="8" t="s">
        <v>109</v>
      </c>
      <c r="AO56" s="8">
        <v>1.939298050101E12</v>
      </c>
      <c r="AP56" s="8" t="s">
        <v>793</v>
      </c>
      <c r="AQ56" s="4"/>
      <c r="AR56" s="8" t="s">
        <v>111</v>
      </c>
      <c r="AS56" s="8" t="s">
        <v>111</v>
      </c>
      <c r="AT56" s="8" t="s">
        <v>111</v>
      </c>
      <c r="AU56" s="8" t="s">
        <v>111</v>
      </c>
      <c r="AV56" s="8" t="s">
        <v>112</v>
      </c>
      <c r="AW56" s="8" t="s">
        <v>794</v>
      </c>
      <c r="AX56" s="4"/>
      <c r="AY56" s="10">
        <v>1.0</v>
      </c>
      <c r="AZ56" s="4"/>
      <c r="BA56" s="9"/>
      <c r="BB56" s="4"/>
      <c r="BC56" s="9"/>
      <c r="BD56" s="9"/>
      <c r="BE56" s="8" t="s">
        <v>114</v>
      </c>
      <c r="BF56" s="8" t="s">
        <v>390</v>
      </c>
      <c r="BG56" s="8" t="s">
        <v>795</v>
      </c>
      <c r="BH56" s="8" t="s">
        <v>117</v>
      </c>
      <c r="BI56" s="9"/>
      <c r="BJ56" s="8" t="s">
        <v>328</v>
      </c>
      <c r="BK56" s="9"/>
      <c r="BL56" s="10" t="s">
        <v>796</v>
      </c>
      <c r="BM56" s="10" t="s">
        <v>797</v>
      </c>
      <c r="BN56" s="11" t="b">
        <v>0</v>
      </c>
      <c r="BO56" s="8" t="s">
        <v>141</v>
      </c>
      <c r="BP56" s="8" t="s">
        <v>120</v>
      </c>
      <c r="BQ56" s="8" t="s">
        <v>798</v>
      </c>
      <c r="BR56" s="8" t="s">
        <v>121</v>
      </c>
      <c r="BS56" s="11" t="b">
        <v>0</v>
      </c>
      <c r="BT56" s="4"/>
      <c r="BU56" s="4"/>
      <c r="BV56" s="11" t="b">
        <v>0</v>
      </c>
      <c r="BW56" s="11" t="b">
        <v>0</v>
      </c>
      <c r="BX56" s="8" t="s">
        <v>122</v>
      </c>
      <c r="BY56" s="4"/>
      <c r="BZ56" s="4"/>
      <c r="CA56" s="4"/>
      <c r="CB56" s="4"/>
      <c r="CC56" s="4"/>
      <c r="CD56" s="4"/>
      <c r="CE56" s="4"/>
      <c r="CF56" s="9"/>
      <c r="CG56" s="4"/>
      <c r="CH56" s="4"/>
      <c r="CI56" s="4"/>
    </row>
    <row r="57" ht="14.25" customHeight="1">
      <c r="A57" s="8">
        <v>51.0</v>
      </c>
      <c r="B57" s="8" t="s">
        <v>799</v>
      </c>
      <c r="C57" s="8" t="s">
        <v>800</v>
      </c>
      <c r="D57" s="8" t="s">
        <v>801</v>
      </c>
      <c r="E57" s="8" t="s">
        <v>802</v>
      </c>
      <c r="F57" s="8" t="s">
        <v>803</v>
      </c>
      <c r="G57" s="8" t="s">
        <v>804</v>
      </c>
      <c r="H57" s="9"/>
      <c r="I57" s="8" t="s">
        <v>805</v>
      </c>
      <c r="J57" s="10" t="s">
        <v>806</v>
      </c>
      <c r="K57" s="8" t="s">
        <v>807</v>
      </c>
      <c r="L57" s="9"/>
      <c r="M57" s="8">
        <v>3.0878304E7</v>
      </c>
      <c r="N57" s="8" t="s">
        <v>808</v>
      </c>
      <c r="O57" s="8" t="s">
        <v>809</v>
      </c>
      <c r="P57" s="8" t="s">
        <v>101</v>
      </c>
      <c r="Q57" s="8" t="s">
        <v>102</v>
      </c>
      <c r="R57" s="8" t="s">
        <v>103</v>
      </c>
      <c r="S57" s="4"/>
      <c r="T57" s="4"/>
      <c r="U57" s="8">
        <v>2.993916200101E12</v>
      </c>
      <c r="V57" s="8" t="s">
        <v>810</v>
      </c>
      <c r="W57" s="9"/>
      <c r="X57" s="9"/>
      <c r="Y57" s="8">
        <v>9.2686133E7</v>
      </c>
      <c r="Z57" s="9"/>
      <c r="AA57" s="9"/>
      <c r="AB57" s="4"/>
      <c r="AC57" s="4"/>
      <c r="AD57" s="4"/>
      <c r="AE57" s="4"/>
      <c r="AF57" s="11" t="b">
        <v>0</v>
      </c>
      <c r="AG57" s="11" t="b">
        <v>0</v>
      </c>
      <c r="AH57" s="4"/>
      <c r="AI57" s="11" t="b">
        <v>0</v>
      </c>
      <c r="AJ57" s="4"/>
      <c r="AK57" s="9"/>
      <c r="AL57" s="11" t="b">
        <v>1</v>
      </c>
      <c r="AM57" s="4"/>
      <c r="AN57" s="8" t="s">
        <v>109</v>
      </c>
      <c r="AO57" s="8">
        <v>2.993916200101E12</v>
      </c>
      <c r="AP57" s="8" t="s">
        <v>811</v>
      </c>
      <c r="AQ57" s="4"/>
      <c r="AR57" s="8" t="s">
        <v>111</v>
      </c>
      <c r="AS57" s="8" t="s">
        <v>812</v>
      </c>
      <c r="AT57" s="8" t="s">
        <v>111</v>
      </c>
      <c r="AU57" s="8" t="s">
        <v>111</v>
      </c>
      <c r="AV57" s="8" t="s">
        <v>778</v>
      </c>
      <c r="AW57" s="8" t="s">
        <v>813</v>
      </c>
      <c r="AX57" s="4"/>
      <c r="AY57" s="10">
        <v>0.0</v>
      </c>
      <c r="AZ57" s="4"/>
      <c r="BA57" s="9"/>
      <c r="BB57" s="4"/>
      <c r="BC57" s="9"/>
      <c r="BD57" s="9"/>
      <c r="BE57" s="8" t="s">
        <v>114</v>
      </c>
      <c r="BF57" s="8" t="s">
        <v>405</v>
      </c>
      <c r="BG57" s="8" t="s">
        <v>445</v>
      </c>
      <c r="BH57" s="8" t="s">
        <v>117</v>
      </c>
      <c r="BI57" s="9"/>
      <c r="BJ57" s="9"/>
      <c r="BK57" s="9"/>
      <c r="BL57" s="10" t="s">
        <v>814</v>
      </c>
      <c r="BM57" s="10" t="s">
        <v>815</v>
      </c>
      <c r="BN57" s="11" t="b">
        <v>0</v>
      </c>
      <c r="BO57" s="8" t="s">
        <v>141</v>
      </c>
      <c r="BP57" s="8" t="s">
        <v>120</v>
      </c>
      <c r="BQ57" s="8">
        <v>6033534.0</v>
      </c>
      <c r="BR57" s="8" t="s">
        <v>722</v>
      </c>
      <c r="BS57" s="11" t="b">
        <v>0</v>
      </c>
      <c r="BT57" s="4"/>
      <c r="BU57" s="4"/>
      <c r="BV57" s="11" t="b">
        <v>0</v>
      </c>
      <c r="BW57" s="11" t="b">
        <v>0</v>
      </c>
      <c r="BX57" s="8" t="s">
        <v>122</v>
      </c>
      <c r="BY57" s="4"/>
      <c r="BZ57" s="4"/>
      <c r="CA57" s="4"/>
      <c r="CB57" s="4"/>
      <c r="CC57" s="4"/>
      <c r="CD57" s="4"/>
      <c r="CE57" s="4"/>
      <c r="CF57" s="9"/>
      <c r="CG57" s="4"/>
      <c r="CH57" s="4"/>
      <c r="CI57" s="4"/>
    </row>
    <row r="58" ht="14.25" customHeight="1">
      <c r="A58" s="8">
        <v>52.0</v>
      </c>
      <c r="B58" s="8" t="s">
        <v>816</v>
      </c>
      <c r="C58" s="8" t="s">
        <v>817</v>
      </c>
      <c r="D58" s="8" t="s">
        <v>818</v>
      </c>
      <c r="E58" s="8" t="s">
        <v>819</v>
      </c>
      <c r="F58" s="8" t="s">
        <v>146</v>
      </c>
      <c r="G58" s="8" t="s">
        <v>280</v>
      </c>
      <c r="H58" s="9"/>
      <c r="I58" s="8" t="s">
        <v>820</v>
      </c>
      <c r="J58" s="15">
        <v>34885.0</v>
      </c>
      <c r="K58" s="8" t="s">
        <v>821</v>
      </c>
      <c r="L58" s="9"/>
      <c r="M58" s="8">
        <v>4.8432966E7</v>
      </c>
      <c r="N58" s="9"/>
      <c r="O58" s="8" t="s">
        <v>822</v>
      </c>
      <c r="P58" s="8" t="s">
        <v>101</v>
      </c>
      <c r="Q58" s="8" t="s">
        <v>102</v>
      </c>
      <c r="R58" s="8" t="s">
        <v>103</v>
      </c>
      <c r="S58" s="4"/>
      <c r="T58" s="4"/>
      <c r="U58" s="8">
        <v>2.708369260801E12</v>
      </c>
      <c r="V58" s="8" t="s">
        <v>823</v>
      </c>
      <c r="W58" s="4"/>
      <c r="X58" s="9"/>
      <c r="Y58" s="8">
        <v>8.6659928E7</v>
      </c>
      <c r="Z58" s="9"/>
      <c r="AA58" s="9"/>
      <c r="AB58" s="4"/>
      <c r="AC58" s="4"/>
      <c r="AD58" s="4"/>
      <c r="AE58" s="4"/>
      <c r="AF58" s="11" t="b">
        <v>0</v>
      </c>
      <c r="AG58" s="11" t="b">
        <v>0</v>
      </c>
      <c r="AH58" s="4"/>
      <c r="AI58" s="11" t="b">
        <v>0</v>
      </c>
      <c r="AJ58" s="4"/>
      <c r="AK58" s="9"/>
      <c r="AL58" s="11" t="b">
        <v>1</v>
      </c>
      <c r="AM58" s="4"/>
      <c r="AN58" s="8" t="s">
        <v>109</v>
      </c>
      <c r="AO58" s="8">
        <v>2.708369260801E12</v>
      </c>
      <c r="AP58" s="8" t="s">
        <v>824</v>
      </c>
      <c r="AQ58" s="4"/>
      <c r="AR58" s="8" t="s">
        <v>825</v>
      </c>
      <c r="AS58" s="8" t="s">
        <v>825</v>
      </c>
      <c r="AT58" s="8" t="s">
        <v>825</v>
      </c>
      <c r="AU58" s="8" t="s">
        <v>826</v>
      </c>
      <c r="AV58" s="8" t="s">
        <v>552</v>
      </c>
      <c r="AW58" s="8" t="s">
        <v>827</v>
      </c>
      <c r="AX58" s="4"/>
      <c r="AY58" s="10">
        <v>0.0</v>
      </c>
      <c r="AZ58" s="4"/>
      <c r="BA58" s="9"/>
      <c r="BB58" s="4"/>
      <c r="BC58" s="9"/>
      <c r="BD58" s="9"/>
      <c r="BE58" s="8" t="s">
        <v>114</v>
      </c>
      <c r="BF58" s="8" t="s">
        <v>328</v>
      </c>
      <c r="BG58" s="8" t="s">
        <v>458</v>
      </c>
      <c r="BH58" s="8" t="s">
        <v>117</v>
      </c>
      <c r="BI58" s="9"/>
      <c r="BJ58" s="9"/>
      <c r="BK58" s="9"/>
      <c r="BL58" s="10" t="s">
        <v>828</v>
      </c>
      <c r="BM58" s="12">
        <v>44417.0</v>
      </c>
      <c r="BN58" s="11" t="b">
        <v>0</v>
      </c>
      <c r="BO58" s="8" t="s">
        <v>141</v>
      </c>
      <c r="BP58" s="8" t="s">
        <v>120</v>
      </c>
      <c r="BQ58" s="8">
        <v>5.200051653E9</v>
      </c>
      <c r="BR58" s="8" t="s">
        <v>121</v>
      </c>
      <c r="BS58" s="11" t="b">
        <v>0</v>
      </c>
      <c r="BT58" s="4"/>
      <c r="BU58" s="4"/>
      <c r="BV58" s="11" t="b">
        <v>0</v>
      </c>
      <c r="BW58" s="11" t="b">
        <v>0</v>
      </c>
      <c r="BX58" s="8" t="s">
        <v>122</v>
      </c>
      <c r="BY58" s="4"/>
      <c r="BZ58" s="4"/>
      <c r="CA58" s="4"/>
      <c r="CB58" s="4"/>
      <c r="CC58" s="4"/>
      <c r="CD58" s="4"/>
      <c r="CE58" s="4"/>
      <c r="CF58" s="9"/>
      <c r="CG58" s="4"/>
      <c r="CH58" s="4"/>
      <c r="CI58" s="4"/>
    </row>
    <row r="59" ht="14.25" customHeight="1">
      <c r="A59" s="8">
        <v>53.0</v>
      </c>
      <c r="B59" s="8" t="s">
        <v>829</v>
      </c>
      <c r="C59" s="8" t="s">
        <v>830</v>
      </c>
      <c r="D59" s="8" t="s">
        <v>308</v>
      </c>
      <c r="E59" s="8" t="s">
        <v>831</v>
      </c>
      <c r="F59" s="8" t="s">
        <v>832</v>
      </c>
      <c r="G59" s="8" t="s">
        <v>295</v>
      </c>
      <c r="H59" s="9"/>
      <c r="I59" s="8" t="s">
        <v>830</v>
      </c>
      <c r="J59" s="10" t="s">
        <v>833</v>
      </c>
      <c r="K59" s="9"/>
      <c r="L59" s="9"/>
      <c r="M59" s="9"/>
      <c r="N59" s="9"/>
      <c r="O59" s="9"/>
      <c r="P59" s="8" t="s">
        <v>101</v>
      </c>
      <c r="Q59" s="8" t="s">
        <v>150</v>
      </c>
      <c r="R59" s="8" t="s">
        <v>103</v>
      </c>
      <c r="S59" s="4"/>
      <c r="T59" s="4"/>
      <c r="U59" s="8">
        <v>2.303123570101E12</v>
      </c>
      <c r="V59" s="8" t="s">
        <v>834</v>
      </c>
      <c r="W59" s="4"/>
      <c r="X59" s="9"/>
      <c r="Y59" s="8">
        <v>9.2639267E7</v>
      </c>
      <c r="Z59" s="9"/>
      <c r="AA59" s="9"/>
      <c r="AB59" s="4"/>
      <c r="AC59" s="4"/>
      <c r="AD59" s="4"/>
      <c r="AE59" s="4"/>
      <c r="AF59" s="11" t="b">
        <v>0</v>
      </c>
      <c r="AG59" s="11" t="b">
        <v>0</v>
      </c>
      <c r="AH59" s="4"/>
      <c r="AI59" s="11" t="b">
        <v>0</v>
      </c>
      <c r="AJ59" s="4"/>
      <c r="AK59" s="8" t="s">
        <v>108</v>
      </c>
      <c r="AL59" s="11" t="b">
        <v>1</v>
      </c>
      <c r="AM59" s="4"/>
      <c r="AN59" s="8" t="s">
        <v>109</v>
      </c>
      <c r="AO59" s="8">
        <v>2.303123570101E12</v>
      </c>
      <c r="AP59" s="8" t="s">
        <v>835</v>
      </c>
      <c r="AQ59" s="4"/>
      <c r="AR59" s="8" t="s">
        <v>111</v>
      </c>
      <c r="AS59" s="8" t="s">
        <v>111</v>
      </c>
      <c r="AT59" s="8" t="s">
        <v>111</v>
      </c>
      <c r="AU59" s="8" t="s">
        <v>111</v>
      </c>
      <c r="AV59" s="9"/>
      <c r="AW59" s="9"/>
      <c r="AX59" s="4"/>
      <c r="AY59" s="4"/>
      <c r="AZ59" s="4"/>
      <c r="BA59" s="9"/>
      <c r="BB59" s="4"/>
      <c r="BC59" s="9"/>
      <c r="BD59" s="9"/>
      <c r="BE59" s="8" t="s">
        <v>114</v>
      </c>
      <c r="BF59" s="8" t="s">
        <v>200</v>
      </c>
      <c r="BG59" s="8" t="s">
        <v>694</v>
      </c>
      <c r="BH59" s="8" t="s">
        <v>117</v>
      </c>
      <c r="BI59" s="9"/>
      <c r="BJ59" s="8" t="s">
        <v>186</v>
      </c>
      <c r="BK59" s="9"/>
      <c r="BL59" s="12">
        <v>44260.0</v>
      </c>
      <c r="BM59" s="10" t="s">
        <v>696</v>
      </c>
      <c r="BN59" s="11" t="b">
        <v>0</v>
      </c>
      <c r="BO59" s="8" t="s">
        <v>141</v>
      </c>
      <c r="BP59" s="8" t="s">
        <v>120</v>
      </c>
      <c r="BQ59" s="8">
        <v>386423.0</v>
      </c>
      <c r="BR59" s="8" t="s">
        <v>121</v>
      </c>
      <c r="BS59" s="11" t="b">
        <v>0</v>
      </c>
      <c r="BT59" s="4"/>
      <c r="BU59" s="4"/>
      <c r="BV59" s="11" t="b">
        <v>0</v>
      </c>
      <c r="BW59" s="11" t="b">
        <v>0</v>
      </c>
      <c r="BX59" s="8" t="s">
        <v>122</v>
      </c>
      <c r="BY59" s="4"/>
      <c r="BZ59" s="4"/>
      <c r="CA59" s="4"/>
      <c r="CB59" s="4"/>
      <c r="CC59" s="4"/>
      <c r="CD59" s="4"/>
      <c r="CE59" s="4"/>
      <c r="CF59" s="9"/>
      <c r="CG59" s="4"/>
      <c r="CH59" s="4"/>
      <c r="CI59" s="4"/>
    </row>
    <row r="60" ht="14.25" customHeight="1">
      <c r="A60" s="8">
        <v>54.0</v>
      </c>
      <c r="B60" s="8" t="s">
        <v>836</v>
      </c>
      <c r="C60" s="8" t="s">
        <v>837</v>
      </c>
      <c r="D60" s="8" t="s">
        <v>838</v>
      </c>
      <c r="E60" s="8" t="s">
        <v>839</v>
      </c>
      <c r="F60" s="8" t="s">
        <v>840</v>
      </c>
      <c r="G60" s="9"/>
      <c r="H60" s="8" t="s">
        <v>841</v>
      </c>
      <c r="I60" s="8" t="s">
        <v>842</v>
      </c>
      <c r="J60" s="15">
        <v>25638.0</v>
      </c>
      <c r="K60" s="8" t="s">
        <v>843</v>
      </c>
      <c r="L60" s="9"/>
      <c r="M60" s="9"/>
      <c r="N60" s="8" t="s">
        <v>844</v>
      </c>
      <c r="O60" s="9"/>
      <c r="P60" s="8" t="s">
        <v>131</v>
      </c>
      <c r="Q60" s="8" t="s">
        <v>150</v>
      </c>
      <c r="R60" s="8" t="s">
        <v>103</v>
      </c>
      <c r="S60" s="4"/>
      <c r="T60" s="4"/>
      <c r="U60" s="8">
        <v>1.874213660101E12</v>
      </c>
      <c r="V60" s="8" t="s">
        <v>845</v>
      </c>
      <c r="W60" s="9"/>
      <c r="X60" s="9"/>
      <c r="Y60" s="8" t="s">
        <v>846</v>
      </c>
      <c r="Z60" s="9"/>
      <c r="AA60" s="9"/>
      <c r="AB60" s="4"/>
      <c r="AC60" s="4"/>
      <c r="AD60" s="4"/>
      <c r="AE60" s="4"/>
      <c r="AF60" s="11" t="b">
        <v>0</v>
      </c>
      <c r="AG60" s="11" t="b">
        <v>0</v>
      </c>
      <c r="AH60" s="4"/>
      <c r="AI60" s="11" t="b">
        <v>0</v>
      </c>
      <c r="AJ60" s="4"/>
      <c r="AK60" s="9"/>
      <c r="AL60" s="11" t="b">
        <v>1</v>
      </c>
      <c r="AM60" s="4"/>
      <c r="AN60" s="8" t="s">
        <v>109</v>
      </c>
      <c r="AO60" s="8">
        <v>1.874213660101E12</v>
      </c>
      <c r="AP60" s="8" t="s">
        <v>846</v>
      </c>
      <c r="AQ60" s="4"/>
      <c r="AR60" s="8" t="s">
        <v>111</v>
      </c>
      <c r="AS60" s="9"/>
      <c r="AT60" s="4"/>
      <c r="AU60" s="4"/>
      <c r="AV60" s="9"/>
      <c r="AW60" s="9"/>
      <c r="AX60" s="4"/>
      <c r="AY60" s="4"/>
      <c r="AZ60" s="4"/>
      <c r="BA60" s="8" t="s">
        <v>847</v>
      </c>
      <c r="BB60" s="4"/>
      <c r="BC60" s="8" t="s">
        <v>169</v>
      </c>
      <c r="BD60" s="8">
        <v>5842018.0</v>
      </c>
      <c r="BE60" s="8" t="s">
        <v>114</v>
      </c>
      <c r="BF60" s="8" t="s">
        <v>848</v>
      </c>
      <c r="BG60" s="8" t="s">
        <v>849</v>
      </c>
      <c r="BH60" s="8" t="s">
        <v>117</v>
      </c>
      <c r="BI60" s="8" t="s">
        <v>846</v>
      </c>
      <c r="BJ60" s="8" t="s">
        <v>201</v>
      </c>
      <c r="BK60" s="8" t="s">
        <v>173</v>
      </c>
      <c r="BL60" s="12">
        <v>44202.0</v>
      </c>
      <c r="BM60" s="13"/>
      <c r="BN60" s="11" t="b">
        <v>1</v>
      </c>
      <c r="BO60" s="8" t="s">
        <v>141</v>
      </c>
      <c r="BP60" s="8" t="s">
        <v>120</v>
      </c>
      <c r="BQ60" s="8">
        <v>3.250115239E9</v>
      </c>
      <c r="BR60" s="8" t="s">
        <v>121</v>
      </c>
      <c r="BS60" s="11" t="b">
        <v>0</v>
      </c>
      <c r="BT60" s="4"/>
      <c r="BU60" s="4"/>
      <c r="BV60" s="11" t="b">
        <v>0</v>
      </c>
      <c r="BW60" s="11" t="b">
        <v>1</v>
      </c>
      <c r="BX60" s="8" t="s">
        <v>122</v>
      </c>
      <c r="BY60" s="4"/>
      <c r="BZ60" s="4"/>
      <c r="CA60" s="4"/>
      <c r="CB60" s="4"/>
      <c r="CC60" s="4"/>
      <c r="CD60" s="4"/>
      <c r="CE60" s="4"/>
      <c r="CF60" s="9"/>
      <c r="CG60" s="4"/>
      <c r="CH60" s="4"/>
      <c r="CI60" s="4"/>
    </row>
    <row r="61" ht="14.25" customHeight="1">
      <c r="A61" s="8">
        <v>55.0</v>
      </c>
      <c r="B61" s="8" t="s">
        <v>850</v>
      </c>
      <c r="C61" s="8" t="s">
        <v>851</v>
      </c>
      <c r="D61" s="8" t="s">
        <v>852</v>
      </c>
      <c r="E61" s="8" t="s">
        <v>853</v>
      </c>
      <c r="F61" s="8" t="s">
        <v>854</v>
      </c>
      <c r="G61" s="8" t="s">
        <v>855</v>
      </c>
      <c r="H61" s="9"/>
      <c r="I61" s="8" t="s">
        <v>856</v>
      </c>
      <c r="J61" s="15">
        <v>33759.0</v>
      </c>
      <c r="K61" s="8" t="s">
        <v>857</v>
      </c>
      <c r="L61" s="8">
        <v>4.4456041E7</v>
      </c>
      <c r="M61" s="8">
        <v>4.4456041E7</v>
      </c>
      <c r="N61" s="8" t="s">
        <v>858</v>
      </c>
      <c r="O61" s="9"/>
      <c r="P61" s="8" t="s">
        <v>101</v>
      </c>
      <c r="Q61" s="8" t="s">
        <v>150</v>
      </c>
      <c r="R61" s="8" t="s">
        <v>103</v>
      </c>
      <c r="S61" s="4"/>
      <c r="T61" s="4"/>
      <c r="U61" s="8">
        <v>2.204537990411E12</v>
      </c>
      <c r="V61" s="8" t="s">
        <v>859</v>
      </c>
      <c r="W61" s="9"/>
      <c r="X61" s="9"/>
      <c r="Y61" s="8" t="s">
        <v>860</v>
      </c>
      <c r="Z61" s="9"/>
      <c r="AA61" s="9"/>
      <c r="AB61" s="4"/>
      <c r="AC61" s="4"/>
      <c r="AD61" s="4"/>
      <c r="AE61" s="4"/>
      <c r="AF61" s="11" t="b">
        <v>0</v>
      </c>
      <c r="AG61" s="11" t="b">
        <v>0</v>
      </c>
      <c r="AH61" s="4"/>
      <c r="AI61" s="11" t="b">
        <v>0</v>
      </c>
      <c r="AJ61" s="4"/>
      <c r="AK61" s="8" t="s">
        <v>108</v>
      </c>
      <c r="AL61" s="11" t="b">
        <v>1</v>
      </c>
      <c r="AM61" s="4"/>
      <c r="AN61" s="8" t="s">
        <v>109</v>
      </c>
      <c r="AO61" s="8">
        <v>2.204537990411E12</v>
      </c>
      <c r="AP61" s="8" t="s">
        <v>860</v>
      </c>
      <c r="AQ61" s="4"/>
      <c r="AR61" s="8" t="s">
        <v>111</v>
      </c>
      <c r="AS61" s="8" t="s">
        <v>111</v>
      </c>
      <c r="AT61" s="4"/>
      <c r="AU61" s="9"/>
      <c r="AV61" s="9"/>
      <c r="AW61" s="9"/>
      <c r="AX61" s="4"/>
      <c r="AY61" s="4"/>
      <c r="AZ61" s="4"/>
      <c r="BA61" s="8" t="s">
        <v>847</v>
      </c>
      <c r="BB61" s="4"/>
      <c r="BC61" s="9"/>
      <c r="BD61" s="9"/>
      <c r="BE61" s="8" t="s">
        <v>114</v>
      </c>
      <c r="BF61" s="8" t="s">
        <v>342</v>
      </c>
      <c r="BG61" s="8" t="s">
        <v>861</v>
      </c>
      <c r="BH61" s="8" t="s">
        <v>117</v>
      </c>
      <c r="BI61" s="8" t="s">
        <v>860</v>
      </c>
      <c r="BJ61" s="9"/>
      <c r="BK61" s="9"/>
      <c r="BL61" s="12">
        <v>44383.0</v>
      </c>
      <c r="BM61" s="10" t="s">
        <v>433</v>
      </c>
      <c r="BN61" s="11" t="b">
        <v>0</v>
      </c>
      <c r="BO61" s="8" t="s">
        <v>141</v>
      </c>
      <c r="BP61" s="8" t="s">
        <v>120</v>
      </c>
      <c r="BQ61" s="8">
        <v>1.43850071E8</v>
      </c>
      <c r="BR61" s="9"/>
      <c r="BS61" s="11" t="b">
        <v>0</v>
      </c>
      <c r="BT61" s="4"/>
      <c r="BU61" s="4"/>
      <c r="BV61" s="11" t="b">
        <v>0</v>
      </c>
      <c r="BW61" s="11" t="b">
        <v>0</v>
      </c>
      <c r="BX61" s="8" t="s">
        <v>122</v>
      </c>
      <c r="BY61" s="4"/>
      <c r="BZ61" s="4"/>
      <c r="CA61" s="4"/>
      <c r="CB61" s="4"/>
      <c r="CC61" s="4"/>
      <c r="CD61" s="4"/>
      <c r="CE61" s="4"/>
      <c r="CF61" s="9"/>
      <c r="CG61" s="4"/>
      <c r="CH61" s="4"/>
      <c r="CI61" s="4"/>
    </row>
    <row r="62" ht="14.25" customHeight="1">
      <c r="A62" s="8">
        <v>56.0</v>
      </c>
      <c r="B62" s="8" t="s">
        <v>862</v>
      </c>
      <c r="C62" s="8" t="s">
        <v>863</v>
      </c>
      <c r="D62" s="8" t="s">
        <v>864</v>
      </c>
      <c r="E62" s="8" t="s">
        <v>865</v>
      </c>
      <c r="F62" s="8" t="s">
        <v>866</v>
      </c>
      <c r="G62" s="8" t="s">
        <v>867</v>
      </c>
      <c r="H62" s="8" t="s">
        <v>868</v>
      </c>
      <c r="I62" s="8" t="s">
        <v>869</v>
      </c>
      <c r="J62" s="10" t="s">
        <v>870</v>
      </c>
      <c r="K62" s="8" t="s">
        <v>871</v>
      </c>
      <c r="L62" s="8">
        <v>5.5275117E7</v>
      </c>
      <c r="M62" s="9"/>
      <c r="N62" s="8" t="s">
        <v>872</v>
      </c>
      <c r="O62" s="4"/>
      <c r="P62" s="8" t="s">
        <v>131</v>
      </c>
      <c r="Q62" s="8" t="s">
        <v>150</v>
      </c>
      <c r="R62" s="8" t="s">
        <v>103</v>
      </c>
      <c r="S62" s="4"/>
      <c r="T62" s="4"/>
      <c r="U62" s="8">
        <v>1.690268250101E12</v>
      </c>
      <c r="V62" s="8" t="s">
        <v>873</v>
      </c>
      <c r="W62" s="9"/>
      <c r="X62" s="9"/>
      <c r="Y62" s="8">
        <v>8.1536615E7</v>
      </c>
      <c r="Z62" s="9"/>
      <c r="AA62" s="9"/>
      <c r="AB62" s="4"/>
      <c r="AC62" s="4"/>
      <c r="AD62" s="4"/>
      <c r="AE62" s="4"/>
      <c r="AF62" s="11" t="b">
        <v>0</v>
      </c>
      <c r="AG62" s="11" t="b">
        <v>0</v>
      </c>
      <c r="AH62" s="4"/>
      <c r="AI62" s="11" t="b">
        <v>0</v>
      </c>
      <c r="AJ62" s="4"/>
      <c r="AK62" s="8" t="s">
        <v>108</v>
      </c>
      <c r="AL62" s="11" t="b">
        <v>1</v>
      </c>
      <c r="AM62" s="4"/>
      <c r="AN62" s="8" t="s">
        <v>109</v>
      </c>
      <c r="AO62" s="8">
        <v>1.690268250101E12</v>
      </c>
      <c r="AP62" s="8" t="s">
        <v>874</v>
      </c>
      <c r="AQ62" s="9"/>
      <c r="AR62" s="8" t="s">
        <v>111</v>
      </c>
      <c r="AS62" s="8" t="s">
        <v>111</v>
      </c>
      <c r="AT62" s="4"/>
      <c r="AU62" s="4"/>
      <c r="AV62" s="9"/>
      <c r="AW62" s="9"/>
      <c r="AX62" s="4"/>
      <c r="AY62" s="4"/>
      <c r="AZ62" s="4"/>
      <c r="BA62" s="8" t="s">
        <v>847</v>
      </c>
      <c r="BB62" s="4"/>
      <c r="BC62" s="8" t="s">
        <v>169</v>
      </c>
      <c r="BD62" s="8">
        <v>8.1536615E7</v>
      </c>
      <c r="BE62" s="8" t="s">
        <v>114</v>
      </c>
      <c r="BF62" s="8" t="s">
        <v>875</v>
      </c>
      <c r="BG62" s="8" t="s">
        <v>187</v>
      </c>
      <c r="BH62" s="8" t="s">
        <v>117</v>
      </c>
      <c r="BI62" s="8">
        <v>5.5275117E7</v>
      </c>
      <c r="BJ62" s="8" t="s">
        <v>201</v>
      </c>
      <c r="BK62" s="8" t="s">
        <v>173</v>
      </c>
      <c r="BL62" s="10" t="s">
        <v>876</v>
      </c>
      <c r="BM62" s="13"/>
      <c r="BN62" s="11" t="b">
        <v>1</v>
      </c>
      <c r="BO62" s="8" t="s">
        <v>141</v>
      </c>
      <c r="BP62" s="8" t="s">
        <v>120</v>
      </c>
      <c r="BQ62" s="8">
        <v>6.560000082E9</v>
      </c>
      <c r="BR62" s="8" t="s">
        <v>121</v>
      </c>
      <c r="BS62" s="11" t="b">
        <v>0</v>
      </c>
      <c r="BT62" s="4"/>
      <c r="BU62" s="4"/>
      <c r="BV62" s="11" t="b">
        <v>0</v>
      </c>
      <c r="BW62" s="11" t="b">
        <v>1</v>
      </c>
      <c r="BX62" s="8" t="s">
        <v>122</v>
      </c>
      <c r="BY62" s="4"/>
      <c r="BZ62" s="4"/>
      <c r="CA62" s="4"/>
      <c r="CB62" s="4"/>
      <c r="CC62" s="4"/>
      <c r="CD62" s="4"/>
      <c r="CE62" s="4"/>
      <c r="CF62" s="9"/>
      <c r="CG62" s="4"/>
      <c r="CH62" s="4"/>
      <c r="CI62" s="4"/>
    </row>
    <row r="63" ht="14.25" customHeight="1">
      <c r="A63" s="8">
        <v>57.0</v>
      </c>
      <c r="B63" s="8" t="s">
        <v>877</v>
      </c>
      <c r="C63" s="8" t="s">
        <v>878</v>
      </c>
      <c r="D63" s="8" t="s">
        <v>879</v>
      </c>
      <c r="E63" s="9"/>
      <c r="F63" s="8" t="s">
        <v>880</v>
      </c>
      <c r="G63" s="8" t="s">
        <v>881</v>
      </c>
      <c r="H63" s="4"/>
      <c r="I63" s="8" t="s">
        <v>882</v>
      </c>
      <c r="J63" s="15">
        <v>35433.0</v>
      </c>
      <c r="K63" s="8" t="s">
        <v>883</v>
      </c>
      <c r="L63" s="8" t="s">
        <v>884</v>
      </c>
      <c r="M63" s="8" t="s">
        <v>884</v>
      </c>
      <c r="N63" s="8" t="s">
        <v>885</v>
      </c>
      <c r="O63" s="9"/>
      <c r="P63" s="8" t="s">
        <v>101</v>
      </c>
      <c r="Q63" s="8" t="s">
        <v>102</v>
      </c>
      <c r="R63" s="8" t="s">
        <v>103</v>
      </c>
      <c r="S63" s="4"/>
      <c r="T63" s="4"/>
      <c r="U63" s="8">
        <v>3.222134361001E12</v>
      </c>
      <c r="V63" s="8" t="s">
        <v>886</v>
      </c>
      <c r="W63" s="9"/>
      <c r="X63" s="9"/>
      <c r="Y63" s="8">
        <v>9.5140522E7</v>
      </c>
      <c r="Z63" s="9"/>
      <c r="AA63" s="9"/>
      <c r="AB63" s="4"/>
      <c r="AC63" s="4"/>
      <c r="AD63" s="4"/>
      <c r="AE63" s="4"/>
      <c r="AF63" s="11" t="b">
        <v>0</v>
      </c>
      <c r="AG63" s="11" t="b">
        <v>0</v>
      </c>
      <c r="AH63" s="4"/>
      <c r="AI63" s="11" t="b">
        <v>0</v>
      </c>
      <c r="AJ63" s="4"/>
      <c r="AK63" s="8" t="s">
        <v>108</v>
      </c>
      <c r="AL63" s="11" t="b">
        <v>1</v>
      </c>
      <c r="AM63" s="4"/>
      <c r="AN63" s="8" t="s">
        <v>109</v>
      </c>
      <c r="AO63" s="8">
        <v>9.5140522E7</v>
      </c>
      <c r="AP63" s="8">
        <v>9.5140522E7</v>
      </c>
      <c r="AQ63" s="4"/>
      <c r="AR63" s="8" t="s">
        <v>111</v>
      </c>
      <c r="AS63" s="9"/>
      <c r="AT63" s="4"/>
      <c r="AU63" s="9"/>
      <c r="AV63" s="9"/>
      <c r="AW63" s="9"/>
      <c r="AX63" s="4"/>
      <c r="AY63" s="4"/>
      <c r="AZ63" s="4"/>
      <c r="BA63" s="8" t="s">
        <v>887</v>
      </c>
      <c r="BB63" s="4"/>
      <c r="BC63" s="8" t="s">
        <v>287</v>
      </c>
      <c r="BD63" s="8">
        <v>9.5140522E7</v>
      </c>
      <c r="BE63" s="8" t="s">
        <v>114</v>
      </c>
      <c r="BF63" s="8" t="s">
        <v>170</v>
      </c>
      <c r="BG63" s="8" t="s">
        <v>458</v>
      </c>
      <c r="BH63" s="8" t="s">
        <v>117</v>
      </c>
      <c r="BI63" s="8">
        <v>9.5140522E7</v>
      </c>
      <c r="BJ63" s="8" t="s">
        <v>289</v>
      </c>
      <c r="BK63" s="8" t="s">
        <v>173</v>
      </c>
      <c r="BL63" s="10" t="s">
        <v>888</v>
      </c>
      <c r="BM63" s="10" t="s">
        <v>889</v>
      </c>
      <c r="BN63" s="11" t="b">
        <v>0</v>
      </c>
      <c r="BO63" s="8" t="s">
        <v>141</v>
      </c>
      <c r="BP63" s="8" t="s">
        <v>120</v>
      </c>
      <c r="BQ63" s="8">
        <v>3.130166337E9</v>
      </c>
      <c r="BR63" s="8" t="s">
        <v>121</v>
      </c>
      <c r="BS63" s="11" t="b">
        <v>0</v>
      </c>
      <c r="BT63" s="4"/>
      <c r="BU63" s="9"/>
      <c r="BV63" s="11" t="b">
        <v>0</v>
      </c>
      <c r="BW63" s="11" t="b">
        <v>0</v>
      </c>
      <c r="BX63" s="8" t="s">
        <v>122</v>
      </c>
      <c r="BY63" s="4"/>
      <c r="BZ63" s="4"/>
      <c r="CA63" s="4"/>
      <c r="CB63" s="4"/>
      <c r="CC63" s="4"/>
      <c r="CD63" s="4"/>
      <c r="CE63" s="4"/>
      <c r="CF63" s="8" t="s">
        <v>176</v>
      </c>
      <c r="CG63" s="4"/>
      <c r="CH63" s="4"/>
      <c r="CI63" s="4"/>
    </row>
    <row r="64" ht="14.25" customHeight="1">
      <c r="A64" s="8">
        <v>58.0</v>
      </c>
      <c r="B64" s="8" t="s">
        <v>890</v>
      </c>
      <c r="C64" s="8" t="s">
        <v>891</v>
      </c>
      <c r="D64" s="8" t="s">
        <v>892</v>
      </c>
      <c r="E64" s="8" t="s">
        <v>277</v>
      </c>
      <c r="F64" s="8" t="s">
        <v>207</v>
      </c>
      <c r="G64" s="8" t="s">
        <v>893</v>
      </c>
      <c r="H64" s="4"/>
      <c r="I64" s="8" t="s">
        <v>894</v>
      </c>
      <c r="J64" s="15">
        <v>33211.0</v>
      </c>
      <c r="K64" s="8" t="s">
        <v>895</v>
      </c>
      <c r="L64" s="8">
        <v>5.9820068E7</v>
      </c>
      <c r="M64" s="8">
        <v>5.9820068E7</v>
      </c>
      <c r="N64" s="8" t="s">
        <v>896</v>
      </c>
      <c r="O64" s="9"/>
      <c r="P64" s="8" t="s">
        <v>131</v>
      </c>
      <c r="Q64" s="8" t="s">
        <v>102</v>
      </c>
      <c r="R64" s="8" t="s">
        <v>103</v>
      </c>
      <c r="S64" s="4"/>
      <c r="T64" s="4"/>
      <c r="U64" s="8">
        <v>1.706171570101E12</v>
      </c>
      <c r="V64" s="8" t="s">
        <v>897</v>
      </c>
      <c r="W64" s="9"/>
      <c r="X64" s="9"/>
      <c r="Y64" s="8" t="s">
        <v>898</v>
      </c>
      <c r="Z64" s="8" t="s">
        <v>899</v>
      </c>
      <c r="AB64" s="4"/>
      <c r="AC64" s="4"/>
      <c r="AD64" s="4"/>
      <c r="AE64" s="4"/>
      <c r="AF64" s="11" t="b">
        <v>0</v>
      </c>
      <c r="AG64" s="11" t="b">
        <v>0</v>
      </c>
      <c r="AH64" s="4"/>
      <c r="AI64" s="11" t="b">
        <v>0</v>
      </c>
      <c r="AJ64" s="4"/>
      <c r="AK64" s="8" t="s">
        <v>108</v>
      </c>
      <c r="AL64" s="11" t="b">
        <v>1</v>
      </c>
      <c r="AM64" s="4"/>
      <c r="AN64" s="8" t="s">
        <v>109</v>
      </c>
      <c r="AO64" s="8" t="s">
        <v>898</v>
      </c>
      <c r="AP64" s="8">
        <v>1.706171570101E12</v>
      </c>
      <c r="AQ64" s="4"/>
      <c r="AR64" s="8" t="s">
        <v>111</v>
      </c>
      <c r="AS64" s="8" t="s">
        <v>111</v>
      </c>
      <c r="AT64" s="4"/>
      <c r="AU64" s="4"/>
      <c r="AV64" s="8" t="s">
        <v>552</v>
      </c>
      <c r="AW64" s="8" t="s">
        <v>900</v>
      </c>
      <c r="AX64" s="4"/>
      <c r="AY64" s="4"/>
      <c r="AZ64" s="4"/>
      <c r="BA64" s="8" t="s">
        <v>887</v>
      </c>
      <c r="BB64" s="4"/>
      <c r="BC64" s="9"/>
      <c r="BD64" s="9"/>
      <c r="BE64" s="8" t="s">
        <v>114</v>
      </c>
      <c r="BF64" s="8" t="s">
        <v>170</v>
      </c>
      <c r="BG64" s="8" t="s">
        <v>187</v>
      </c>
      <c r="BH64" s="8" t="s">
        <v>117</v>
      </c>
      <c r="BI64" s="9"/>
      <c r="BJ64" s="9"/>
      <c r="BK64" s="9"/>
      <c r="BL64" s="12">
        <v>44203.0</v>
      </c>
      <c r="BM64" s="10" t="s">
        <v>901</v>
      </c>
      <c r="BN64" s="11" t="b">
        <v>0</v>
      </c>
      <c r="BO64" s="8" t="s">
        <v>141</v>
      </c>
      <c r="BP64" s="8" t="s">
        <v>120</v>
      </c>
      <c r="BQ64" s="8">
        <v>1.830033203E9</v>
      </c>
      <c r="BR64" s="8" t="s">
        <v>121</v>
      </c>
      <c r="BS64" s="11" t="b">
        <v>0</v>
      </c>
      <c r="BT64" s="4"/>
      <c r="BU64" s="9"/>
      <c r="BV64" s="11" t="b">
        <v>0</v>
      </c>
      <c r="BW64" s="11" t="b">
        <v>0</v>
      </c>
      <c r="BX64" s="8" t="s">
        <v>122</v>
      </c>
      <c r="BY64" s="4"/>
      <c r="BZ64" s="4"/>
      <c r="CA64" s="4"/>
      <c r="CB64" s="4"/>
      <c r="CC64" s="4"/>
      <c r="CD64" s="4"/>
      <c r="CE64" s="4"/>
      <c r="CF64" s="9"/>
      <c r="CG64" s="4"/>
      <c r="CH64" s="4"/>
      <c r="CI64" s="4"/>
    </row>
    <row r="65" ht="14.25" customHeight="1">
      <c r="A65" s="8">
        <v>59.0</v>
      </c>
      <c r="B65" s="8" t="s">
        <v>902</v>
      </c>
      <c r="C65" s="8" t="s">
        <v>903</v>
      </c>
      <c r="D65" s="8" t="s">
        <v>904</v>
      </c>
      <c r="E65" s="8" t="s">
        <v>905</v>
      </c>
      <c r="F65" s="8" t="s">
        <v>906</v>
      </c>
      <c r="G65" s="8" t="s">
        <v>907</v>
      </c>
      <c r="H65" s="4"/>
      <c r="I65" s="8" t="s">
        <v>904</v>
      </c>
      <c r="J65" s="10" t="s">
        <v>908</v>
      </c>
      <c r="K65" s="8" t="s">
        <v>909</v>
      </c>
      <c r="L65" s="8">
        <v>2.2604864E7</v>
      </c>
      <c r="M65" s="8">
        <v>5.5435772E7</v>
      </c>
      <c r="N65" s="8" t="s">
        <v>910</v>
      </c>
      <c r="O65" s="8" t="s">
        <v>910</v>
      </c>
      <c r="P65" s="8" t="s">
        <v>101</v>
      </c>
      <c r="Q65" s="8" t="s">
        <v>150</v>
      </c>
      <c r="R65" s="8" t="s">
        <v>103</v>
      </c>
      <c r="S65" s="4"/>
      <c r="T65" s="4"/>
      <c r="U65" s="8">
        <v>2.891663570101E12</v>
      </c>
      <c r="V65" s="8" t="s">
        <v>911</v>
      </c>
      <c r="W65" s="9"/>
      <c r="X65" s="9"/>
      <c r="Y65" s="8">
        <v>8.6680293E7</v>
      </c>
      <c r="Z65" s="8">
        <v>2.891663570101E12</v>
      </c>
      <c r="AB65" s="4"/>
      <c r="AC65" s="4"/>
      <c r="AD65" s="4"/>
      <c r="AE65" s="4"/>
      <c r="AF65" s="11" t="b">
        <v>0</v>
      </c>
      <c r="AG65" s="11" t="b">
        <v>0</v>
      </c>
      <c r="AH65" s="4"/>
      <c r="AI65" s="11" t="b">
        <v>0</v>
      </c>
      <c r="AJ65" s="4"/>
      <c r="AK65" s="4"/>
      <c r="AL65" s="11" t="b">
        <v>1</v>
      </c>
      <c r="AM65" s="4"/>
      <c r="AN65" s="8" t="s">
        <v>109</v>
      </c>
      <c r="AO65" s="8">
        <v>2.891663570101E12</v>
      </c>
      <c r="AP65" s="8">
        <v>8.6680293E7</v>
      </c>
      <c r="AQ65" s="4"/>
      <c r="AR65" s="9"/>
      <c r="AS65" s="9"/>
      <c r="AT65" s="4"/>
      <c r="AU65" s="9"/>
      <c r="AV65" s="8" t="s">
        <v>552</v>
      </c>
      <c r="AW65" s="8" t="s">
        <v>912</v>
      </c>
      <c r="AX65" s="4"/>
      <c r="AY65" s="4"/>
      <c r="AZ65" s="4"/>
      <c r="BA65" s="8" t="s">
        <v>913</v>
      </c>
      <c r="BB65" s="4"/>
      <c r="BC65" s="9"/>
      <c r="BD65" s="9"/>
      <c r="BE65" s="8" t="s">
        <v>114</v>
      </c>
      <c r="BF65" s="8" t="s">
        <v>566</v>
      </c>
      <c r="BG65" s="8" t="s">
        <v>593</v>
      </c>
      <c r="BH65" s="8" t="s">
        <v>117</v>
      </c>
      <c r="BI65" s="9"/>
      <c r="BJ65" s="8" t="s">
        <v>914</v>
      </c>
      <c r="BK65" s="9"/>
      <c r="BL65" s="10" t="s">
        <v>915</v>
      </c>
      <c r="BM65" s="10" t="s">
        <v>916</v>
      </c>
      <c r="BN65" s="11" t="b">
        <v>0</v>
      </c>
      <c r="BO65" s="8" t="s">
        <v>141</v>
      </c>
      <c r="BP65" s="8" t="s">
        <v>120</v>
      </c>
      <c r="BQ65" s="8">
        <v>1.850053081E9</v>
      </c>
      <c r="BR65" s="8" t="s">
        <v>121</v>
      </c>
      <c r="BS65" s="11" t="b">
        <v>0</v>
      </c>
      <c r="BT65" s="4"/>
      <c r="BU65" s="9"/>
      <c r="BV65" s="11" t="b">
        <v>0</v>
      </c>
      <c r="BW65" s="11" t="b">
        <v>0</v>
      </c>
      <c r="BX65" s="8" t="s">
        <v>122</v>
      </c>
      <c r="BY65" s="4"/>
      <c r="BZ65" s="4"/>
      <c r="CA65" s="4"/>
      <c r="CB65" s="4"/>
      <c r="CC65" s="4"/>
      <c r="CD65" s="4"/>
      <c r="CE65" s="4"/>
      <c r="CF65" s="9"/>
      <c r="CG65" s="4"/>
      <c r="CH65" s="4"/>
      <c r="CI65" s="4"/>
    </row>
    <row r="66" ht="14.25" customHeight="1">
      <c r="A66" s="8">
        <v>60.0</v>
      </c>
      <c r="B66" s="8" t="s">
        <v>917</v>
      </c>
      <c r="C66" s="8" t="s">
        <v>918</v>
      </c>
      <c r="D66" s="8" t="s">
        <v>640</v>
      </c>
      <c r="E66" s="8" t="s">
        <v>411</v>
      </c>
      <c r="F66" s="8" t="s">
        <v>919</v>
      </c>
      <c r="G66" s="8" t="s">
        <v>920</v>
      </c>
      <c r="H66" s="4"/>
      <c r="I66" s="8" t="s">
        <v>921</v>
      </c>
      <c r="J66" s="10" t="s">
        <v>922</v>
      </c>
      <c r="K66" s="8" t="s">
        <v>923</v>
      </c>
      <c r="L66" s="8">
        <v>4.1502988E7</v>
      </c>
      <c r="M66" s="4"/>
      <c r="N66" s="8" t="s">
        <v>924</v>
      </c>
      <c r="O66" s="9"/>
      <c r="P66" s="8" t="s">
        <v>131</v>
      </c>
      <c r="Q66" s="8" t="s">
        <v>102</v>
      </c>
      <c r="R66" s="8" t="s">
        <v>103</v>
      </c>
      <c r="S66" s="4"/>
      <c r="T66" s="4"/>
      <c r="U66" s="8" t="s">
        <v>925</v>
      </c>
      <c r="V66" s="8" t="s">
        <v>926</v>
      </c>
      <c r="W66" s="9"/>
      <c r="X66" s="9"/>
      <c r="Y66" s="8">
        <v>9.2296009E7</v>
      </c>
      <c r="Z66" s="4"/>
      <c r="AA66" s="4"/>
      <c r="AB66" s="4"/>
      <c r="AC66" s="4"/>
      <c r="AD66" s="4"/>
      <c r="AE66" s="4"/>
      <c r="AF66" s="11" t="b">
        <v>0</v>
      </c>
      <c r="AG66" s="11" t="b">
        <v>0</v>
      </c>
      <c r="AH66" s="4"/>
      <c r="AI66" s="11" t="b">
        <v>0</v>
      </c>
      <c r="AJ66" s="4"/>
      <c r="AK66" s="4"/>
      <c r="AL66" s="11" t="b">
        <v>1</v>
      </c>
      <c r="AM66" s="4"/>
      <c r="AN66" s="8" t="s">
        <v>109</v>
      </c>
      <c r="AO66" s="8" t="s">
        <v>925</v>
      </c>
      <c r="AP66" s="8">
        <v>9.2296009E7</v>
      </c>
      <c r="AQ66" s="4"/>
      <c r="AR66" s="8" t="s">
        <v>111</v>
      </c>
      <c r="AS66" s="8" t="s">
        <v>111</v>
      </c>
      <c r="AT66" s="4"/>
      <c r="AU66" s="4"/>
      <c r="AV66" s="8" t="s">
        <v>552</v>
      </c>
      <c r="AW66" s="9"/>
      <c r="AX66" s="4"/>
      <c r="AY66" s="4"/>
      <c r="AZ66" s="4"/>
      <c r="BA66" s="4"/>
      <c r="BB66" s="4"/>
      <c r="BC66" s="9"/>
      <c r="BD66" s="9"/>
      <c r="BE66" s="8" t="s">
        <v>114</v>
      </c>
      <c r="BF66" s="8" t="s">
        <v>405</v>
      </c>
      <c r="BG66" s="8" t="s">
        <v>606</v>
      </c>
      <c r="BH66" s="8" t="s">
        <v>117</v>
      </c>
      <c r="BI66" s="9"/>
      <c r="BJ66" s="9"/>
      <c r="BK66" s="9"/>
      <c r="BL66" s="10" t="s">
        <v>927</v>
      </c>
      <c r="BM66" s="10" t="s">
        <v>928</v>
      </c>
      <c r="BN66" s="11" t="b">
        <v>0</v>
      </c>
      <c r="BO66" s="8" t="s">
        <v>141</v>
      </c>
      <c r="BP66" s="8" t="s">
        <v>120</v>
      </c>
      <c r="BQ66" s="8">
        <v>1.47355001E8</v>
      </c>
      <c r="BR66" s="8" t="s">
        <v>121</v>
      </c>
      <c r="BS66" s="11" t="b">
        <v>0</v>
      </c>
      <c r="BT66" s="4"/>
      <c r="BU66" s="9"/>
      <c r="BV66" s="11" t="b">
        <v>0</v>
      </c>
      <c r="BW66" s="11" t="b">
        <v>0</v>
      </c>
      <c r="BX66" s="8" t="s">
        <v>122</v>
      </c>
      <c r="BY66" s="4"/>
      <c r="BZ66" s="4"/>
      <c r="CA66" s="4"/>
      <c r="CB66" s="4"/>
      <c r="CC66" s="4"/>
      <c r="CD66" s="4"/>
      <c r="CE66" s="4"/>
      <c r="CF66" s="9"/>
      <c r="CG66" s="4"/>
      <c r="CH66" s="4"/>
      <c r="CI66" s="4"/>
    </row>
    <row r="67" ht="14.25" customHeight="1">
      <c r="A67" s="8">
        <v>61.0</v>
      </c>
      <c r="B67" s="8" t="s">
        <v>929</v>
      </c>
      <c r="C67" s="8" t="s">
        <v>930</v>
      </c>
      <c r="D67" s="8" t="s">
        <v>931</v>
      </c>
      <c r="E67" s="8" t="s">
        <v>490</v>
      </c>
      <c r="F67" s="8" t="s">
        <v>932</v>
      </c>
      <c r="G67" s="8" t="s">
        <v>933</v>
      </c>
      <c r="H67" s="4"/>
      <c r="I67" s="8" t="s">
        <v>930</v>
      </c>
      <c r="J67" s="10" t="s">
        <v>934</v>
      </c>
      <c r="K67" s="8" t="s">
        <v>935</v>
      </c>
      <c r="L67" s="8" t="s">
        <v>936</v>
      </c>
      <c r="M67" s="4"/>
      <c r="N67" s="8" t="s">
        <v>937</v>
      </c>
      <c r="O67" s="9"/>
      <c r="P67" s="8" t="s">
        <v>101</v>
      </c>
      <c r="Q67" s="8" t="s">
        <v>102</v>
      </c>
      <c r="R67" s="8" t="s">
        <v>103</v>
      </c>
      <c r="S67" s="4"/>
      <c r="T67" s="4"/>
      <c r="U67" s="9"/>
      <c r="V67" s="8" t="s">
        <v>255</v>
      </c>
      <c r="W67" s="8">
        <v>2.990544030101E12</v>
      </c>
      <c r="X67" s="9"/>
      <c r="Y67" s="8">
        <v>1.09574591E8</v>
      </c>
      <c r="Z67" s="4"/>
      <c r="AA67" s="4"/>
      <c r="AB67" s="4"/>
      <c r="AC67" s="4"/>
      <c r="AD67" s="4"/>
      <c r="AE67" s="4"/>
      <c r="AF67" s="11" t="b">
        <v>0</v>
      </c>
      <c r="AG67" s="11" t="b">
        <v>0</v>
      </c>
      <c r="AH67" s="4"/>
      <c r="AI67" s="11" t="b">
        <v>0</v>
      </c>
      <c r="AJ67" s="4"/>
      <c r="AK67" s="4"/>
      <c r="AL67" s="11" t="b">
        <v>1</v>
      </c>
      <c r="AM67" s="4"/>
      <c r="AN67" s="8" t="s">
        <v>109</v>
      </c>
      <c r="AO67" s="8">
        <v>1.09574591E8</v>
      </c>
      <c r="AP67" s="8">
        <v>1.09574591E8</v>
      </c>
      <c r="AQ67" s="4"/>
      <c r="AR67" s="8" t="s">
        <v>111</v>
      </c>
      <c r="AS67" s="8" t="s">
        <v>111</v>
      </c>
      <c r="AT67" s="4"/>
      <c r="AU67" s="4"/>
      <c r="AV67" s="8" t="s">
        <v>552</v>
      </c>
      <c r="AW67" s="9"/>
      <c r="AX67" s="4"/>
      <c r="AY67" s="4"/>
      <c r="AZ67" s="4"/>
      <c r="BA67" s="4"/>
      <c r="BB67" s="4"/>
      <c r="BC67" s="8" t="s">
        <v>287</v>
      </c>
      <c r="BD67" s="9"/>
      <c r="BE67" s="8" t="s">
        <v>114</v>
      </c>
      <c r="BF67" s="8" t="s">
        <v>170</v>
      </c>
      <c r="BG67" s="8" t="s">
        <v>458</v>
      </c>
      <c r="BH67" s="8" t="s">
        <v>117</v>
      </c>
      <c r="BI67" s="9"/>
      <c r="BJ67" s="9"/>
      <c r="BK67" s="9"/>
      <c r="BL67" s="10" t="s">
        <v>938</v>
      </c>
      <c r="BM67" s="10" t="s">
        <v>939</v>
      </c>
      <c r="BN67" s="11" t="b">
        <v>0</v>
      </c>
      <c r="BO67" s="8" t="s">
        <v>141</v>
      </c>
      <c r="BP67" s="8" t="s">
        <v>120</v>
      </c>
      <c r="BQ67" s="8">
        <v>2.880064106E9</v>
      </c>
      <c r="BR67" s="8" t="s">
        <v>121</v>
      </c>
      <c r="BS67" s="11" t="b">
        <v>0</v>
      </c>
      <c r="BT67" s="4"/>
      <c r="BU67" s="9"/>
      <c r="BV67" s="11" t="b">
        <v>0</v>
      </c>
      <c r="BW67" s="11" t="b">
        <v>0</v>
      </c>
      <c r="BX67" s="8" t="s">
        <v>122</v>
      </c>
      <c r="BY67" s="4"/>
      <c r="BZ67" s="4"/>
      <c r="CA67" s="4"/>
      <c r="CB67" s="4"/>
      <c r="CC67" s="4"/>
      <c r="CD67" s="4"/>
      <c r="CE67" s="4"/>
      <c r="CF67" s="9"/>
      <c r="CG67" s="4"/>
      <c r="CH67" s="4"/>
      <c r="CI67" s="4"/>
    </row>
    <row r="68" ht="14.25" customHeight="1">
      <c r="A68" s="8">
        <v>62.0</v>
      </c>
      <c r="B68" s="8" t="s">
        <v>940</v>
      </c>
      <c r="C68" s="8" t="s">
        <v>941</v>
      </c>
      <c r="D68" s="8" t="s">
        <v>769</v>
      </c>
      <c r="E68" s="8" t="s">
        <v>942</v>
      </c>
      <c r="F68" s="8" t="s">
        <v>943</v>
      </c>
      <c r="G68" s="8" t="s">
        <v>944</v>
      </c>
      <c r="H68" s="4"/>
      <c r="I68" s="8" t="s">
        <v>945</v>
      </c>
      <c r="J68" s="10" t="s">
        <v>946</v>
      </c>
      <c r="K68" s="8" t="s">
        <v>947</v>
      </c>
      <c r="L68" s="8" t="s">
        <v>948</v>
      </c>
      <c r="M68" s="4"/>
      <c r="N68" s="8" t="s">
        <v>949</v>
      </c>
      <c r="O68" s="9"/>
      <c r="P68" s="8" t="s">
        <v>101</v>
      </c>
      <c r="Q68" s="8" t="s">
        <v>102</v>
      </c>
      <c r="R68" s="8" t="s">
        <v>103</v>
      </c>
      <c r="S68" s="4"/>
      <c r="T68" s="4"/>
      <c r="U68" s="8">
        <v>3.019606070101E12</v>
      </c>
      <c r="V68" s="8" t="s">
        <v>950</v>
      </c>
      <c r="W68" s="4"/>
      <c r="X68" s="9"/>
      <c r="Y68" s="8">
        <v>9.0436512E7</v>
      </c>
      <c r="Z68" s="4"/>
      <c r="AA68" s="4"/>
      <c r="AB68" s="4"/>
      <c r="AC68" s="4"/>
      <c r="AD68" s="4"/>
      <c r="AE68" s="4"/>
      <c r="AF68" s="11" t="b">
        <v>0</v>
      </c>
      <c r="AG68" s="11" t="b">
        <v>0</v>
      </c>
      <c r="AH68" s="4"/>
      <c r="AI68" s="11" t="b">
        <v>0</v>
      </c>
      <c r="AJ68" s="4"/>
      <c r="AK68" s="4"/>
      <c r="AL68" s="11" t="b">
        <v>1</v>
      </c>
      <c r="AM68" s="4"/>
      <c r="AN68" s="8" t="s">
        <v>109</v>
      </c>
      <c r="AO68" s="8">
        <v>3.019606070101E12</v>
      </c>
      <c r="AP68" s="8">
        <v>9.0436512E7</v>
      </c>
      <c r="AQ68" s="4"/>
      <c r="AR68" s="8" t="s">
        <v>111</v>
      </c>
      <c r="AS68" s="8" t="s">
        <v>111</v>
      </c>
      <c r="AT68" s="4"/>
      <c r="AU68" s="9"/>
      <c r="AV68" s="8" t="s">
        <v>112</v>
      </c>
      <c r="AW68" s="8" t="s">
        <v>951</v>
      </c>
      <c r="AX68" s="4"/>
      <c r="AY68" s="4"/>
      <c r="AZ68" s="4"/>
      <c r="BA68" s="4"/>
      <c r="BB68" s="4"/>
      <c r="BC68" s="9"/>
      <c r="BD68" s="9"/>
      <c r="BE68" s="8" t="s">
        <v>114</v>
      </c>
      <c r="BF68" s="8" t="s">
        <v>390</v>
      </c>
      <c r="BG68" s="8" t="s">
        <v>458</v>
      </c>
      <c r="BH68" s="8" t="s">
        <v>117</v>
      </c>
      <c r="BI68" s="9"/>
      <c r="BJ68" s="9"/>
      <c r="BK68" s="9"/>
      <c r="BL68" s="10" t="s">
        <v>952</v>
      </c>
      <c r="BM68" s="10" t="s">
        <v>939</v>
      </c>
      <c r="BN68" s="11" t="b">
        <v>0</v>
      </c>
      <c r="BO68" s="8" t="s">
        <v>141</v>
      </c>
      <c r="BP68" s="8" t="s">
        <v>120</v>
      </c>
      <c r="BQ68" s="8">
        <v>1.720061371E9</v>
      </c>
      <c r="BR68" s="8" t="s">
        <v>121</v>
      </c>
      <c r="BS68" s="11" t="b">
        <v>0</v>
      </c>
      <c r="BT68" s="4"/>
      <c r="BU68" s="9"/>
      <c r="BV68" s="11" t="b">
        <v>0</v>
      </c>
      <c r="BW68" s="11" t="b">
        <v>0</v>
      </c>
      <c r="BX68" s="8" t="s">
        <v>122</v>
      </c>
      <c r="BY68" s="4"/>
      <c r="BZ68" s="4"/>
      <c r="CA68" s="4"/>
      <c r="CB68" s="4"/>
      <c r="CC68" s="4"/>
      <c r="CD68" s="4"/>
      <c r="CE68" s="4"/>
      <c r="CF68" s="9"/>
      <c r="CG68" s="4"/>
      <c r="CH68" s="4"/>
      <c r="CI68" s="4"/>
    </row>
    <row r="69" ht="14.25" customHeight="1">
      <c r="A69" s="8">
        <v>63.0</v>
      </c>
      <c r="B69" s="8" t="s">
        <v>953</v>
      </c>
      <c r="C69" s="8" t="s">
        <v>954</v>
      </c>
      <c r="D69" s="8" t="s">
        <v>955</v>
      </c>
      <c r="E69" s="8" t="s">
        <v>956</v>
      </c>
      <c r="F69" s="8" t="s">
        <v>957</v>
      </c>
      <c r="G69" s="8" t="s">
        <v>933</v>
      </c>
      <c r="H69" s="4"/>
      <c r="I69" s="8" t="s">
        <v>958</v>
      </c>
      <c r="J69" s="10" t="s">
        <v>959</v>
      </c>
      <c r="K69" s="8" t="s">
        <v>960</v>
      </c>
      <c r="L69" s="8">
        <v>5.0254146034E10</v>
      </c>
      <c r="M69" s="4"/>
      <c r="N69" s="8" t="s">
        <v>961</v>
      </c>
      <c r="O69" s="9"/>
      <c r="P69" s="8" t="s">
        <v>101</v>
      </c>
      <c r="Q69" s="8" t="s">
        <v>102</v>
      </c>
      <c r="R69" s="8" t="s">
        <v>103</v>
      </c>
      <c r="S69" s="4"/>
      <c r="T69" s="4"/>
      <c r="U69" s="8">
        <v>2.198625400101E12</v>
      </c>
      <c r="V69" s="8" t="s">
        <v>962</v>
      </c>
      <c r="W69" s="9"/>
      <c r="X69" s="9"/>
      <c r="Y69" s="8">
        <v>6.3934078E7</v>
      </c>
      <c r="Z69" s="4"/>
      <c r="AA69" s="4"/>
      <c r="AB69" s="4"/>
      <c r="AC69" s="4"/>
      <c r="AD69" s="4"/>
      <c r="AE69" s="4"/>
      <c r="AF69" s="11" t="b">
        <v>0</v>
      </c>
      <c r="AG69" s="11" t="b">
        <v>0</v>
      </c>
      <c r="AH69" s="4"/>
      <c r="AI69" s="11" t="b">
        <v>0</v>
      </c>
      <c r="AJ69" s="4"/>
      <c r="AK69" s="4"/>
      <c r="AL69" s="11" t="b">
        <v>1</v>
      </c>
      <c r="AM69" s="4"/>
      <c r="AN69" s="8" t="s">
        <v>109</v>
      </c>
      <c r="AO69" s="8">
        <v>2.198625400101E12</v>
      </c>
      <c r="AP69" s="8">
        <v>6.3934078E7</v>
      </c>
      <c r="AQ69" s="4"/>
      <c r="AR69" s="8" t="s">
        <v>111</v>
      </c>
      <c r="AS69" s="8" t="s">
        <v>111</v>
      </c>
      <c r="AT69" s="4"/>
      <c r="AU69" s="9"/>
      <c r="AV69" s="8" t="s">
        <v>112</v>
      </c>
      <c r="AW69" s="8" t="s">
        <v>963</v>
      </c>
      <c r="AX69" s="4"/>
      <c r="AY69" s="4"/>
      <c r="AZ69" s="4"/>
      <c r="BA69" s="4"/>
      <c r="BB69" s="4"/>
      <c r="BC69" s="9"/>
      <c r="BD69" s="9"/>
      <c r="BE69" s="8" t="s">
        <v>114</v>
      </c>
      <c r="BF69" s="8" t="s">
        <v>342</v>
      </c>
      <c r="BG69" s="8" t="s">
        <v>458</v>
      </c>
      <c r="BH69" s="8" t="s">
        <v>117</v>
      </c>
      <c r="BI69" s="4"/>
      <c r="BJ69" s="9"/>
      <c r="BK69" s="9"/>
      <c r="BL69" s="10" t="s">
        <v>964</v>
      </c>
      <c r="BM69" s="10" t="s">
        <v>965</v>
      </c>
      <c r="BN69" s="11" t="b">
        <v>0</v>
      </c>
      <c r="BO69" s="8" t="s">
        <v>141</v>
      </c>
      <c r="BP69" s="8" t="s">
        <v>120</v>
      </c>
      <c r="BQ69" s="8">
        <v>1.20078154E8</v>
      </c>
      <c r="BR69" s="8" t="s">
        <v>121</v>
      </c>
      <c r="BS69" s="11" t="b">
        <v>0</v>
      </c>
      <c r="BT69" s="4"/>
      <c r="BU69" s="4"/>
      <c r="BV69" s="11" t="b">
        <v>0</v>
      </c>
      <c r="BW69" s="11" t="b">
        <v>0</v>
      </c>
      <c r="BX69" s="8" t="s">
        <v>122</v>
      </c>
      <c r="BY69" s="4"/>
      <c r="BZ69" s="4"/>
      <c r="CA69" s="4"/>
      <c r="CB69" s="4"/>
      <c r="CC69" s="4"/>
      <c r="CD69" s="4"/>
      <c r="CE69" s="4"/>
      <c r="CF69" s="9"/>
      <c r="CG69" s="4"/>
      <c r="CH69" s="4"/>
      <c r="CI69" s="4"/>
    </row>
    <row r="70" ht="14.25" customHeight="1">
      <c r="A70" s="8">
        <v>64.0</v>
      </c>
      <c r="B70" s="8" t="s">
        <v>966</v>
      </c>
      <c r="C70" s="8" t="s">
        <v>967</v>
      </c>
      <c r="D70" s="8" t="s">
        <v>278</v>
      </c>
      <c r="E70" s="8" t="s">
        <v>942</v>
      </c>
      <c r="F70" s="8" t="s">
        <v>95</v>
      </c>
      <c r="G70" s="8" t="s">
        <v>437</v>
      </c>
      <c r="H70" s="4"/>
      <c r="I70" s="8" t="s">
        <v>967</v>
      </c>
      <c r="J70" s="15">
        <v>35745.0</v>
      </c>
      <c r="K70" s="8" t="s">
        <v>968</v>
      </c>
      <c r="L70" s="8" t="s">
        <v>969</v>
      </c>
      <c r="M70" s="4"/>
      <c r="N70" s="8" t="s">
        <v>970</v>
      </c>
      <c r="O70" s="9"/>
      <c r="P70" s="8" t="s">
        <v>101</v>
      </c>
      <c r="Q70" s="8" t="s">
        <v>102</v>
      </c>
      <c r="R70" s="8" t="s">
        <v>103</v>
      </c>
      <c r="S70" s="4"/>
      <c r="T70" s="4"/>
      <c r="U70" s="8">
        <v>3.349789630901E12</v>
      </c>
      <c r="V70" s="8" t="s">
        <v>971</v>
      </c>
      <c r="W70" s="4"/>
      <c r="X70" s="9"/>
      <c r="Y70" s="8">
        <v>1.11120896E8</v>
      </c>
      <c r="Z70" s="4"/>
      <c r="AA70" s="4"/>
      <c r="AB70" s="4"/>
      <c r="AC70" s="4"/>
      <c r="AD70" s="4"/>
      <c r="AE70" s="4"/>
      <c r="AF70" s="11" t="b">
        <v>0</v>
      </c>
      <c r="AG70" s="11" t="b">
        <v>0</v>
      </c>
      <c r="AH70" s="4"/>
      <c r="AI70" s="11" t="b">
        <v>0</v>
      </c>
      <c r="AJ70" s="4"/>
      <c r="AK70" s="4"/>
      <c r="AL70" s="11" t="b">
        <v>1</v>
      </c>
      <c r="AM70" s="4"/>
      <c r="AN70" s="8" t="s">
        <v>109</v>
      </c>
      <c r="AO70" s="8">
        <v>3.349789630901E12</v>
      </c>
      <c r="AP70" s="8">
        <v>3.349789630901E12</v>
      </c>
      <c r="AQ70" s="4"/>
      <c r="AR70" s="8" t="s">
        <v>111</v>
      </c>
      <c r="AS70" s="8" t="s">
        <v>111</v>
      </c>
      <c r="AT70" s="4"/>
      <c r="AU70" s="9"/>
      <c r="AV70" s="8" t="s">
        <v>552</v>
      </c>
      <c r="AW70" s="8" t="s">
        <v>972</v>
      </c>
      <c r="AX70" s="4"/>
      <c r="AY70" s="4"/>
      <c r="AZ70" s="4"/>
      <c r="BA70" s="4"/>
      <c r="BB70" s="4"/>
      <c r="BC70" s="8" t="s">
        <v>287</v>
      </c>
      <c r="BD70" s="8">
        <v>1.11120896E8</v>
      </c>
      <c r="BE70" s="8" t="s">
        <v>114</v>
      </c>
      <c r="BF70" s="8" t="s">
        <v>973</v>
      </c>
      <c r="BG70" s="8" t="s">
        <v>458</v>
      </c>
      <c r="BH70" s="8" t="s">
        <v>117</v>
      </c>
      <c r="BI70" s="9"/>
      <c r="BJ70" s="8" t="s">
        <v>289</v>
      </c>
      <c r="BK70" s="8" t="s">
        <v>173</v>
      </c>
      <c r="BL70" s="10" t="s">
        <v>952</v>
      </c>
      <c r="BM70" s="10" t="s">
        <v>974</v>
      </c>
      <c r="BN70" s="11" t="b">
        <v>0</v>
      </c>
      <c r="BO70" s="8" t="s">
        <v>141</v>
      </c>
      <c r="BP70" s="8" t="s">
        <v>120</v>
      </c>
      <c r="BQ70" s="8">
        <v>6.230015163E9</v>
      </c>
      <c r="BR70" s="8" t="s">
        <v>121</v>
      </c>
      <c r="BS70" s="11" t="b">
        <v>0</v>
      </c>
      <c r="BT70" s="4"/>
      <c r="BU70" s="9"/>
      <c r="BV70" s="11" t="b">
        <v>0</v>
      </c>
      <c r="BW70" s="11" t="b">
        <v>0</v>
      </c>
      <c r="BX70" s="8" t="s">
        <v>122</v>
      </c>
      <c r="BY70" s="4"/>
      <c r="BZ70" s="4"/>
      <c r="CA70" s="4"/>
      <c r="CB70" s="4"/>
      <c r="CC70" s="4"/>
      <c r="CD70" s="4"/>
      <c r="CE70" s="4"/>
      <c r="CF70" s="8" t="s">
        <v>176</v>
      </c>
      <c r="CG70" s="4"/>
      <c r="CH70" s="4"/>
      <c r="CI70" s="4"/>
    </row>
    <row r="71" ht="14.25" customHeight="1">
      <c r="A71" s="8">
        <v>65.0</v>
      </c>
      <c r="B71" s="8" t="s">
        <v>975</v>
      </c>
      <c r="C71" s="8" t="s">
        <v>976</v>
      </c>
      <c r="D71" s="8" t="s">
        <v>977</v>
      </c>
      <c r="E71" s="8" t="s">
        <v>978</v>
      </c>
      <c r="F71" s="8" t="s">
        <v>979</v>
      </c>
      <c r="G71" s="8" t="s">
        <v>980</v>
      </c>
      <c r="H71" s="4"/>
      <c r="I71" s="8" t="s">
        <v>981</v>
      </c>
      <c r="J71" s="15">
        <v>33704.0</v>
      </c>
      <c r="K71" s="8" t="s">
        <v>982</v>
      </c>
      <c r="L71" s="9">
        <f>+50246201648</f>
        <v>50246201648</v>
      </c>
      <c r="M71" s="4"/>
      <c r="N71" s="8" t="s">
        <v>983</v>
      </c>
      <c r="O71" s="9"/>
      <c r="P71" s="8" t="s">
        <v>101</v>
      </c>
      <c r="Q71" s="8" t="s">
        <v>102</v>
      </c>
      <c r="R71" s="8" t="s">
        <v>103</v>
      </c>
      <c r="S71" s="4"/>
      <c r="T71" s="4"/>
      <c r="U71" s="8">
        <v>2.14718990101E11</v>
      </c>
      <c r="V71" s="8" t="s">
        <v>984</v>
      </c>
      <c r="W71" s="9"/>
      <c r="X71" s="9"/>
      <c r="Y71" s="8">
        <v>7.8540038E7</v>
      </c>
      <c r="Z71" s="4"/>
      <c r="AA71" s="4"/>
      <c r="AB71" s="4"/>
      <c r="AC71" s="4"/>
      <c r="AD71" s="4"/>
      <c r="AE71" s="4"/>
      <c r="AF71" s="11" t="b">
        <v>0</v>
      </c>
      <c r="AG71" s="11" t="b">
        <v>0</v>
      </c>
      <c r="AH71" s="4"/>
      <c r="AI71" s="11" t="b">
        <v>0</v>
      </c>
      <c r="AJ71" s="4"/>
      <c r="AK71" s="4"/>
      <c r="AL71" s="11" t="b">
        <v>1</v>
      </c>
      <c r="AM71" s="4"/>
      <c r="AN71" s="8" t="s">
        <v>109</v>
      </c>
      <c r="AO71" s="8">
        <v>2.14718990101E11</v>
      </c>
      <c r="AP71" s="8">
        <v>2.14718990101E11</v>
      </c>
      <c r="AQ71" s="4"/>
      <c r="AR71" s="8" t="s">
        <v>111</v>
      </c>
      <c r="AS71" s="8" t="s">
        <v>111</v>
      </c>
      <c r="AT71" s="4"/>
      <c r="AU71" s="9"/>
      <c r="AV71" s="8" t="s">
        <v>112</v>
      </c>
      <c r="AW71" s="8" t="s">
        <v>985</v>
      </c>
      <c r="AX71" s="4"/>
      <c r="AY71" s="4"/>
      <c r="AZ71" s="4"/>
      <c r="BA71" s="4"/>
      <c r="BB71" s="4"/>
      <c r="BC71" s="8" t="s">
        <v>986</v>
      </c>
      <c r="BD71" s="8">
        <v>7.8540038E7</v>
      </c>
      <c r="BE71" s="8" t="s">
        <v>114</v>
      </c>
      <c r="BF71" s="8" t="s">
        <v>987</v>
      </c>
      <c r="BG71" s="8" t="s">
        <v>391</v>
      </c>
      <c r="BH71" s="8" t="s">
        <v>117</v>
      </c>
      <c r="BI71" s="9"/>
      <c r="BJ71" s="8" t="s">
        <v>289</v>
      </c>
      <c r="BK71" s="8" t="s">
        <v>173</v>
      </c>
      <c r="BL71" s="12">
        <v>44206.0</v>
      </c>
      <c r="BM71" s="13"/>
      <c r="BN71" s="11" t="b">
        <v>1</v>
      </c>
      <c r="BO71" s="8" t="s">
        <v>141</v>
      </c>
      <c r="BP71" s="8" t="s">
        <v>120</v>
      </c>
      <c r="BQ71" s="8">
        <v>1.43418424E8</v>
      </c>
      <c r="BR71" s="8" t="s">
        <v>121</v>
      </c>
      <c r="BS71" s="11" t="b">
        <v>0</v>
      </c>
      <c r="BT71" s="4"/>
      <c r="BU71" s="9"/>
      <c r="BV71" s="11" t="b">
        <v>0</v>
      </c>
      <c r="BW71" s="11" t="b">
        <v>1</v>
      </c>
      <c r="BX71" s="8" t="s">
        <v>122</v>
      </c>
      <c r="BY71" s="4"/>
      <c r="BZ71" s="4"/>
      <c r="CA71" s="4"/>
      <c r="CB71" s="4"/>
      <c r="CC71" s="4"/>
      <c r="CD71" s="4"/>
      <c r="CE71" s="4"/>
      <c r="CF71" s="9"/>
      <c r="CG71" s="4"/>
      <c r="CH71" s="4"/>
      <c r="CI71" s="4"/>
    </row>
    <row r="72" ht="14.25" customHeight="1">
      <c r="A72" s="8">
        <v>66.0</v>
      </c>
      <c r="B72" s="8" t="s">
        <v>988</v>
      </c>
      <c r="C72" s="8" t="s">
        <v>989</v>
      </c>
      <c r="D72" s="8" t="s">
        <v>769</v>
      </c>
      <c r="E72" s="8" t="s">
        <v>990</v>
      </c>
      <c r="F72" s="8" t="s">
        <v>991</v>
      </c>
      <c r="G72" s="8" t="s">
        <v>992</v>
      </c>
      <c r="H72" s="4"/>
      <c r="I72" s="8" t="s">
        <v>993</v>
      </c>
      <c r="J72" s="10" t="s">
        <v>994</v>
      </c>
      <c r="K72" s="8" t="s">
        <v>995</v>
      </c>
      <c r="L72" s="8">
        <v>5.0247708499E10</v>
      </c>
      <c r="M72" s="4"/>
      <c r="N72" s="8" t="s">
        <v>996</v>
      </c>
      <c r="O72" s="9"/>
      <c r="P72" s="8" t="s">
        <v>101</v>
      </c>
      <c r="Q72" s="8" t="s">
        <v>102</v>
      </c>
      <c r="R72" s="8" t="s">
        <v>103</v>
      </c>
      <c r="S72" s="4"/>
      <c r="T72" s="4"/>
      <c r="U72" s="8">
        <v>1.783084120101E12</v>
      </c>
      <c r="V72" s="8" t="s">
        <v>997</v>
      </c>
      <c r="W72" s="9"/>
      <c r="X72" s="9"/>
      <c r="Y72" s="8" t="s">
        <v>998</v>
      </c>
      <c r="Z72" s="4"/>
      <c r="AA72" s="4"/>
      <c r="AB72" s="4"/>
      <c r="AC72" s="4"/>
      <c r="AD72" s="4"/>
      <c r="AE72" s="4"/>
      <c r="AF72" s="11" t="b">
        <v>0</v>
      </c>
      <c r="AG72" s="11" t="b">
        <v>0</v>
      </c>
      <c r="AH72" s="4"/>
      <c r="AI72" s="11" t="b">
        <v>0</v>
      </c>
      <c r="AJ72" s="4"/>
      <c r="AK72" s="4"/>
      <c r="AL72" s="11" t="b">
        <v>1</v>
      </c>
      <c r="AM72" s="4"/>
      <c r="AN72" s="8" t="s">
        <v>109</v>
      </c>
      <c r="AO72" s="8">
        <v>1.783084120101E12</v>
      </c>
      <c r="AP72" s="8">
        <v>1.783084120101E12</v>
      </c>
      <c r="AQ72" s="4"/>
      <c r="AR72" s="8" t="s">
        <v>111</v>
      </c>
      <c r="AS72" s="8" t="s">
        <v>111</v>
      </c>
      <c r="AT72" s="4"/>
      <c r="AU72" s="4"/>
      <c r="AV72" s="8" t="s">
        <v>552</v>
      </c>
      <c r="AW72" s="8" t="s">
        <v>999</v>
      </c>
      <c r="AX72" s="4"/>
      <c r="AY72" s="4"/>
      <c r="AZ72" s="4"/>
      <c r="BA72" s="4"/>
      <c r="BB72" s="4"/>
      <c r="BC72" s="8" t="s">
        <v>169</v>
      </c>
      <c r="BD72" s="8" t="s">
        <v>998</v>
      </c>
      <c r="BE72" s="8" t="s">
        <v>114</v>
      </c>
      <c r="BF72" s="8" t="s">
        <v>648</v>
      </c>
      <c r="BG72" s="8" t="s">
        <v>673</v>
      </c>
      <c r="BH72" s="8" t="s">
        <v>117</v>
      </c>
      <c r="BI72" s="9"/>
      <c r="BJ72" s="8" t="s">
        <v>1000</v>
      </c>
      <c r="BK72" s="8" t="s">
        <v>173</v>
      </c>
      <c r="BL72" s="10" t="s">
        <v>1001</v>
      </c>
      <c r="BM72" s="12">
        <v>44903.0</v>
      </c>
      <c r="BN72" s="11" t="b">
        <v>0</v>
      </c>
      <c r="BO72" s="8" t="s">
        <v>141</v>
      </c>
      <c r="BP72" s="8" t="s">
        <v>120</v>
      </c>
      <c r="BQ72" s="8">
        <v>7.3001036E8</v>
      </c>
      <c r="BR72" s="8" t="s">
        <v>121</v>
      </c>
      <c r="BS72" s="11" t="b">
        <v>0</v>
      </c>
      <c r="BT72" s="4"/>
      <c r="BU72" s="9"/>
      <c r="BV72" s="11" t="b">
        <v>0</v>
      </c>
      <c r="BW72" s="11" t="b">
        <v>0</v>
      </c>
      <c r="BX72" s="8" t="s">
        <v>122</v>
      </c>
      <c r="BY72" s="4"/>
      <c r="BZ72" s="4"/>
      <c r="CA72" s="4"/>
      <c r="CB72" s="4"/>
      <c r="CC72" s="4"/>
      <c r="CD72" s="4"/>
      <c r="CE72" s="4"/>
      <c r="CF72" s="8" t="s">
        <v>664</v>
      </c>
      <c r="CG72" s="4"/>
      <c r="CH72" s="4"/>
      <c r="CI72" s="4"/>
    </row>
    <row r="73" ht="14.25" customHeight="1">
      <c r="A73" s="8">
        <v>67.0</v>
      </c>
      <c r="B73" s="8" t="s">
        <v>1002</v>
      </c>
      <c r="C73" s="8" t="s">
        <v>1003</v>
      </c>
      <c r="D73" s="8" t="s">
        <v>382</v>
      </c>
      <c r="E73" s="8" t="s">
        <v>1004</v>
      </c>
      <c r="F73" s="8" t="s">
        <v>1005</v>
      </c>
      <c r="G73" s="8" t="s">
        <v>1006</v>
      </c>
      <c r="H73" s="4"/>
      <c r="I73" s="8" t="s">
        <v>1003</v>
      </c>
      <c r="J73" s="10" t="s">
        <v>1007</v>
      </c>
      <c r="K73" s="9"/>
      <c r="L73" s="9"/>
      <c r="M73" s="4"/>
      <c r="N73" s="8" t="s">
        <v>1008</v>
      </c>
      <c r="O73" s="9"/>
      <c r="P73" s="8" t="s">
        <v>101</v>
      </c>
      <c r="Q73" s="8" t="s">
        <v>102</v>
      </c>
      <c r="R73" s="8" t="s">
        <v>103</v>
      </c>
      <c r="S73" s="4"/>
      <c r="T73" s="4"/>
      <c r="U73" s="8">
        <v>3.013622620101E12</v>
      </c>
      <c r="V73" s="8" t="s">
        <v>1009</v>
      </c>
      <c r="W73" s="4"/>
      <c r="X73" s="9"/>
      <c r="Y73" s="8">
        <v>1.06072099E8</v>
      </c>
      <c r="Z73" s="4"/>
      <c r="AA73" s="4"/>
      <c r="AB73" s="4"/>
      <c r="AC73" s="4"/>
      <c r="AD73" s="4"/>
      <c r="AE73" s="4"/>
      <c r="AF73" s="11" t="b">
        <v>0</v>
      </c>
      <c r="AG73" s="11" t="b">
        <v>0</v>
      </c>
      <c r="AH73" s="4"/>
      <c r="AI73" s="11" t="b">
        <v>0</v>
      </c>
      <c r="AJ73" s="4"/>
      <c r="AK73" s="4"/>
      <c r="AL73" s="11" t="b">
        <v>1</v>
      </c>
      <c r="AM73" s="4"/>
      <c r="AN73" s="8" t="s">
        <v>109</v>
      </c>
      <c r="AO73" s="8">
        <v>3.013622620101E12</v>
      </c>
      <c r="AP73" s="8">
        <v>3.013622620101E12</v>
      </c>
      <c r="AQ73" s="4"/>
      <c r="AR73" s="8" t="s">
        <v>111</v>
      </c>
      <c r="AS73" s="8" t="s">
        <v>111</v>
      </c>
      <c r="AT73" s="4"/>
      <c r="AU73" s="9"/>
      <c r="AV73" s="9"/>
      <c r="AW73" s="9"/>
      <c r="AX73" s="4"/>
      <c r="AY73" s="4"/>
      <c r="AZ73" s="4"/>
      <c r="BA73" s="4"/>
      <c r="BB73" s="4"/>
      <c r="BC73" s="8" t="s">
        <v>986</v>
      </c>
      <c r="BD73" s="8">
        <v>1.06072099E8</v>
      </c>
      <c r="BE73" s="8" t="s">
        <v>114</v>
      </c>
      <c r="BF73" s="8" t="s">
        <v>342</v>
      </c>
      <c r="BG73" s="8" t="s">
        <v>1010</v>
      </c>
      <c r="BH73" s="8" t="s">
        <v>117</v>
      </c>
      <c r="BI73" s="9"/>
      <c r="BJ73" s="8" t="s">
        <v>289</v>
      </c>
      <c r="BK73" s="8" t="s">
        <v>173</v>
      </c>
      <c r="BL73" s="10" t="s">
        <v>1011</v>
      </c>
      <c r="BM73" s="10" t="s">
        <v>1012</v>
      </c>
      <c r="BN73" s="11" t="b">
        <v>0</v>
      </c>
      <c r="BO73" s="8" t="s">
        <v>141</v>
      </c>
      <c r="BP73" s="8" t="s">
        <v>120</v>
      </c>
      <c r="BQ73" s="8">
        <v>1.490203229E9</v>
      </c>
      <c r="BR73" s="8" t="s">
        <v>121</v>
      </c>
      <c r="BS73" s="11" t="b">
        <v>0</v>
      </c>
      <c r="BT73" s="4"/>
      <c r="BU73" s="9"/>
      <c r="BV73" s="11" t="b">
        <v>0</v>
      </c>
      <c r="BW73" s="11" t="b">
        <v>0</v>
      </c>
      <c r="BX73" s="8" t="s">
        <v>122</v>
      </c>
      <c r="BY73" s="4"/>
      <c r="BZ73" s="4"/>
      <c r="CA73" s="4"/>
      <c r="CB73" s="4"/>
      <c r="CC73" s="4"/>
      <c r="CD73" s="4"/>
      <c r="CE73" s="4"/>
      <c r="CF73" s="9"/>
      <c r="CG73" s="4"/>
      <c r="CH73" s="4"/>
      <c r="CI73" s="4"/>
    </row>
    <row r="74" ht="14.25" customHeight="1">
      <c r="A74" s="8">
        <v>68.0</v>
      </c>
      <c r="B74" s="8" t="s">
        <v>1013</v>
      </c>
      <c r="C74" s="8" t="s">
        <v>1014</v>
      </c>
      <c r="D74" s="8" t="s">
        <v>725</v>
      </c>
      <c r="E74" s="8" t="s">
        <v>1015</v>
      </c>
      <c r="F74" s="8" t="s">
        <v>1016</v>
      </c>
      <c r="G74" s="9"/>
      <c r="H74" s="4"/>
      <c r="I74" s="8" t="s">
        <v>1014</v>
      </c>
      <c r="J74" s="15">
        <v>36438.0</v>
      </c>
      <c r="K74" s="8" t="s">
        <v>1017</v>
      </c>
      <c r="L74" s="8">
        <v>5.0253720248E10</v>
      </c>
      <c r="M74" s="4"/>
      <c r="N74" s="8" t="s">
        <v>1018</v>
      </c>
      <c r="O74" s="9"/>
      <c r="P74" s="8" t="s">
        <v>101</v>
      </c>
      <c r="Q74" s="8" t="s">
        <v>102</v>
      </c>
      <c r="R74" s="8" t="s">
        <v>103</v>
      </c>
      <c r="S74" s="4"/>
      <c r="T74" s="4"/>
      <c r="U74" s="9"/>
      <c r="V74" s="8" t="s">
        <v>255</v>
      </c>
      <c r="W74" s="4"/>
      <c r="X74" s="9"/>
      <c r="Y74" s="9"/>
      <c r="Z74" s="4"/>
      <c r="AA74" s="4"/>
      <c r="AB74" s="4"/>
      <c r="AC74" s="4"/>
      <c r="AD74" s="4"/>
      <c r="AE74" s="4"/>
      <c r="AF74" s="11" t="b">
        <v>0</v>
      </c>
      <c r="AG74" s="11" t="b">
        <v>0</v>
      </c>
      <c r="AH74" s="4"/>
      <c r="AI74" s="11" t="b">
        <v>0</v>
      </c>
      <c r="AJ74" s="4"/>
      <c r="AK74" s="4"/>
      <c r="AL74" s="11" t="b">
        <v>1</v>
      </c>
      <c r="AM74" s="4"/>
      <c r="AN74" s="8" t="s">
        <v>109</v>
      </c>
      <c r="AO74" s="8">
        <v>2.991220770101E12</v>
      </c>
      <c r="AP74" s="8">
        <v>2.991220770101E12</v>
      </c>
      <c r="AQ74" s="4"/>
      <c r="AR74" s="8" t="s">
        <v>111</v>
      </c>
      <c r="AS74" s="8" t="s">
        <v>111</v>
      </c>
      <c r="AT74" s="4"/>
      <c r="AU74" s="9"/>
      <c r="AV74" s="8" t="s">
        <v>112</v>
      </c>
      <c r="AW74" s="8" t="s">
        <v>1019</v>
      </c>
      <c r="AX74" s="4"/>
      <c r="AY74" s="4"/>
      <c r="AZ74" s="4"/>
      <c r="BA74" s="4"/>
      <c r="BB74" s="4"/>
      <c r="BC74" s="8" t="s">
        <v>169</v>
      </c>
      <c r="BD74" s="8">
        <v>2.6708404480988E13</v>
      </c>
      <c r="BE74" s="8" t="s">
        <v>114</v>
      </c>
      <c r="BF74" s="8" t="s">
        <v>1020</v>
      </c>
      <c r="BG74" s="8" t="s">
        <v>486</v>
      </c>
      <c r="BH74" s="8" t="s">
        <v>117</v>
      </c>
      <c r="BI74" s="9"/>
      <c r="BJ74" s="8" t="s">
        <v>172</v>
      </c>
      <c r="BK74" s="8" t="s">
        <v>173</v>
      </c>
      <c r="BL74" s="10" t="s">
        <v>1021</v>
      </c>
      <c r="BM74" s="12">
        <v>44752.0</v>
      </c>
      <c r="BN74" s="11" t="b">
        <v>0</v>
      </c>
      <c r="BO74" s="8" t="s">
        <v>141</v>
      </c>
      <c r="BP74" s="8" t="s">
        <v>120</v>
      </c>
      <c r="BQ74" s="8">
        <v>2.130015866E9</v>
      </c>
      <c r="BR74" s="8" t="s">
        <v>121</v>
      </c>
      <c r="BS74" s="11" t="b">
        <v>0</v>
      </c>
      <c r="BT74" s="4"/>
      <c r="BU74" s="9"/>
      <c r="BV74" s="11" t="b">
        <v>0</v>
      </c>
      <c r="BW74" s="11" t="b">
        <v>0</v>
      </c>
      <c r="BX74" s="8" t="s">
        <v>122</v>
      </c>
      <c r="BY74" s="4"/>
      <c r="BZ74" s="4"/>
      <c r="CA74" s="4"/>
      <c r="CB74" s="4"/>
      <c r="CC74" s="4"/>
      <c r="CD74" s="4"/>
      <c r="CE74" s="4"/>
      <c r="CF74" s="9"/>
      <c r="CG74" s="4"/>
      <c r="CH74" s="4"/>
      <c r="CI74" s="4"/>
    </row>
    <row r="75" ht="14.25" customHeight="1">
      <c r="A75" s="8">
        <v>69.0</v>
      </c>
      <c r="B75" s="8" t="s">
        <v>1022</v>
      </c>
      <c r="C75" s="8" t="s">
        <v>1023</v>
      </c>
      <c r="D75" s="8" t="s">
        <v>725</v>
      </c>
      <c r="E75" s="8" t="s">
        <v>161</v>
      </c>
      <c r="F75" s="8" t="s">
        <v>1024</v>
      </c>
      <c r="G75" s="8" t="s">
        <v>1025</v>
      </c>
      <c r="H75" s="4"/>
      <c r="I75" s="8" t="s">
        <v>1023</v>
      </c>
      <c r="J75" s="10" t="s">
        <v>1026</v>
      </c>
      <c r="K75" s="8" t="s">
        <v>1027</v>
      </c>
      <c r="L75" s="8">
        <v>5.024700044E10</v>
      </c>
      <c r="M75" s="4"/>
      <c r="N75" s="8" t="s">
        <v>1028</v>
      </c>
      <c r="O75" s="9"/>
      <c r="P75" s="8" t="s">
        <v>101</v>
      </c>
      <c r="Q75" s="8" t="s">
        <v>102</v>
      </c>
      <c r="R75" s="8" t="s">
        <v>103</v>
      </c>
      <c r="S75" s="4"/>
      <c r="T75" s="4"/>
      <c r="U75" s="8">
        <v>2.167422930901E12</v>
      </c>
      <c r="V75" s="8" t="s">
        <v>1029</v>
      </c>
      <c r="W75" s="9"/>
      <c r="X75" s="4"/>
      <c r="Y75" s="8">
        <v>8.1622244E7</v>
      </c>
      <c r="Z75" s="4"/>
      <c r="AA75" s="4"/>
      <c r="AB75" s="4"/>
      <c r="AC75" s="4"/>
      <c r="AD75" s="4"/>
      <c r="AE75" s="4"/>
      <c r="AF75" s="11" t="b">
        <v>0</v>
      </c>
      <c r="AG75" s="11" t="b">
        <v>0</v>
      </c>
      <c r="AH75" s="4"/>
      <c r="AI75" s="11" t="b">
        <v>0</v>
      </c>
      <c r="AJ75" s="4"/>
      <c r="AK75" s="4"/>
      <c r="AL75" s="11" t="b">
        <v>1</v>
      </c>
      <c r="AM75" s="4"/>
      <c r="AN75" s="8" t="s">
        <v>1030</v>
      </c>
      <c r="AO75" s="8">
        <v>2.167422930901E12</v>
      </c>
      <c r="AP75" s="8">
        <v>2.167422930901E12</v>
      </c>
      <c r="AQ75" s="4"/>
      <c r="AR75" s="8" t="s">
        <v>1031</v>
      </c>
      <c r="AS75" s="8" t="s">
        <v>1032</v>
      </c>
      <c r="AT75" s="9"/>
      <c r="AU75" s="8" t="s">
        <v>1031</v>
      </c>
      <c r="AV75" s="8" t="s">
        <v>112</v>
      </c>
      <c r="AW75" s="8" t="s">
        <v>1033</v>
      </c>
      <c r="AX75" s="4"/>
      <c r="AY75" s="4"/>
      <c r="AZ75" s="4"/>
      <c r="BA75" s="4"/>
      <c r="BB75" s="4"/>
      <c r="BC75" s="8" t="s">
        <v>169</v>
      </c>
      <c r="BD75" s="8">
        <v>2.6708404480989E13</v>
      </c>
      <c r="BE75" s="8" t="s">
        <v>114</v>
      </c>
      <c r="BF75" s="8" t="s">
        <v>419</v>
      </c>
      <c r="BG75" s="8" t="s">
        <v>420</v>
      </c>
      <c r="BH75" s="8" t="s">
        <v>117</v>
      </c>
      <c r="BI75" s="9"/>
      <c r="BJ75" s="8" t="s">
        <v>289</v>
      </c>
      <c r="BK75" s="8" t="s">
        <v>173</v>
      </c>
      <c r="BL75" s="10" t="s">
        <v>1021</v>
      </c>
      <c r="BM75" s="13"/>
      <c r="BN75" s="11" t="b">
        <v>1</v>
      </c>
      <c r="BO75" s="8" t="s">
        <v>141</v>
      </c>
      <c r="BP75" s="8" t="s">
        <v>120</v>
      </c>
      <c r="BQ75" s="8">
        <v>1.43923696E8</v>
      </c>
      <c r="BR75" s="8" t="s">
        <v>121</v>
      </c>
      <c r="BS75" s="11" t="b">
        <v>0</v>
      </c>
      <c r="BT75" s="4"/>
      <c r="BU75" s="9"/>
      <c r="BV75" s="11" t="b">
        <v>0</v>
      </c>
      <c r="BW75" s="11" t="b">
        <v>1</v>
      </c>
      <c r="BX75" s="8" t="s">
        <v>122</v>
      </c>
      <c r="BY75" s="4"/>
      <c r="BZ75" s="4"/>
      <c r="CA75" s="4"/>
      <c r="CB75" s="4"/>
      <c r="CC75" s="4"/>
      <c r="CD75" s="4"/>
      <c r="CE75" s="4"/>
      <c r="CF75" s="9"/>
      <c r="CG75" s="4"/>
      <c r="CH75" s="4"/>
      <c r="CI75" s="4"/>
    </row>
    <row r="76" ht="14.25" customHeight="1">
      <c r="A76" s="8">
        <v>70.0</v>
      </c>
      <c r="B76" s="8" t="s">
        <v>1034</v>
      </c>
      <c r="C76" s="8" t="s">
        <v>1035</v>
      </c>
      <c r="D76" s="8" t="s">
        <v>1036</v>
      </c>
      <c r="E76" s="8" t="s">
        <v>1037</v>
      </c>
      <c r="F76" s="8" t="s">
        <v>1005</v>
      </c>
      <c r="G76" s="8" t="s">
        <v>1006</v>
      </c>
      <c r="H76" s="4"/>
      <c r="I76" s="8" t="s">
        <v>1035</v>
      </c>
      <c r="J76" s="15">
        <v>34767.0</v>
      </c>
      <c r="K76" s="8" t="s">
        <v>1038</v>
      </c>
      <c r="L76" s="8" t="s">
        <v>1039</v>
      </c>
      <c r="M76" s="9"/>
      <c r="N76" s="8" t="s">
        <v>1040</v>
      </c>
      <c r="O76" s="9"/>
      <c r="P76" s="8" t="s">
        <v>101</v>
      </c>
      <c r="Q76" s="8" t="s">
        <v>102</v>
      </c>
      <c r="R76" s="8" t="s">
        <v>103</v>
      </c>
      <c r="S76" s="9"/>
      <c r="T76" s="4"/>
      <c r="U76" s="8">
        <v>3.477469420101E12</v>
      </c>
      <c r="V76" s="8" t="s">
        <v>1041</v>
      </c>
      <c r="W76" s="4"/>
      <c r="X76" s="9"/>
      <c r="Y76" s="8">
        <v>9.1272033E7</v>
      </c>
      <c r="Z76" s="4"/>
      <c r="AA76" s="4"/>
      <c r="AB76" s="4"/>
      <c r="AC76" s="4"/>
      <c r="AD76" s="4"/>
      <c r="AE76" s="4"/>
      <c r="AF76" s="11" t="b">
        <v>0</v>
      </c>
      <c r="AG76" s="11" t="b">
        <v>0</v>
      </c>
      <c r="AH76" s="4"/>
      <c r="AI76" s="11" t="b">
        <v>0</v>
      </c>
      <c r="AJ76" s="4"/>
      <c r="AK76" s="4"/>
      <c r="AL76" s="11" t="b">
        <v>1</v>
      </c>
      <c r="AM76" s="4"/>
      <c r="AN76" s="8" t="s">
        <v>109</v>
      </c>
      <c r="AO76" s="8">
        <v>3.477469420101E12</v>
      </c>
      <c r="AP76" s="8">
        <v>3.477469420101E12</v>
      </c>
      <c r="AQ76" s="4"/>
      <c r="AR76" s="8" t="s">
        <v>111</v>
      </c>
      <c r="AS76" s="8" t="s">
        <v>111</v>
      </c>
      <c r="AT76" s="9"/>
      <c r="AU76" s="9"/>
      <c r="AV76" s="9"/>
      <c r="AW76" s="9"/>
      <c r="AX76" s="4"/>
      <c r="AY76" s="4"/>
      <c r="AZ76" s="4"/>
      <c r="BA76" s="4"/>
      <c r="BB76" s="4"/>
      <c r="BC76" s="8" t="s">
        <v>287</v>
      </c>
      <c r="BD76" s="8">
        <v>3.477469420101E12</v>
      </c>
      <c r="BE76" s="8" t="s">
        <v>114</v>
      </c>
      <c r="BF76" s="8" t="s">
        <v>1042</v>
      </c>
      <c r="BG76" s="8" t="s">
        <v>458</v>
      </c>
      <c r="BH76" s="8" t="s">
        <v>117</v>
      </c>
      <c r="BI76" s="9"/>
      <c r="BJ76" s="8" t="s">
        <v>289</v>
      </c>
      <c r="BK76" s="8" t="s">
        <v>173</v>
      </c>
      <c r="BL76" s="12">
        <v>44563.0</v>
      </c>
      <c r="BM76" s="12">
        <v>44872.0</v>
      </c>
      <c r="BN76" s="11" t="b">
        <v>0</v>
      </c>
      <c r="BO76" s="8" t="s">
        <v>141</v>
      </c>
      <c r="BP76" s="8" t="s">
        <v>120</v>
      </c>
      <c r="BQ76" s="8">
        <v>1.490158944E9</v>
      </c>
      <c r="BR76" s="8" t="s">
        <v>121</v>
      </c>
      <c r="BS76" s="11" t="b">
        <v>0</v>
      </c>
      <c r="BT76" s="4"/>
      <c r="BU76" s="9"/>
      <c r="BV76" s="11" t="b">
        <v>0</v>
      </c>
      <c r="BW76" s="11" t="b">
        <v>0</v>
      </c>
      <c r="BX76" s="8" t="s">
        <v>122</v>
      </c>
      <c r="BY76" s="4"/>
      <c r="BZ76" s="4"/>
      <c r="CA76" s="4"/>
      <c r="CB76" s="4"/>
      <c r="CC76" s="4"/>
      <c r="CD76" s="4"/>
      <c r="CE76" s="4"/>
      <c r="CF76" s="9"/>
      <c r="CG76" s="4"/>
      <c r="CH76" s="4"/>
      <c r="CI76" s="4"/>
    </row>
    <row r="77" ht="14.25" customHeight="1">
      <c r="A77" s="8">
        <v>71.0</v>
      </c>
      <c r="B77" s="8" t="s">
        <v>1043</v>
      </c>
      <c r="C77" s="8" t="s">
        <v>1044</v>
      </c>
      <c r="D77" s="8" t="s">
        <v>1045</v>
      </c>
      <c r="E77" s="8" t="s">
        <v>231</v>
      </c>
      <c r="F77" s="8" t="s">
        <v>893</v>
      </c>
      <c r="G77" s="8" t="s">
        <v>1046</v>
      </c>
      <c r="H77" s="4"/>
      <c r="I77" s="8" t="s">
        <v>1044</v>
      </c>
      <c r="J77" s="15">
        <v>31753.0</v>
      </c>
      <c r="K77" s="8" t="s">
        <v>1047</v>
      </c>
      <c r="L77" s="8" t="s">
        <v>1048</v>
      </c>
      <c r="M77" s="4"/>
      <c r="N77" s="8" t="s">
        <v>1049</v>
      </c>
      <c r="O77" s="8" t="s">
        <v>1050</v>
      </c>
      <c r="P77" s="8" t="s">
        <v>131</v>
      </c>
      <c r="Q77" s="8" t="s">
        <v>102</v>
      </c>
      <c r="R77" s="8" t="s">
        <v>103</v>
      </c>
      <c r="S77" s="4"/>
      <c r="T77" s="4"/>
      <c r="U77" s="8">
        <v>2.195244590406E12</v>
      </c>
      <c r="V77" s="8" t="s">
        <v>1051</v>
      </c>
      <c r="W77" s="9"/>
      <c r="X77" s="9"/>
      <c r="Y77" s="8">
        <v>3.2671458E7</v>
      </c>
      <c r="Z77" s="4"/>
      <c r="AA77" s="4"/>
      <c r="AB77" s="4"/>
      <c r="AC77" s="4"/>
      <c r="AD77" s="4"/>
      <c r="AE77" s="4"/>
      <c r="AF77" s="11" t="b">
        <v>0</v>
      </c>
      <c r="AG77" s="11" t="b">
        <v>0</v>
      </c>
      <c r="AH77" s="4"/>
      <c r="AI77" s="11" t="b">
        <v>0</v>
      </c>
      <c r="AJ77" s="4"/>
      <c r="AK77" s="4"/>
      <c r="AL77" s="11" t="b">
        <v>1</v>
      </c>
      <c r="AM77" s="4"/>
      <c r="AN77" s="8" t="s">
        <v>109</v>
      </c>
      <c r="AO77" s="8">
        <v>2.195244590406E12</v>
      </c>
      <c r="AP77" s="8">
        <v>2.195244590406E12</v>
      </c>
      <c r="AQ77" s="9"/>
      <c r="AR77" s="8" t="s">
        <v>111</v>
      </c>
      <c r="AS77" s="8" t="s">
        <v>111</v>
      </c>
      <c r="AT77" s="9"/>
      <c r="AU77" s="4"/>
      <c r="AV77" s="8" t="s">
        <v>552</v>
      </c>
      <c r="AW77" s="8" t="s">
        <v>1052</v>
      </c>
      <c r="AX77" s="4"/>
      <c r="AY77" s="4"/>
      <c r="AZ77" s="4"/>
      <c r="BA77" s="4"/>
      <c r="BB77" s="4"/>
      <c r="BC77" s="8" t="s">
        <v>287</v>
      </c>
      <c r="BD77" s="8">
        <v>2.195244590406E12</v>
      </c>
      <c r="BE77" s="8" t="s">
        <v>114</v>
      </c>
      <c r="BF77" s="8" t="s">
        <v>566</v>
      </c>
      <c r="BG77" s="8" t="s">
        <v>593</v>
      </c>
      <c r="BH77" s="8" t="s">
        <v>117</v>
      </c>
      <c r="BI77" s="8">
        <v>2.195244590406E12</v>
      </c>
      <c r="BJ77" s="8" t="s">
        <v>554</v>
      </c>
      <c r="BK77" s="8" t="s">
        <v>173</v>
      </c>
      <c r="BL77" s="12">
        <v>44564.0</v>
      </c>
      <c r="BM77" s="10" t="s">
        <v>1053</v>
      </c>
      <c r="BN77" s="11" t="b">
        <v>0</v>
      </c>
      <c r="BO77" s="8" t="s">
        <v>141</v>
      </c>
      <c r="BP77" s="8" t="s">
        <v>120</v>
      </c>
      <c r="BQ77" s="8">
        <v>5618935.0</v>
      </c>
      <c r="BR77" s="8" t="s">
        <v>722</v>
      </c>
      <c r="BS77" s="11" t="b">
        <v>0</v>
      </c>
      <c r="BT77" s="4"/>
      <c r="BU77" s="8">
        <v>2.195244590406E12</v>
      </c>
      <c r="BV77" s="11" t="b">
        <v>0</v>
      </c>
      <c r="BW77" s="11" t="b">
        <v>0</v>
      </c>
      <c r="BX77" s="8" t="s">
        <v>122</v>
      </c>
      <c r="BY77" s="4"/>
      <c r="BZ77" s="4"/>
      <c r="CA77" s="4"/>
      <c r="CB77" s="4"/>
      <c r="CC77" s="4"/>
      <c r="CD77" s="4"/>
      <c r="CE77" s="4"/>
      <c r="CF77" s="8" t="s">
        <v>176</v>
      </c>
      <c r="CG77" s="4"/>
      <c r="CH77" s="4"/>
      <c r="CI77" s="4"/>
    </row>
    <row r="78" ht="14.25" customHeight="1">
      <c r="A78" s="8">
        <v>72.0</v>
      </c>
      <c r="B78" s="8" t="s">
        <v>1054</v>
      </c>
      <c r="C78" s="8" t="s">
        <v>1055</v>
      </c>
      <c r="D78" s="8" t="s">
        <v>381</v>
      </c>
      <c r="E78" s="8" t="s">
        <v>382</v>
      </c>
      <c r="F78" s="8" t="s">
        <v>295</v>
      </c>
      <c r="G78" s="8" t="s">
        <v>785</v>
      </c>
      <c r="H78" s="4"/>
      <c r="I78" s="8" t="s">
        <v>1055</v>
      </c>
      <c r="J78" s="10" t="s">
        <v>1056</v>
      </c>
      <c r="K78" s="8" t="s">
        <v>1057</v>
      </c>
      <c r="L78" s="8" t="s">
        <v>1058</v>
      </c>
      <c r="M78" s="9"/>
      <c r="N78" s="8" t="s">
        <v>1059</v>
      </c>
      <c r="O78" s="8" t="s">
        <v>1060</v>
      </c>
      <c r="P78" s="8" t="s">
        <v>131</v>
      </c>
      <c r="Q78" s="8" t="s">
        <v>102</v>
      </c>
      <c r="R78" s="8" t="s">
        <v>103</v>
      </c>
      <c r="S78" s="9"/>
      <c r="T78" s="4"/>
      <c r="U78" s="8">
        <v>2.072582790101E12</v>
      </c>
      <c r="V78" s="8" t="s">
        <v>1061</v>
      </c>
      <c r="W78" s="9"/>
      <c r="X78" s="9"/>
      <c r="Y78" s="8">
        <v>6.8697023E7</v>
      </c>
      <c r="Z78" s="4"/>
      <c r="AA78" s="4"/>
      <c r="AB78" s="4"/>
      <c r="AC78" s="4"/>
      <c r="AD78" s="4"/>
      <c r="AE78" s="4"/>
      <c r="AF78" s="11" t="b">
        <v>0</v>
      </c>
      <c r="AG78" s="11" t="b">
        <v>0</v>
      </c>
      <c r="AH78" s="4"/>
      <c r="AI78" s="11" t="b">
        <v>0</v>
      </c>
      <c r="AJ78" s="4"/>
      <c r="AK78" s="4"/>
      <c r="AL78" s="11" t="b">
        <v>1</v>
      </c>
      <c r="AM78" s="4"/>
      <c r="AN78" s="8" t="s">
        <v>109</v>
      </c>
      <c r="AO78" s="8">
        <v>2.072582790101E12</v>
      </c>
      <c r="AP78" s="8">
        <v>2.072582790101E12</v>
      </c>
      <c r="AQ78" s="4"/>
      <c r="AR78" s="8" t="s">
        <v>111</v>
      </c>
      <c r="AS78" s="8" t="s">
        <v>111</v>
      </c>
      <c r="AT78" s="9"/>
      <c r="AU78" s="9"/>
      <c r="AV78" s="8" t="s">
        <v>552</v>
      </c>
      <c r="AW78" s="8" t="s">
        <v>1062</v>
      </c>
      <c r="AX78" s="4"/>
      <c r="AY78" s="4"/>
      <c r="AZ78" s="4"/>
      <c r="BA78" s="4"/>
      <c r="BB78" s="4"/>
      <c r="BC78" s="8" t="s">
        <v>169</v>
      </c>
      <c r="BD78" s="8">
        <v>6.8697023E7</v>
      </c>
      <c r="BE78" s="8" t="s">
        <v>114</v>
      </c>
      <c r="BF78" s="8" t="s">
        <v>170</v>
      </c>
      <c r="BG78" s="8" t="s">
        <v>1063</v>
      </c>
      <c r="BH78" s="8" t="s">
        <v>117</v>
      </c>
      <c r="BI78" s="8">
        <v>2.072582790101E12</v>
      </c>
      <c r="BJ78" s="8" t="s">
        <v>1000</v>
      </c>
      <c r="BK78" s="8" t="s">
        <v>173</v>
      </c>
      <c r="BL78" s="12">
        <v>44564.0</v>
      </c>
      <c r="BM78" s="13"/>
      <c r="BN78" s="11" t="b">
        <v>1</v>
      </c>
      <c r="BO78" s="8" t="s">
        <v>141</v>
      </c>
      <c r="BP78" s="8" t="s">
        <v>120</v>
      </c>
      <c r="BQ78" s="8">
        <v>2.130012715E9</v>
      </c>
      <c r="BR78" s="8" t="s">
        <v>121</v>
      </c>
      <c r="BS78" s="11" t="b">
        <v>0</v>
      </c>
      <c r="BT78" s="4"/>
      <c r="BU78" s="8">
        <v>2.072582790101E12</v>
      </c>
      <c r="BV78" s="11" t="b">
        <v>0</v>
      </c>
      <c r="BW78" s="11" t="b">
        <v>1</v>
      </c>
      <c r="BX78" s="8" t="s">
        <v>122</v>
      </c>
      <c r="BY78" s="4"/>
      <c r="BZ78" s="4"/>
      <c r="CA78" s="4"/>
      <c r="CB78" s="4"/>
      <c r="CC78" s="4"/>
      <c r="CD78" s="4"/>
      <c r="CE78" s="4"/>
      <c r="CF78" s="9"/>
      <c r="CG78" s="4"/>
      <c r="CH78" s="4"/>
      <c r="CI78" s="4"/>
    </row>
    <row r="79" ht="14.25" customHeight="1">
      <c r="A79" s="8">
        <v>73.0</v>
      </c>
      <c r="B79" s="8" t="s">
        <v>1064</v>
      </c>
      <c r="C79" s="8" t="s">
        <v>1065</v>
      </c>
      <c r="D79" s="8" t="s">
        <v>1066</v>
      </c>
      <c r="E79" s="8" t="s">
        <v>1067</v>
      </c>
      <c r="F79" s="8" t="s">
        <v>957</v>
      </c>
      <c r="G79" s="8" t="s">
        <v>933</v>
      </c>
      <c r="H79" s="4"/>
      <c r="I79" s="8" t="s">
        <v>1068</v>
      </c>
      <c r="J79" s="10" t="s">
        <v>1069</v>
      </c>
      <c r="K79" s="8" t="s">
        <v>1070</v>
      </c>
      <c r="L79" s="8" t="s">
        <v>1071</v>
      </c>
      <c r="M79" s="4"/>
      <c r="N79" s="8" t="s">
        <v>1072</v>
      </c>
      <c r="O79" s="4"/>
      <c r="P79" s="8" t="s">
        <v>101</v>
      </c>
      <c r="Q79" s="8" t="s">
        <v>102</v>
      </c>
      <c r="R79" s="8" t="s">
        <v>103</v>
      </c>
      <c r="S79" s="4"/>
      <c r="T79" s="4"/>
      <c r="U79" s="8">
        <v>2.660374450101E12</v>
      </c>
      <c r="V79" s="8" t="s">
        <v>1073</v>
      </c>
      <c r="W79" s="9"/>
      <c r="X79" s="9"/>
      <c r="Y79" s="8">
        <v>8.5047937E7</v>
      </c>
      <c r="Z79" s="4"/>
      <c r="AA79" s="4"/>
      <c r="AB79" s="4"/>
      <c r="AC79" s="4"/>
      <c r="AD79" s="4"/>
      <c r="AE79" s="4"/>
      <c r="AF79" s="11" t="b">
        <v>0</v>
      </c>
      <c r="AG79" s="11" t="b">
        <v>0</v>
      </c>
      <c r="AH79" s="4"/>
      <c r="AI79" s="11" t="b">
        <v>0</v>
      </c>
      <c r="AJ79" s="4"/>
      <c r="AK79" s="4"/>
      <c r="AL79" s="11" t="b">
        <v>1</v>
      </c>
      <c r="AM79" s="4"/>
      <c r="AN79" s="8" t="s">
        <v>109</v>
      </c>
      <c r="AO79" s="8">
        <v>2.660374450101E12</v>
      </c>
      <c r="AP79" s="8" t="s">
        <v>1074</v>
      </c>
      <c r="AQ79" s="4"/>
      <c r="AR79" s="8" t="s">
        <v>111</v>
      </c>
      <c r="AS79" s="8" t="s">
        <v>111</v>
      </c>
      <c r="AT79" s="9"/>
      <c r="AU79" s="4"/>
      <c r="AV79" s="8" t="s">
        <v>112</v>
      </c>
      <c r="AW79" s="8" t="s">
        <v>1075</v>
      </c>
      <c r="AX79" s="4"/>
      <c r="AY79" s="4"/>
      <c r="AZ79" s="4"/>
      <c r="BA79" s="4"/>
      <c r="BB79" s="4"/>
      <c r="BC79" s="8" t="s">
        <v>287</v>
      </c>
      <c r="BD79" s="8">
        <v>2.660374450101E12</v>
      </c>
      <c r="BE79" s="8" t="s">
        <v>114</v>
      </c>
      <c r="BF79" s="8" t="s">
        <v>419</v>
      </c>
      <c r="BG79" s="8" t="s">
        <v>343</v>
      </c>
      <c r="BH79" s="8" t="s">
        <v>117</v>
      </c>
      <c r="BI79" s="4"/>
      <c r="BJ79" s="8" t="s">
        <v>289</v>
      </c>
      <c r="BK79" s="8" t="s">
        <v>173</v>
      </c>
      <c r="BL79" s="10" t="s">
        <v>1076</v>
      </c>
      <c r="BM79" s="13"/>
      <c r="BN79" s="11" t="b">
        <v>1</v>
      </c>
      <c r="BO79" s="8" t="s">
        <v>141</v>
      </c>
      <c r="BP79" s="8" t="s">
        <v>120</v>
      </c>
      <c r="BQ79" s="8">
        <v>6.260013609E9</v>
      </c>
      <c r="BR79" s="8" t="s">
        <v>121</v>
      </c>
      <c r="BS79" s="11" t="b">
        <v>0</v>
      </c>
      <c r="BT79" s="4"/>
      <c r="BU79" s="4"/>
      <c r="BV79" s="11" t="b">
        <v>0</v>
      </c>
      <c r="BW79" s="11" t="b">
        <v>1</v>
      </c>
      <c r="BX79" s="8" t="s">
        <v>122</v>
      </c>
      <c r="BY79" s="4"/>
      <c r="BZ79" s="4"/>
      <c r="CA79" s="4"/>
      <c r="CB79" s="4"/>
      <c r="CC79" s="4"/>
      <c r="CD79" s="4"/>
      <c r="CE79" s="4"/>
      <c r="CF79" s="9"/>
      <c r="CG79" s="4"/>
      <c r="CH79" s="4"/>
      <c r="CI79" s="4"/>
    </row>
    <row r="80" ht="14.25" customHeight="1">
      <c r="A80" s="8">
        <v>74.0</v>
      </c>
      <c r="B80" s="8" t="s">
        <v>1077</v>
      </c>
      <c r="C80" s="8" t="s">
        <v>1078</v>
      </c>
      <c r="D80" s="8" t="s">
        <v>190</v>
      </c>
      <c r="E80" s="8" t="s">
        <v>161</v>
      </c>
      <c r="F80" s="8" t="s">
        <v>1079</v>
      </c>
      <c r="G80" s="8" t="s">
        <v>207</v>
      </c>
      <c r="H80" s="4"/>
      <c r="I80" s="8" t="s">
        <v>1080</v>
      </c>
      <c r="J80" s="10" t="s">
        <v>1081</v>
      </c>
      <c r="K80" s="8" t="s">
        <v>1082</v>
      </c>
      <c r="L80" s="8" t="s">
        <v>1083</v>
      </c>
      <c r="M80" s="9"/>
      <c r="N80" s="8" t="s">
        <v>1084</v>
      </c>
      <c r="O80" s="4"/>
      <c r="P80" s="8" t="s">
        <v>101</v>
      </c>
      <c r="Q80" s="8" t="s">
        <v>102</v>
      </c>
      <c r="R80" s="8" t="s">
        <v>103</v>
      </c>
      <c r="S80" s="9"/>
      <c r="T80" s="4"/>
      <c r="U80" s="8">
        <v>3.057772110301E12</v>
      </c>
      <c r="V80" s="8" t="s">
        <v>1085</v>
      </c>
      <c r="W80" s="9"/>
      <c r="X80" s="9"/>
      <c r="Y80" s="8">
        <v>9.4650225E7</v>
      </c>
      <c r="Z80" s="4"/>
      <c r="AA80" s="4"/>
      <c r="AB80" s="4"/>
      <c r="AC80" s="4"/>
      <c r="AD80" s="4"/>
      <c r="AE80" s="4"/>
      <c r="AF80" s="11" t="b">
        <v>0</v>
      </c>
      <c r="AG80" s="11" t="b">
        <v>0</v>
      </c>
      <c r="AH80" s="4"/>
      <c r="AI80" s="11" t="b">
        <v>0</v>
      </c>
      <c r="AJ80" s="4"/>
      <c r="AK80" s="4"/>
      <c r="AL80" s="11" t="b">
        <v>1</v>
      </c>
      <c r="AM80" s="4"/>
      <c r="AN80" s="8" t="s">
        <v>109</v>
      </c>
      <c r="AO80" s="8">
        <v>3.05777211301E11</v>
      </c>
      <c r="AP80" s="8">
        <v>3.05777211301E11</v>
      </c>
      <c r="AQ80" s="4"/>
      <c r="AR80" s="8" t="s">
        <v>111</v>
      </c>
      <c r="AS80" s="8" t="s">
        <v>111</v>
      </c>
      <c r="AT80" s="9"/>
      <c r="AU80" s="9"/>
      <c r="AV80" s="8" t="s">
        <v>112</v>
      </c>
      <c r="AW80" s="8" t="s">
        <v>1086</v>
      </c>
      <c r="AX80" s="4"/>
      <c r="AY80" s="4"/>
      <c r="AZ80" s="4"/>
      <c r="BA80" s="4"/>
      <c r="BB80" s="4"/>
      <c r="BC80" s="8" t="s">
        <v>169</v>
      </c>
      <c r="BD80" s="8">
        <v>9.4650225E7</v>
      </c>
      <c r="BE80" s="8" t="s">
        <v>114</v>
      </c>
      <c r="BF80" s="8" t="s">
        <v>342</v>
      </c>
      <c r="BG80" s="8" t="s">
        <v>377</v>
      </c>
      <c r="BH80" s="8" t="s">
        <v>117</v>
      </c>
      <c r="BI80" s="4"/>
      <c r="BJ80" s="8" t="s">
        <v>289</v>
      </c>
      <c r="BK80" s="8" t="s">
        <v>173</v>
      </c>
      <c r="BL80" s="10" t="s">
        <v>1076</v>
      </c>
      <c r="BM80" s="10" t="s">
        <v>1087</v>
      </c>
      <c r="BN80" s="11" t="b">
        <v>0</v>
      </c>
      <c r="BO80" s="8" t="s">
        <v>141</v>
      </c>
      <c r="BP80" s="8" t="s">
        <v>120</v>
      </c>
      <c r="BQ80" s="8">
        <v>7.490031312E9</v>
      </c>
      <c r="BR80" s="8" t="s">
        <v>121</v>
      </c>
      <c r="BS80" s="11" t="b">
        <v>0</v>
      </c>
      <c r="BT80" s="4"/>
      <c r="BU80" s="4"/>
      <c r="BV80" s="11" t="b">
        <v>0</v>
      </c>
      <c r="BW80" s="11" t="b">
        <v>0</v>
      </c>
      <c r="BX80" s="8" t="s">
        <v>122</v>
      </c>
      <c r="BY80" s="4"/>
      <c r="BZ80" s="4"/>
      <c r="CA80" s="4"/>
      <c r="CB80" s="4"/>
      <c r="CC80" s="4"/>
      <c r="CD80" s="4"/>
      <c r="CE80" s="4"/>
      <c r="CF80" s="8" t="s">
        <v>176</v>
      </c>
      <c r="CG80" s="4"/>
      <c r="CH80" s="4"/>
      <c r="CI80" s="4"/>
    </row>
    <row r="81" ht="14.25" customHeight="1">
      <c r="A81" s="8">
        <v>75.0</v>
      </c>
      <c r="B81" s="8" t="s">
        <v>1088</v>
      </c>
      <c r="C81" s="8" t="s">
        <v>1089</v>
      </c>
      <c r="D81" s="8" t="s">
        <v>1090</v>
      </c>
      <c r="E81" s="8" t="s">
        <v>411</v>
      </c>
      <c r="F81" s="8" t="s">
        <v>264</v>
      </c>
      <c r="G81" s="8" t="s">
        <v>1091</v>
      </c>
      <c r="H81" s="4"/>
      <c r="I81" s="8" t="s">
        <v>1089</v>
      </c>
      <c r="J81" s="10" t="s">
        <v>1092</v>
      </c>
      <c r="K81" s="8" t="s">
        <v>1093</v>
      </c>
      <c r="L81" s="8" t="s">
        <v>1094</v>
      </c>
      <c r="M81" s="4"/>
      <c r="N81" s="8" t="s">
        <v>1095</v>
      </c>
      <c r="O81" s="4"/>
      <c r="P81" s="8" t="s">
        <v>131</v>
      </c>
      <c r="Q81" s="8" t="s">
        <v>102</v>
      </c>
      <c r="R81" s="8" t="s">
        <v>103</v>
      </c>
      <c r="S81" s="9"/>
      <c r="T81" s="9"/>
      <c r="U81" s="8">
        <v>2.774485730101E12</v>
      </c>
      <c r="V81" s="8" t="s">
        <v>1096</v>
      </c>
      <c r="W81" s="9"/>
      <c r="X81" s="9"/>
      <c r="Y81" s="8">
        <v>3.8032708E7</v>
      </c>
      <c r="Z81" s="4"/>
      <c r="AA81" s="4"/>
      <c r="AB81" s="4"/>
      <c r="AC81" s="4"/>
      <c r="AD81" s="4"/>
      <c r="AE81" s="4"/>
      <c r="AF81" s="11" t="b">
        <v>0</v>
      </c>
      <c r="AG81" s="11" t="b">
        <v>0</v>
      </c>
      <c r="AH81" s="4"/>
      <c r="AI81" s="11" t="b">
        <v>0</v>
      </c>
      <c r="AJ81" s="4"/>
      <c r="AK81" s="4"/>
      <c r="AL81" s="11" t="b">
        <v>1</v>
      </c>
      <c r="AM81" s="4"/>
      <c r="AN81" s="8" t="s">
        <v>109</v>
      </c>
      <c r="AO81" s="8">
        <v>2.774485730101E12</v>
      </c>
      <c r="AP81" s="8" t="s">
        <v>1097</v>
      </c>
      <c r="AQ81" s="9"/>
      <c r="AR81" s="8" t="s">
        <v>111</v>
      </c>
      <c r="AS81" s="8" t="s">
        <v>111</v>
      </c>
      <c r="AT81" s="9"/>
      <c r="AU81" s="9"/>
      <c r="AV81" s="8" t="s">
        <v>552</v>
      </c>
      <c r="AW81" s="8" t="s">
        <v>1098</v>
      </c>
      <c r="AX81" s="4"/>
      <c r="AY81" s="4"/>
      <c r="AZ81" s="4"/>
      <c r="BA81" s="4"/>
      <c r="BB81" s="4"/>
      <c r="BC81" s="8" t="s">
        <v>169</v>
      </c>
      <c r="BD81" s="8">
        <v>2.774485730101E12</v>
      </c>
      <c r="BE81" s="8" t="s">
        <v>114</v>
      </c>
      <c r="BF81" s="8" t="s">
        <v>259</v>
      </c>
      <c r="BG81" s="8" t="s">
        <v>187</v>
      </c>
      <c r="BH81" s="8" t="s">
        <v>117</v>
      </c>
      <c r="BI81" s="4"/>
      <c r="BJ81" s="8" t="s">
        <v>201</v>
      </c>
      <c r="BK81" s="8" t="s">
        <v>173</v>
      </c>
      <c r="BL81" s="10" t="s">
        <v>1099</v>
      </c>
      <c r="BM81" s="10" t="s">
        <v>1100</v>
      </c>
      <c r="BN81" s="11" t="b">
        <v>0</v>
      </c>
      <c r="BO81" s="8" t="s">
        <v>141</v>
      </c>
      <c r="BP81" s="8" t="s">
        <v>120</v>
      </c>
      <c r="BQ81" s="8">
        <v>6.0047167E7</v>
      </c>
      <c r="BR81" s="8" t="s">
        <v>121</v>
      </c>
      <c r="BS81" s="11" t="b">
        <v>0</v>
      </c>
      <c r="BT81" s="4"/>
      <c r="BU81" s="4"/>
      <c r="BV81" s="11" t="b">
        <v>0</v>
      </c>
      <c r="BW81" s="11" t="b">
        <v>0</v>
      </c>
      <c r="BX81" s="8" t="s">
        <v>122</v>
      </c>
      <c r="BY81" s="4"/>
      <c r="BZ81" s="4"/>
      <c r="CA81" s="4"/>
      <c r="CB81" s="4"/>
      <c r="CC81" s="4"/>
      <c r="CD81" s="4"/>
      <c r="CE81" s="4"/>
      <c r="CF81" s="9"/>
      <c r="CG81" s="4"/>
      <c r="CH81" s="4"/>
      <c r="CI81" s="4"/>
    </row>
    <row r="82" ht="14.25" customHeight="1">
      <c r="A82" s="8">
        <v>76.0</v>
      </c>
      <c r="B82" s="8" t="s">
        <v>1101</v>
      </c>
      <c r="C82" s="8" t="s">
        <v>1102</v>
      </c>
      <c r="D82" s="8" t="s">
        <v>1103</v>
      </c>
      <c r="E82" s="8" t="s">
        <v>449</v>
      </c>
      <c r="F82" s="8" t="s">
        <v>1104</v>
      </c>
      <c r="G82" s="8" t="s">
        <v>436</v>
      </c>
      <c r="H82" s="4"/>
      <c r="I82" s="8" t="s">
        <v>1102</v>
      </c>
      <c r="J82" s="10" t="s">
        <v>1105</v>
      </c>
      <c r="K82" s="8" t="s">
        <v>1106</v>
      </c>
      <c r="L82" s="9"/>
      <c r="M82" s="4"/>
      <c r="N82" s="8" t="s">
        <v>1107</v>
      </c>
      <c r="O82" s="4"/>
      <c r="P82" s="8" t="s">
        <v>131</v>
      </c>
      <c r="Q82" s="8" t="s">
        <v>102</v>
      </c>
      <c r="R82" s="8" t="s">
        <v>103</v>
      </c>
      <c r="S82" s="9"/>
      <c r="T82" s="9"/>
      <c r="U82" s="8">
        <v>2.058054690614E12</v>
      </c>
      <c r="V82" s="8" t="s">
        <v>1108</v>
      </c>
      <c r="W82" s="9"/>
      <c r="X82" s="9"/>
      <c r="Y82" s="8">
        <v>7.5307774E7</v>
      </c>
      <c r="Z82" s="4"/>
      <c r="AA82" s="4"/>
      <c r="AB82" s="4"/>
      <c r="AC82" s="4"/>
      <c r="AD82" s="4"/>
      <c r="AE82" s="4"/>
      <c r="AF82" s="11" t="b">
        <v>0</v>
      </c>
      <c r="AG82" s="11" t="b">
        <v>0</v>
      </c>
      <c r="AH82" s="4"/>
      <c r="AI82" s="11" t="b">
        <v>0</v>
      </c>
      <c r="AJ82" s="4"/>
      <c r="AK82" s="4"/>
      <c r="AL82" s="11" t="b">
        <v>1</v>
      </c>
      <c r="AM82" s="4"/>
      <c r="AN82" s="8" t="s">
        <v>109</v>
      </c>
      <c r="AO82" s="8">
        <v>2.058054690614E12</v>
      </c>
      <c r="AP82" s="8">
        <v>2.058054690614E12</v>
      </c>
      <c r="AQ82" s="4"/>
      <c r="AR82" s="8" t="s">
        <v>111</v>
      </c>
      <c r="AS82" s="8" t="s">
        <v>111</v>
      </c>
      <c r="AT82" s="9"/>
      <c r="AU82" s="9"/>
      <c r="AV82" s="8" t="s">
        <v>552</v>
      </c>
      <c r="AW82" s="8" t="s">
        <v>1109</v>
      </c>
      <c r="AX82" s="4"/>
      <c r="AY82" s="4"/>
      <c r="AZ82" s="4"/>
      <c r="BA82" s="4"/>
      <c r="BB82" s="4"/>
      <c r="BC82" s="8" t="s">
        <v>169</v>
      </c>
      <c r="BD82" s="8">
        <v>7.5307774E7</v>
      </c>
      <c r="BE82" s="8" t="s">
        <v>114</v>
      </c>
      <c r="BF82" s="8" t="s">
        <v>973</v>
      </c>
      <c r="BG82" s="8" t="s">
        <v>458</v>
      </c>
      <c r="BH82" s="8" t="s">
        <v>117</v>
      </c>
      <c r="BI82" s="4"/>
      <c r="BJ82" s="8" t="s">
        <v>289</v>
      </c>
      <c r="BK82" s="8" t="s">
        <v>173</v>
      </c>
      <c r="BL82" s="12">
        <v>44840.0</v>
      </c>
      <c r="BM82" s="10" t="s">
        <v>1110</v>
      </c>
      <c r="BN82" s="11" t="b">
        <v>1</v>
      </c>
      <c r="BO82" s="8" t="s">
        <v>141</v>
      </c>
      <c r="BP82" s="8" t="s">
        <v>120</v>
      </c>
      <c r="BQ82" s="8">
        <v>1.439744E8</v>
      </c>
      <c r="BR82" s="8" t="s">
        <v>121</v>
      </c>
      <c r="BS82" s="11" t="b">
        <v>0</v>
      </c>
      <c r="BT82" s="4"/>
      <c r="BU82" s="4"/>
      <c r="BV82" s="11" t="b">
        <v>0</v>
      </c>
      <c r="BW82" s="11" t="b">
        <v>0</v>
      </c>
      <c r="BX82" s="8" t="s">
        <v>122</v>
      </c>
      <c r="BY82" s="4"/>
      <c r="BZ82" s="4"/>
      <c r="CA82" s="4"/>
      <c r="CB82" s="4"/>
      <c r="CC82" s="4"/>
      <c r="CD82" s="4"/>
      <c r="CE82" s="4"/>
      <c r="CF82" s="8" t="s">
        <v>176</v>
      </c>
      <c r="CG82" s="4"/>
      <c r="CH82" s="4"/>
      <c r="CI82" s="4"/>
    </row>
    <row r="83" ht="14.25" customHeight="1">
      <c r="A83" s="8">
        <v>77.0</v>
      </c>
      <c r="B83" s="8" t="s">
        <v>1111</v>
      </c>
      <c r="C83" s="8" t="s">
        <v>1112</v>
      </c>
      <c r="D83" s="8" t="s">
        <v>699</v>
      </c>
      <c r="E83" s="8" t="s">
        <v>1036</v>
      </c>
      <c r="F83" s="8" t="s">
        <v>1113</v>
      </c>
      <c r="G83" s="8" t="s">
        <v>1114</v>
      </c>
      <c r="H83" s="4"/>
      <c r="I83" s="8" t="s">
        <v>1112</v>
      </c>
      <c r="J83" s="10" t="s">
        <v>1115</v>
      </c>
      <c r="K83" s="8" t="s">
        <v>1116</v>
      </c>
      <c r="L83" s="8">
        <v>5.0258089957E10</v>
      </c>
      <c r="M83" s="9"/>
      <c r="N83" s="9"/>
      <c r="O83" s="4"/>
      <c r="P83" s="8" t="s">
        <v>101</v>
      </c>
      <c r="Q83" s="8" t="s">
        <v>102</v>
      </c>
      <c r="R83" s="8" t="s">
        <v>103</v>
      </c>
      <c r="S83" s="9"/>
      <c r="T83" s="4"/>
      <c r="U83" s="8">
        <v>2.588881480101E12</v>
      </c>
      <c r="V83" s="8" t="s">
        <v>1117</v>
      </c>
      <c r="W83" s="9"/>
      <c r="X83" s="9"/>
      <c r="Y83" s="8">
        <v>8.9509188E7</v>
      </c>
      <c r="Z83" s="4"/>
      <c r="AA83" s="4"/>
      <c r="AB83" s="4"/>
      <c r="AC83" s="4"/>
      <c r="AD83" s="4"/>
      <c r="AE83" s="4"/>
      <c r="AF83" s="11" t="b">
        <v>0</v>
      </c>
      <c r="AG83" s="11" t="b">
        <v>0</v>
      </c>
      <c r="AH83" s="4"/>
      <c r="AI83" s="11" t="b">
        <v>0</v>
      </c>
      <c r="AJ83" s="4"/>
      <c r="AK83" s="9"/>
      <c r="AL83" s="11" t="b">
        <v>1</v>
      </c>
      <c r="AM83" s="4"/>
      <c r="AN83" s="8" t="s">
        <v>109</v>
      </c>
      <c r="AO83" s="9"/>
      <c r="AP83" s="9"/>
      <c r="AQ83" s="9"/>
      <c r="AR83" s="8" t="s">
        <v>111</v>
      </c>
      <c r="AS83" s="8" t="s">
        <v>111</v>
      </c>
      <c r="AT83" s="9"/>
      <c r="AU83" s="9"/>
      <c r="AV83" s="8" t="s">
        <v>552</v>
      </c>
      <c r="AW83" s="8" t="s">
        <v>1118</v>
      </c>
      <c r="AX83" s="4"/>
      <c r="AY83" s="4"/>
      <c r="AZ83" s="4"/>
      <c r="BA83" s="4"/>
      <c r="BB83" s="4"/>
      <c r="BC83" s="8" t="s">
        <v>287</v>
      </c>
      <c r="BD83" s="8">
        <v>8.9509188E7</v>
      </c>
      <c r="BE83" s="8" t="s">
        <v>114</v>
      </c>
      <c r="BF83" s="8" t="s">
        <v>566</v>
      </c>
      <c r="BG83" s="8" t="s">
        <v>1119</v>
      </c>
      <c r="BH83" s="8" t="s">
        <v>117</v>
      </c>
      <c r="BI83" s="4"/>
      <c r="BJ83" s="8" t="s">
        <v>554</v>
      </c>
      <c r="BK83" s="8" t="s">
        <v>173</v>
      </c>
      <c r="BL83" s="10" t="s">
        <v>433</v>
      </c>
      <c r="BM83" s="10" t="s">
        <v>1120</v>
      </c>
      <c r="BN83" s="11" t="b">
        <v>0</v>
      </c>
      <c r="BO83" s="8" t="s">
        <v>141</v>
      </c>
      <c r="BP83" s="8" t="s">
        <v>120</v>
      </c>
      <c r="BQ83" s="8">
        <v>8.240003734E9</v>
      </c>
      <c r="BR83" s="8" t="s">
        <v>121</v>
      </c>
      <c r="BS83" s="11" t="b">
        <v>0</v>
      </c>
      <c r="BT83" s="4"/>
      <c r="BU83" s="4"/>
      <c r="BV83" s="11" t="b">
        <v>0</v>
      </c>
      <c r="BW83" s="11" t="b">
        <v>0</v>
      </c>
      <c r="BX83" s="8" t="s">
        <v>122</v>
      </c>
      <c r="BY83" s="4"/>
      <c r="BZ83" s="4"/>
      <c r="CA83" s="4"/>
      <c r="CB83" s="4"/>
      <c r="CC83" s="4"/>
      <c r="CD83" s="4"/>
      <c r="CE83" s="4"/>
      <c r="CF83" s="9"/>
      <c r="CG83" s="4"/>
      <c r="CH83" s="4"/>
      <c r="CI83" s="4"/>
    </row>
    <row r="84" ht="14.25" customHeight="1">
      <c r="A84" s="8">
        <v>78.0</v>
      </c>
      <c r="B84" s="8" t="s">
        <v>1121</v>
      </c>
      <c r="C84" s="8" t="s">
        <v>1122</v>
      </c>
      <c r="D84" s="8" t="s">
        <v>1123</v>
      </c>
      <c r="E84" s="8" t="s">
        <v>1124</v>
      </c>
      <c r="F84" s="8" t="s">
        <v>517</v>
      </c>
      <c r="G84" s="8" t="s">
        <v>991</v>
      </c>
      <c r="H84" s="4"/>
      <c r="I84" s="8" t="s">
        <v>1122</v>
      </c>
      <c r="J84" s="10" t="s">
        <v>1125</v>
      </c>
      <c r="K84" s="8" t="s">
        <v>1126</v>
      </c>
      <c r="L84" s="8" t="s">
        <v>1127</v>
      </c>
      <c r="M84" s="9"/>
      <c r="N84" s="8" t="s">
        <v>1128</v>
      </c>
      <c r="O84" s="9"/>
      <c r="P84" s="8" t="s">
        <v>101</v>
      </c>
      <c r="Q84" s="8" t="s">
        <v>102</v>
      </c>
      <c r="R84" s="8" t="s">
        <v>103</v>
      </c>
      <c r="S84" s="9"/>
      <c r="T84" s="9"/>
      <c r="U84" s="8">
        <v>2.987018470101E12</v>
      </c>
      <c r="V84" s="8" t="s">
        <v>1129</v>
      </c>
      <c r="W84" s="9"/>
      <c r="X84" s="9"/>
      <c r="Y84" s="8">
        <v>9.4808953E7</v>
      </c>
      <c r="Z84" s="4"/>
      <c r="AA84" s="4"/>
      <c r="AB84" s="4"/>
      <c r="AC84" s="4"/>
      <c r="AD84" s="4"/>
      <c r="AE84" s="4"/>
      <c r="AF84" s="11" t="b">
        <v>0</v>
      </c>
      <c r="AG84" s="11" t="b">
        <v>0</v>
      </c>
      <c r="AH84" s="4"/>
      <c r="AI84" s="11" t="b">
        <v>0</v>
      </c>
      <c r="AJ84" s="4"/>
      <c r="AK84" s="9"/>
      <c r="AL84" s="11" t="b">
        <v>1</v>
      </c>
      <c r="AM84" s="4"/>
      <c r="AN84" s="8" t="s">
        <v>109</v>
      </c>
      <c r="AO84" s="8">
        <v>2.987018470101E12</v>
      </c>
      <c r="AP84" s="8">
        <v>2.987018470101E12</v>
      </c>
      <c r="AQ84" s="4"/>
      <c r="AR84" s="8" t="s">
        <v>111</v>
      </c>
      <c r="AS84" s="8" t="s">
        <v>111</v>
      </c>
      <c r="AT84" s="9"/>
      <c r="AU84" s="9"/>
      <c r="AV84" s="8" t="s">
        <v>112</v>
      </c>
      <c r="AW84" s="8" t="s">
        <v>1130</v>
      </c>
      <c r="AX84" s="4"/>
      <c r="AY84" s="4"/>
      <c r="AZ84" s="4"/>
      <c r="BA84" s="4"/>
      <c r="BB84" s="4"/>
      <c r="BC84" s="8" t="s">
        <v>287</v>
      </c>
      <c r="BD84" s="8">
        <v>2.987018470101E12</v>
      </c>
      <c r="BE84" s="8" t="s">
        <v>114</v>
      </c>
      <c r="BF84" s="8" t="s">
        <v>457</v>
      </c>
      <c r="BG84" s="8" t="s">
        <v>458</v>
      </c>
      <c r="BH84" s="8" t="s">
        <v>117</v>
      </c>
      <c r="BI84" s="4"/>
      <c r="BJ84" s="8" t="s">
        <v>289</v>
      </c>
      <c r="BK84" s="8" t="s">
        <v>173</v>
      </c>
      <c r="BL84" s="10" t="s">
        <v>1131</v>
      </c>
      <c r="BM84" s="13"/>
      <c r="BN84" s="11" t="b">
        <v>1</v>
      </c>
      <c r="BO84" s="8" t="s">
        <v>141</v>
      </c>
      <c r="BP84" s="8" t="s">
        <v>120</v>
      </c>
      <c r="BQ84" s="8">
        <v>1.43860807E8</v>
      </c>
      <c r="BR84" s="8" t="s">
        <v>121</v>
      </c>
      <c r="BS84" s="11" t="b">
        <v>0</v>
      </c>
      <c r="BT84" s="4"/>
      <c r="BU84" s="4"/>
      <c r="BV84" s="11" t="b">
        <v>0</v>
      </c>
      <c r="BW84" s="11" t="b">
        <v>1</v>
      </c>
      <c r="BX84" s="8" t="s">
        <v>122</v>
      </c>
      <c r="BY84" s="4"/>
      <c r="BZ84" s="4"/>
      <c r="CA84" s="4"/>
      <c r="CB84" s="4"/>
      <c r="CC84" s="4"/>
      <c r="CD84" s="4"/>
      <c r="CE84" s="4"/>
      <c r="CF84" s="9"/>
      <c r="CG84" s="4"/>
      <c r="CH84" s="4"/>
      <c r="CI84" s="4"/>
    </row>
    <row r="85" ht="14.25" customHeight="1">
      <c r="A85" s="8">
        <v>79.0</v>
      </c>
      <c r="B85" s="8" t="s">
        <v>1132</v>
      </c>
      <c r="C85" s="8" t="s">
        <v>1133</v>
      </c>
      <c r="D85" s="8" t="s">
        <v>1134</v>
      </c>
      <c r="E85" s="8" t="s">
        <v>1135</v>
      </c>
      <c r="F85" s="8" t="s">
        <v>1136</v>
      </c>
      <c r="G85" s="8" t="s">
        <v>1137</v>
      </c>
      <c r="H85" s="4"/>
      <c r="I85" s="8" t="s">
        <v>1133</v>
      </c>
      <c r="J85" s="10" t="s">
        <v>1138</v>
      </c>
      <c r="K85" s="8" t="s">
        <v>1139</v>
      </c>
      <c r="L85" s="8" t="s">
        <v>1140</v>
      </c>
      <c r="M85" s="9"/>
      <c r="N85" s="8" t="s">
        <v>1141</v>
      </c>
      <c r="O85" s="9"/>
      <c r="P85" s="8" t="s">
        <v>101</v>
      </c>
      <c r="Q85" s="8" t="s">
        <v>102</v>
      </c>
      <c r="R85" s="8" t="s">
        <v>103</v>
      </c>
      <c r="S85" s="9"/>
      <c r="T85" s="9"/>
      <c r="U85" s="8">
        <v>3.002790190101E12</v>
      </c>
      <c r="V85" s="8" t="s">
        <v>1142</v>
      </c>
      <c r="W85" s="9"/>
      <c r="X85" s="9"/>
      <c r="Y85" s="8">
        <v>8.7006936E7</v>
      </c>
      <c r="Z85" s="4"/>
      <c r="AA85" s="4"/>
      <c r="AB85" s="4"/>
      <c r="AC85" s="4"/>
      <c r="AD85" s="4"/>
      <c r="AE85" s="4"/>
      <c r="AF85" s="11" t="b">
        <v>0</v>
      </c>
      <c r="AG85" s="11" t="b">
        <v>0</v>
      </c>
      <c r="AH85" s="4"/>
      <c r="AI85" s="11" t="b">
        <v>0</v>
      </c>
      <c r="AJ85" s="4"/>
      <c r="AK85" s="9"/>
      <c r="AL85" s="11" t="b">
        <v>1</v>
      </c>
      <c r="AM85" s="4"/>
      <c r="AN85" s="8" t="s">
        <v>109</v>
      </c>
      <c r="AO85" s="8">
        <v>3.002790190101E12</v>
      </c>
      <c r="AP85" s="8">
        <v>3.002790190101E12</v>
      </c>
      <c r="AQ85" s="4"/>
      <c r="AR85" s="8" t="s">
        <v>111</v>
      </c>
      <c r="AS85" s="8" t="s">
        <v>111</v>
      </c>
      <c r="AT85" s="9"/>
      <c r="AU85" s="9"/>
      <c r="AV85" s="8" t="s">
        <v>552</v>
      </c>
      <c r="AW85" s="8" t="s">
        <v>1143</v>
      </c>
      <c r="AX85" s="4"/>
      <c r="AY85" s="4"/>
      <c r="AZ85" s="4"/>
      <c r="BA85" s="4"/>
      <c r="BB85" s="4"/>
      <c r="BC85" s="8" t="s">
        <v>287</v>
      </c>
      <c r="BD85" s="8">
        <v>8.7006936E7</v>
      </c>
      <c r="BE85" s="8" t="s">
        <v>114</v>
      </c>
      <c r="BF85" s="8" t="s">
        <v>746</v>
      </c>
      <c r="BG85" s="8" t="s">
        <v>747</v>
      </c>
      <c r="BH85" s="9"/>
      <c r="BI85" s="4"/>
      <c r="BJ85" s="8" t="s">
        <v>289</v>
      </c>
      <c r="BK85" s="8" t="s">
        <v>173</v>
      </c>
      <c r="BL85" s="12">
        <v>44569.0</v>
      </c>
      <c r="BM85" s="10" t="s">
        <v>1144</v>
      </c>
      <c r="BN85" s="11" t="b">
        <v>0</v>
      </c>
      <c r="BO85" s="8" t="s">
        <v>141</v>
      </c>
      <c r="BP85" s="8" t="s">
        <v>120</v>
      </c>
      <c r="BQ85" s="8">
        <v>2.061342909E9</v>
      </c>
      <c r="BR85" s="8" t="s">
        <v>121</v>
      </c>
      <c r="BS85" s="11" t="b">
        <v>1</v>
      </c>
      <c r="BT85" s="4"/>
      <c r="BU85" s="4"/>
      <c r="BV85" s="9"/>
      <c r="BW85" s="11" t="b">
        <v>0</v>
      </c>
      <c r="BX85" s="8" t="s">
        <v>122</v>
      </c>
      <c r="BY85" s="4"/>
      <c r="BZ85" s="4"/>
      <c r="CA85" s="4"/>
      <c r="CB85" s="4"/>
      <c r="CC85" s="4"/>
      <c r="CD85" s="4"/>
      <c r="CE85" s="4"/>
      <c r="CF85" s="8" t="s">
        <v>176</v>
      </c>
      <c r="CG85" s="4"/>
      <c r="CH85" s="4"/>
      <c r="CI85" s="4"/>
    </row>
    <row r="86" ht="14.25" customHeight="1">
      <c r="A86" s="8">
        <v>80.0</v>
      </c>
      <c r="B86" s="8" t="s">
        <v>1145</v>
      </c>
      <c r="C86" s="8" t="s">
        <v>1146</v>
      </c>
      <c r="D86" s="8" t="s">
        <v>190</v>
      </c>
      <c r="E86" s="8" t="s">
        <v>191</v>
      </c>
      <c r="F86" s="8" t="s">
        <v>1147</v>
      </c>
      <c r="G86" s="8" t="s">
        <v>1148</v>
      </c>
      <c r="H86" s="4"/>
      <c r="I86" s="8" t="s">
        <v>1146</v>
      </c>
      <c r="J86" s="10" t="s">
        <v>1149</v>
      </c>
      <c r="K86" s="8" t="s">
        <v>1150</v>
      </c>
      <c r="L86" s="8" t="s">
        <v>1151</v>
      </c>
      <c r="M86" s="9"/>
      <c r="N86" s="8" t="s">
        <v>1152</v>
      </c>
      <c r="O86" s="9"/>
      <c r="P86" s="8" t="s">
        <v>131</v>
      </c>
      <c r="Q86" s="8" t="s">
        <v>102</v>
      </c>
      <c r="R86" s="8" t="s">
        <v>103</v>
      </c>
      <c r="S86" s="9"/>
      <c r="T86" s="9"/>
      <c r="U86" s="8">
        <v>1.676511880101E12</v>
      </c>
      <c r="V86" s="8" t="s">
        <v>1153</v>
      </c>
      <c r="W86" s="9"/>
      <c r="X86" s="9"/>
      <c r="Y86" s="8">
        <v>6.8319673E7</v>
      </c>
      <c r="Z86" s="4"/>
      <c r="AA86" s="4"/>
      <c r="AB86" s="4"/>
      <c r="AC86" s="4"/>
      <c r="AD86" s="4"/>
      <c r="AE86" s="4"/>
      <c r="AF86" s="11" t="b">
        <v>0</v>
      </c>
      <c r="AG86" s="11" t="b">
        <v>0</v>
      </c>
      <c r="AH86" s="4"/>
      <c r="AI86" s="11" t="b">
        <v>0</v>
      </c>
      <c r="AJ86" s="4"/>
      <c r="AK86" s="9"/>
      <c r="AL86" s="11" t="b">
        <v>1</v>
      </c>
      <c r="AM86" s="4"/>
      <c r="AN86" s="8" t="s">
        <v>109</v>
      </c>
      <c r="AO86" s="8">
        <v>1.676511880101E12</v>
      </c>
      <c r="AP86" s="8">
        <v>1.676511880101E12</v>
      </c>
      <c r="AQ86" s="4"/>
      <c r="AR86" s="8" t="s">
        <v>111</v>
      </c>
      <c r="AS86" s="8" t="s">
        <v>111</v>
      </c>
      <c r="AT86" s="9"/>
      <c r="AU86" s="9"/>
      <c r="AV86" s="8" t="s">
        <v>552</v>
      </c>
      <c r="AW86" s="8" t="s">
        <v>1154</v>
      </c>
      <c r="AX86" s="4"/>
      <c r="AY86" s="9"/>
      <c r="AZ86" s="4"/>
      <c r="BA86" s="4"/>
      <c r="BB86" s="4"/>
      <c r="BC86" s="8" t="s">
        <v>169</v>
      </c>
      <c r="BD86" s="8">
        <v>1.676511880101E12</v>
      </c>
      <c r="BE86" s="8" t="s">
        <v>114</v>
      </c>
      <c r="BF86" s="8" t="s">
        <v>875</v>
      </c>
      <c r="BG86" s="8" t="s">
        <v>187</v>
      </c>
      <c r="BH86" s="9"/>
      <c r="BI86" s="4"/>
      <c r="BJ86" s="8" t="s">
        <v>554</v>
      </c>
      <c r="BK86" s="8" t="s">
        <v>173</v>
      </c>
      <c r="BL86" s="12">
        <v>44904.0</v>
      </c>
      <c r="BM86" s="13"/>
      <c r="BN86" s="11" t="b">
        <v>1</v>
      </c>
      <c r="BO86" s="8" t="s">
        <v>141</v>
      </c>
      <c r="BP86" s="8" t="s">
        <v>120</v>
      </c>
      <c r="BQ86" s="8">
        <v>1.490063594E9</v>
      </c>
      <c r="BR86" s="8" t="s">
        <v>121</v>
      </c>
      <c r="BS86" s="11" t="b">
        <v>1</v>
      </c>
      <c r="BT86" s="4"/>
      <c r="BU86" s="4"/>
      <c r="BV86" s="9"/>
      <c r="BW86" s="11" t="b">
        <v>1</v>
      </c>
      <c r="BX86" s="8" t="s">
        <v>122</v>
      </c>
      <c r="BY86" s="4"/>
      <c r="BZ86" s="4"/>
      <c r="CA86" s="4"/>
      <c r="CB86" s="4"/>
      <c r="CC86" s="4"/>
      <c r="CD86" s="4"/>
      <c r="CE86" s="4"/>
      <c r="CF86" s="9"/>
      <c r="CG86" s="4"/>
      <c r="CH86" s="4"/>
      <c r="CI86" s="4"/>
    </row>
    <row r="87" ht="14.25" customHeight="1">
      <c r="A87" s="8">
        <v>81.0</v>
      </c>
      <c r="B87" s="8" t="s">
        <v>1155</v>
      </c>
      <c r="C87" s="8" t="s">
        <v>1156</v>
      </c>
      <c r="D87" s="8" t="s">
        <v>801</v>
      </c>
      <c r="E87" s="8" t="s">
        <v>726</v>
      </c>
      <c r="F87" s="8" t="s">
        <v>1157</v>
      </c>
      <c r="G87" s="8" t="s">
        <v>1158</v>
      </c>
      <c r="H87" s="4"/>
      <c r="I87" s="8" t="s">
        <v>1156</v>
      </c>
      <c r="J87" s="10" t="s">
        <v>1159</v>
      </c>
      <c r="K87" s="8" t="s">
        <v>1160</v>
      </c>
      <c r="L87" s="8">
        <v>5.6983445E7</v>
      </c>
      <c r="M87" s="4"/>
      <c r="N87" s="8" t="s">
        <v>1161</v>
      </c>
      <c r="O87" s="9"/>
      <c r="P87" s="8" t="s">
        <v>101</v>
      </c>
      <c r="Q87" s="8" t="s">
        <v>102</v>
      </c>
      <c r="R87" s="8" t="s">
        <v>103</v>
      </c>
      <c r="S87" s="9"/>
      <c r="T87" s="9"/>
      <c r="U87" s="8">
        <v>2.402062580101E12</v>
      </c>
      <c r="V87" s="8" t="s">
        <v>1162</v>
      </c>
      <c r="W87" s="9"/>
      <c r="X87" s="9"/>
      <c r="Y87" s="8">
        <v>9.2174426E7</v>
      </c>
      <c r="Z87" s="4"/>
      <c r="AA87" s="4"/>
      <c r="AB87" s="4"/>
      <c r="AC87" s="4"/>
      <c r="AD87" s="4"/>
      <c r="AE87" s="4"/>
      <c r="AF87" s="11" t="b">
        <v>0</v>
      </c>
      <c r="AG87" s="11" t="b">
        <v>0</v>
      </c>
      <c r="AH87" s="4"/>
      <c r="AI87" s="11" t="b">
        <v>0</v>
      </c>
      <c r="AJ87" s="4"/>
      <c r="AK87" s="4"/>
      <c r="AL87" s="11" t="b">
        <v>1</v>
      </c>
      <c r="AM87" s="4"/>
      <c r="AN87" s="8" t="s">
        <v>109</v>
      </c>
      <c r="AO87" s="8">
        <v>2.402062580101E12</v>
      </c>
      <c r="AP87" s="8">
        <v>2.402062580101E12</v>
      </c>
      <c r="AQ87" s="9"/>
      <c r="AR87" s="8" t="s">
        <v>111</v>
      </c>
      <c r="AS87" s="8" t="s">
        <v>111</v>
      </c>
      <c r="AT87" s="9"/>
      <c r="AU87" s="9"/>
      <c r="AV87" s="8" t="s">
        <v>552</v>
      </c>
      <c r="AW87" s="8" t="s">
        <v>1163</v>
      </c>
      <c r="AX87" s="4"/>
      <c r="AY87" s="9"/>
      <c r="AZ87" s="4"/>
      <c r="BA87" s="4"/>
      <c r="BB87" s="4"/>
      <c r="BC87" s="8" t="s">
        <v>287</v>
      </c>
      <c r="BD87" s="8">
        <v>9.2174426E7</v>
      </c>
      <c r="BE87" s="8" t="s">
        <v>114</v>
      </c>
      <c r="BF87" s="8" t="s">
        <v>405</v>
      </c>
      <c r="BG87" s="8" t="s">
        <v>1164</v>
      </c>
      <c r="BH87" s="9"/>
      <c r="BI87" s="4"/>
      <c r="BJ87" s="8" t="s">
        <v>289</v>
      </c>
      <c r="BK87" s="8" t="s">
        <v>173</v>
      </c>
      <c r="BL87" s="10" t="s">
        <v>1165</v>
      </c>
      <c r="BM87" s="10" t="s">
        <v>1166</v>
      </c>
      <c r="BN87" s="11" t="b">
        <v>0</v>
      </c>
      <c r="BO87" s="8" t="s">
        <v>141</v>
      </c>
      <c r="BP87" s="8" t="s">
        <v>120</v>
      </c>
      <c r="BQ87" s="8">
        <v>6.90321427E8</v>
      </c>
      <c r="BR87" s="8" t="s">
        <v>121</v>
      </c>
      <c r="BS87" s="11" t="b">
        <v>1</v>
      </c>
      <c r="BT87" s="4"/>
      <c r="BU87" s="4"/>
      <c r="BV87" s="9"/>
      <c r="BW87" s="11" t="b">
        <v>0</v>
      </c>
      <c r="BX87" s="8" t="s">
        <v>122</v>
      </c>
      <c r="BY87" s="4"/>
      <c r="BZ87" s="4"/>
      <c r="CA87" s="4"/>
      <c r="CB87" s="4"/>
      <c r="CC87" s="4"/>
      <c r="CD87" s="4"/>
      <c r="CE87" s="4"/>
      <c r="CF87" s="8" t="s">
        <v>176</v>
      </c>
      <c r="CG87" s="4"/>
      <c r="CH87" s="4"/>
      <c r="CI87" s="4"/>
    </row>
    <row r="88" ht="14.25" customHeight="1">
      <c r="A88" s="8">
        <v>82.0</v>
      </c>
      <c r="B88" s="8" t="s">
        <v>1167</v>
      </c>
      <c r="C88" s="8" t="s">
        <v>1168</v>
      </c>
      <c r="D88" s="8" t="s">
        <v>502</v>
      </c>
      <c r="E88" s="8" t="s">
        <v>1169</v>
      </c>
      <c r="F88" s="8" t="s">
        <v>1170</v>
      </c>
      <c r="G88" s="8" t="s">
        <v>1171</v>
      </c>
      <c r="H88" s="4"/>
      <c r="I88" s="8" t="s">
        <v>1168</v>
      </c>
      <c r="J88" s="15">
        <v>37231.0</v>
      </c>
      <c r="K88" s="8" t="s">
        <v>1172</v>
      </c>
      <c r="L88" s="9" t="str">
        <f>+502 4159 1705</f>
        <v>#ERROR!</v>
      </c>
      <c r="M88" s="9"/>
      <c r="N88" s="8" t="s">
        <v>1173</v>
      </c>
      <c r="O88" s="9"/>
      <c r="P88" s="8" t="s">
        <v>101</v>
      </c>
      <c r="Q88" s="8" t="s">
        <v>102</v>
      </c>
      <c r="R88" s="8" t="s">
        <v>103</v>
      </c>
      <c r="S88" s="9"/>
      <c r="T88" s="9"/>
      <c r="U88" s="8">
        <v>3.020330680101E12</v>
      </c>
      <c r="V88" s="8" t="s">
        <v>1174</v>
      </c>
      <c r="W88" s="9"/>
      <c r="X88" s="9"/>
      <c r="Y88" s="8">
        <v>1.05356018E8</v>
      </c>
      <c r="Z88" s="4"/>
      <c r="AA88" s="4"/>
      <c r="AB88" s="4"/>
      <c r="AC88" s="4"/>
      <c r="AD88" s="4"/>
      <c r="AE88" s="4"/>
      <c r="AF88" s="11" t="b">
        <v>0</v>
      </c>
      <c r="AG88" s="11" t="b">
        <v>0</v>
      </c>
      <c r="AH88" s="4"/>
      <c r="AI88" s="11" t="b">
        <v>0</v>
      </c>
      <c r="AJ88" s="4"/>
      <c r="AK88" s="4"/>
      <c r="AL88" s="11" t="b">
        <v>1</v>
      </c>
      <c r="AM88" s="4"/>
      <c r="AN88" s="8" t="s">
        <v>109</v>
      </c>
      <c r="AO88" s="8" t="s">
        <v>1175</v>
      </c>
      <c r="AP88" s="8" t="s">
        <v>1176</v>
      </c>
      <c r="AQ88" s="4"/>
      <c r="AR88" s="8" t="s">
        <v>111</v>
      </c>
      <c r="AS88" s="8" t="s">
        <v>111</v>
      </c>
      <c r="AT88" s="9"/>
      <c r="AU88" s="9"/>
      <c r="AV88" s="8" t="s">
        <v>112</v>
      </c>
      <c r="AW88" s="8" t="s">
        <v>1177</v>
      </c>
      <c r="AX88" s="4"/>
      <c r="AY88" s="9"/>
      <c r="AZ88" s="4"/>
      <c r="BA88" s="4"/>
      <c r="BB88" s="4"/>
      <c r="BC88" s="8" t="s">
        <v>287</v>
      </c>
      <c r="BD88" s="8">
        <v>1.05356018E8</v>
      </c>
      <c r="BE88" s="8" t="s">
        <v>114</v>
      </c>
      <c r="BF88" s="8" t="s">
        <v>987</v>
      </c>
      <c r="BG88" s="8" t="s">
        <v>391</v>
      </c>
      <c r="BH88" s="9"/>
      <c r="BI88" s="4"/>
      <c r="BJ88" s="8" t="s">
        <v>289</v>
      </c>
      <c r="BK88" s="8" t="s">
        <v>173</v>
      </c>
      <c r="BL88" s="12">
        <v>44603.0</v>
      </c>
      <c r="BM88" s="13"/>
      <c r="BN88" s="11" t="b">
        <v>1</v>
      </c>
      <c r="BO88" s="8" t="s">
        <v>141</v>
      </c>
      <c r="BP88" s="8" t="s">
        <v>120</v>
      </c>
      <c r="BQ88" s="8">
        <v>7.240002852E9</v>
      </c>
      <c r="BR88" s="8" t="s">
        <v>121</v>
      </c>
      <c r="BS88" s="11" t="b">
        <v>1</v>
      </c>
      <c r="BT88" s="4"/>
      <c r="BU88" s="4"/>
      <c r="BV88" s="9"/>
      <c r="BW88" s="11" t="b">
        <v>1</v>
      </c>
      <c r="BX88" s="8" t="s">
        <v>122</v>
      </c>
      <c r="BY88" s="4"/>
      <c r="BZ88" s="4"/>
      <c r="CA88" s="4"/>
      <c r="CB88" s="4"/>
      <c r="CC88" s="4"/>
      <c r="CD88" s="4"/>
      <c r="CE88" s="4"/>
      <c r="CF88" s="9"/>
      <c r="CG88" s="4"/>
      <c r="CH88" s="4"/>
      <c r="CI88" s="4"/>
    </row>
    <row r="89" ht="14.25" customHeight="1">
      <c r="A89" s="8">
        <v>83.0</v>
      </c>
      <c r="B89" s="8" t="s">
        <v>1178</v>
      </c>
      <c r="C89" s="8" t="s">
        <v>1179</v>
      </c>
      <c r="D89" s="8" t="s">
        <v>1180</v>
      </c>
      <c r="E89" s="8" t="s">
        <v>1181</v>
      </c>
      <c r="F89" s="8" t="s">
        <v>1182</v>
      </c>
      <c r="G89" s="8" t="s">
        <v>1183</v>
      </c>
      <c r="H89" s="4"/>
      <c r="I89" s="8" t="s">
        <v>1179</v>
      </c>
      <c r="J89" s="15">
        <v>31691.0</v>
      </c>
      <c r="K89" s="8" t="s">
        <v>1184</v>
      </c>
      <c r="L89" s="8" t="s">
        <v>1185</v>
      </c>
      <c r="M89" s="9"/>
      <c r="N89" s="8" t="s">
        <v>1186</v>
      </c>
      <c r="O89" s="9"/>
      <c r="P89" s="8" t="s">
        <v>101</v>
      </c>
      <c r="Q89" s="8" t="s">
        <v>102</v>
      </c>
      <c r="R89" s="8" t="s">
        <v>103</v>
      </c>
      <c r="S89" s="9"/>
      <c r="T89" s="9"/>
      <c r="U89" s="8">
        <v>1.745802230101E12</v>
      </c>
      <c r="V89" s="8" t="s">
        <v>1187</v>
      </c>
      <c r="W89" s="9"/>
      <c r="X89" s="9"/>
      <c r="Y89" s="8" t="s">
        <v>1188</v>
      </c>
      <c r="Z89" s="4"/>
      <c r="AA89" s="4"/>
      <c r="AB89" s="4"/>
      <c r="AC89" s="4"/>
      <c r="AD89" s="4"/>
      <c r="AE89" s="4"/>
      <c r="AF89" s="11" t="b">
        <v>0</v>
      </c>
      <c r="AG89" s="11" t="b">
        <v>0</v>
      </c>
      <c r="AH89" s="4"/>
      <c r="AI89" s="11" t="b">
        <v>0</v>
      </c>
      <c r="AJ89" s="4"/>
      <c r="AK89" s="9"/>
      <c r="AL89" s="11" t="b">
        <v>1</v>
      </c>
      <c r="AM89" s="4"/>
      <c r="AN89" s="8" t="s">
        <v>109</v>
      </c>
      <c r="AO89" s="8" t="s">
        <v>1188</v>
      </c>
      <c r="AP89" s="8" t="s">
        <v>1188</v>
      </c>
      <c r="AQ89" s="4"/>
      <c r="AR89" s="8" t="s">
        <v>111</v>
      </c>
      <c r="AS89" s="8" t="s">
        <v>111</v>
      </c>
      <c r="AT89" s="8" t="s">
        <v>111</v>
      </c>
      <c r="AU89" s="9"/>
      <c r="AV89" s="8" t="s">
        <v>778</v>
      </c>
      <c r="AW89" s="8" t="s">
        <v>1189</v>
      </c>
      <c r="AX89" s="4"/>
      <c r="AY89" s="9"/>
      <c r="AZ89" s="4"/>
      <c r="BA89" s="4"/>
      <c r="BB89" s="4"/>
      <c r="BC89" s="8" t="s">
        <v>169</v>
      </c>
      <c r="BD89" s="8" t="s">
        <v>1188</v>
      </c>
      <c r="BE89" s="8" t="s">
        <v>114</v>
      </c>
      <c r="BF89" s="8" t="s">
        <v>342</v>
      </c>
      <c r="BG89" s="8" t="s">
        <v>187</v>
      </c>
      <c r="BH89" s="9"/>
      <c r="BI89" s="4"/>
      <c r="BJ89" s="8" t="s">
        <v>289</v>
      </c>
      <c r="BK89" s="8" t="s">
        <v>173</v>
      </c>
      <c r="BL89" s="12">
        <v>44693.0</v>
      </c>
      <c r="BM89" s="10" t="s">
        <v>1144</v>
      </c>
      <c r="BN89" s="11" t="b">
        <v>0</v>
      </c>
      <c r="BO89" s="8" t="s">
        <v>141</v>
      </c>
      <c r="BP89" s="8" t="s">
        <v>120</v>
      </c>
      <c r="BQ89" s="8">
        <v>3.800083796E9</v>
      </c>
      <c r="BR89" s="8" t="s">
        <v>121</v>
      </c>
      <c r="BS89" s="11" t="b">
        <v>1</v>
      </c>
      <c r="BT89" s="4"/>
      <c r="BU89" s="4"/>
      <c r="BV89" s="9"/>
      <c r="BW89" s="11" t="b">
        <v>0</v>
      </c>
      <c r="BX89" s="8" t="s">
        <v>122</v>
      </c>
      <c r="BY89" s="4"/>
      <c r="BZ89" s="4"/>
      <c r="CA89" s="4"/>
      <c r="CB89" s="4"/>
      <c r="CC89" s="4"/>
      <c r="CD89" s="4"/>
      <c r="CE89" s="4"/>
      <c r="CF89" s="8" t="s">
        <v>664</v>
      </c>
      <c r="CG89" s="4"/>
      <c r="CH89" s="4"/>
      <c r="CI89" s="4"/>
    </row>
    <row r="90" ht="14.25" customHeight="1">
      <c r="A90" s="8">
        <v>84.0</v>
      </c>
      <c r="B90" s="8" t="s">
        <v>1190</v>
      </c>
      <c r="C90" s="8" t="s">
        <v>1191</v>
      </c>
      <c r="D90" s="8" t="s">
        <v>1192</v>
      </c>
      <c r="E90" s="8" t="s">
        <v>411</v>
      </c>
      <c r="F90" s="8" t="s">
        <v>1193</v>
      </c>
      <c r="G90" s="8" t="s">
        <v>1194</v>
      </c>
      <c r="H90" s="4"/>
      <c r="I90" s="8" t="s">
        <v>1195</v>
      </c>
      <c r="J90" s="15">
        <v>32885.0</v>
      </c>
      <c r="K90" s="8" t="s">
        <v>1196</v>
      </c>
      <c r="L90" s="9"/>
      <c r="M90" s="8" t="s">
        <v>1197</v>
      </c>
      <c r="N90" s="8" t="s">
        <v>1198</v>
      </c>
      <c r="O90" s="4"/>
      <c r="P90" s="8" t="s">
        <v>131</v>
      </c>
      <c r="Q90" s="8" t="s">
        <v>102</v>
      </c>
      <c r="R90" s="8" t="s">
        <v>103</v>
      </c>
      <c r="S90" s="8" t="s">
        <v>1199</v>
      </c>
      <c r="T90" s="9"/>
      <c r="U90" s="8">
        <v>2.585150660101E12</v>
      </c>
      <c r="V90" s="8" t="s">
        <v>1200</v>
      </c>
      <c r="W90" s="9"/>
      <c r="X90" s="9"/>
      <c r="Y90" s="8">
        <v>7.9177107E7</v>
      </c>
      <c r="Z90" s="4"/>
      <c r="AA90" s="4"/>
      <c r="AB90" s="4"/>
      <c r="AC90" s="4"/>
      <c r="AD90" s="9"/>
      <c r="AE90" s="9"/>
      <c r="AF90" s="11" t="b">
        <v>0</v>
      </c>
      <c r="AG90" s="11" t="b">
        <v>0</v>
      </c>
      <c r="AH90" s="4"/>
      <c r="AI90" s="11" t="b">
        <v>0</v>
      </c>
      <c r="AJ90" s="4"/>
      <c r="AK90" s="9"/>
      <c r="AL90" s="11" t="b">
        <v>1</v>
      </c>
      <c r="AM90" s="4"/>
      <c r="AN90" s="8" t="s">
        <v>109</v>
      </c>
      <c r="AO90" s="8" t="s">
        <v>1190</v>
      </c>
      <c r="AP90" s="8" t="s">
        <v>1190</v>
      </c>
      <c r="AQ90" s="4"/>
      <c r="AR90" s="8" t="s">
        <v>111</v>
      </c>
      <c r="AS90" s="8" t="s">
        <v>111</v>
      </c>
      <c r="AT90" s="8" t="s">
        <v>111</v>
      </c>
      <c r="AU90" s="8" t="s">
        <v>111</v>
      </c>
      <c r="AV90" s="8" t="s">
        <v>778</v>
      </c>
      <c r="AW90" s="8" t="s">
        <v>1201</v>
      </c>
      <c r="AX90" s="4"/>
      <c r="AY90" s="9"/>
      <c r="AZ90" s="4"/>
      <c r="BA90" s="4"/>
      <c r="BB90" s="4"/>
      <c r="BC90" s="8" t="s">
        <v>169</v>
      </c>
      <c r="BD90" s="8">
        <v>7.9177107E7</v>
      </c>
      <c r="BE90" s="8" t="s">
        <v>114</v>
      </c>
      <c r="BF90" s="8" t="s">
        <v>170</v>
      </c>
      <c r="BG90" s="8" t="s">
        <v>1202</v>
      </c>
      <c r="BH90" s="9"/>
      <c r="BI90" s="4"/>
      <c r="BJ90" s="8" t="s">
        <v>289</v>
      </c>
      <c r="BK90" s="8" t="s">
        <v>173</v>
      </c>
      <c r="BL90" s="12">
        <v>44928.0</v>
      </c>
      <c r="BM90" s="13"/>
      <c r="BN90" s="11" t="b">
        <v>1</v>
      </c>
      <c r="BO90" s="8" t="s">
        <v>141</v>
      </c>
      <c r="BP90" s="8" t="s">
        <v>120</v>
      </c>
      <c r="BQ90" s="8">
        <v>2.300020305E9</v>
      </c>
      <c r="BR90" s="8" t="s">
        <v>121</v>
      </c>
      <c r="BS90" s="11" t="b">
        <v>1</v>
      </c>
      <c r="BT90" s="4"/>
      <c r="BU90" s="4"/>
      <c r="BV90" s="9"/>
      <c r="BW90" s="11" t="b">
        <v>1</v>
      </c>
      <c r="BX90" s="8" t="s">
        <v>122</v>
      </c>
      <c r="BY90" s="4"/>
      <c r="BZ90" s="4"/>
      <c r="CA90" s="4"/>
      <c r="CB90" s="4"/>
      <c r="CC90" s="4"/>
      <c r="CD90" s="4"/>
      <c r="CE90" s="4"/>
      <c r="CF90" s="9"/>
      <c r="CG90" s="4"/>
      <c r="CH90" s="4"/>
      <c r="CI90" s="4"/>
    </row>
    <row r="91" ht="14.25" customHeight="1">
      <c r="A91" s="8">
        <v>85.0</v>
      </c>
      <c r="B91" s="8" t="s">
        <v>1203</v>
      </c>
      <c r="C91" s="8" t="s">
        <v>1204</v>
      </c>
      <c r="D91" s="8" t="s">
        <v>1205</v>
      </c>
      <c r="E91" s="8" t="s">
        <v>1206</v>
      </c>
      <c r="F91" s="8" t="s">
        <v>1207</v>
      </c>
      <c r="G91" s="8" t="s">
        <v>1208</v>
      </c>
      <c r="H91" s="4"/>
      <c r="I91" s="8" t="s">
        <v>1204</v>
      </c>
      <c r="J91" s="10" t="s">
        <v>1209</v>
      </c>
      <c r="K91" s="8" t="s">
        <v>1210</v>
      </c>
      <c r="L91" s="9" t="str">
        <f>+502 30219954</f>
        <v>#ERROR!</v>
      </c>
      <c r="M91" s="4"/>
      <c r="N91" s="8" t="s">
        <v>1211</v>
      </c>
      <c r="O91" s="9"/>
      <c r="P91" s="8" t="s">
        <v>101</v>
      </c>
      <c r="Q91" s="8" t="s">
        <v>102</v>
      </c>
      <c r="R91" s="8" t="s">
        <v>103</v>
      </c>
      <c r="S91" s="8" t="s">
        <v>1199</v>
      </c>
      <c r="T91" s="8" t="s">
        <v>1212</v>
      </c>
      <c r="U91" s="8">
        <v>1.818895440101E12</v>
      </c>
      <c r="V91" s="8" t="s">
        <v>1213</v>
      </c>
      <c r="W91" s="9"/>
      <c r="X91" s="9"/>
      <c r="Y91" s="8">
        <v>3.0040086E7</v>
      </c>
      <c r="Z91" s="4"/>
      <c r="AA91" s="4"/>
      <c r="AB91" s="4"/>
      <c r="AC91" s="4"/>
      <c r="AD91" s="4"/>
      <c r="AE91" s="4"/>
      <c r="AF91" s="11" t="b">
        <v>0</v>
      </c>
      <c r="AG91" s="11" t="b">
        <v>0</v>
      </c>
      <c r="AH91" s="4"/>
      <c r="AI91" s="11" t="b">
        <v>0</v>
      </c>
      <c r="AJ91" s="4"/>
      <c r="AK91" s="9"/>
      <c r="AL91" s="11" t="b">
        <v>1</v>
      </c>
      <c r="AM91" s="4"/>
      <c r="AN91" s="8" t="s">
        <v>109</v>
      </c>
      <c r="AO91" s="8" t="s">
        <v>1203</v>
      </c>
      <c r="AP91" s="8" t="s">
        <v>1203</v>
      </c>
      <c r="AQ91" s="4"/>
      <c r="AR91" s="8" t="s">
        <v>111</v>
      </c>
      <c r="AS91" s="8" t="s">
        <v>111</v>
      </c>
      <c r="AT91" s="8" t="s">
        <v>111</v>
      </c>
      <c r="AU91" s="8" t="s">
        <v>136</v>
      </c>
      <c r="AV91" s="8" t="s">
        <v>112</v>
      </c>
      <c r="AW91" s="8" t="s">
        <v>1214</v>
      </c>
      <c r="AX91" s="4"/>
      <c r="AY91" s="9"/>
      <c r="AZ91" s="4"/>
      <c r="BA91" s="4"/>
      <c r="BB91" s="4"/>
      <c r="BC91" s="8" t="s">
        <v>169</v>
      </c>
      <c r="BD91" s="8">
        <v>3.0040086E7</v>
      </c>
      <c r="BE91" s="8" t="s">
        <v>114</v>
      </c>
      <c r="BF91" s="8" t="s">
        <v>848</v>
      </c>
      <c r="BG91" s="8" t="s">
        <v>1212</v>
      </c>
      <c r="BH91" s="9"/>
      <c r="BI91" s="4"/>
      <c r="BJ91" s="8" t="s">
        <v>172</v>
      </c>
      <c r="BK91" s="8" t="s">
        <v>173</v>
      </c>
      <c r="BL91" s="12">
        <v>45080.0</v>
      </c>
      <c r="BM91" s="13"/>
      <c r="BN91" s="11" t="b">
        <v>1</v>
      </c>
      <c r="BO91" s="8" t="s">
        <v>141</v>
      </c>
      <c r="BP91" s="8" t="s">
        <v>120</v>
      </c>
      <c r="BQ91" s="8">
        <v>2.130002245E9</v>
      </c>
      <c r="BR91" s="8" t="s">
        <v>121</v>
      </c>
      <c r="BS91" s="11" t="b">
        <v>1</v>
      </c>
      <c r="BT91" s="4"/>
      <c r="BU91" s="4"/>
      <c r="BV91" s="9"/>
      <c r="BW91" s="11" t="b">
        <v>1</v>
      </c>
      <c r="BX91" s="8" t="s">
        <v>122</v>
      </c>
      <c r="BY91" s="4"/>
      <c r="BZ91" s="4"/>
      <c r="CA91" s="4"/>
      <c r="CB91" s="4"/>
      <c r="CC91" s="4"/>
      <c r="CD91" s="4"/>
      <c r="CE91" s="4"/>
      <c r="CF91" s="9"/>
      <c r="CG91" s="4"/>
      <c r="CH91" s="8" t="s">
        <v>290</v>
      </c>
      <c r="CI91" s="4"/>
    </row>
    <row r="92" ht="14.25" customHeight="1">
      <c r="A92" s="8">
        <v>86.0</v>
      </c>
      <c r="B92" s="8" t="s">
        <v>1215</v>
      </c>
      <c r="C92" s="8" t="s">
        <v>1216</v>
      </c>
      <c r="D92" s="8" t="s">
        <v>1217</v>
      </c>
      <c r="E92" s="8" t="s">
        <v>1218</v>
      </c>
      <c r="F92" s="8" t="s">
        <v>1219</v>
      </c>
      <c r="G92" s="8" t="s">
        <v>1220</v>
      </c>
      <c r="H92" s="4"/>
      <c r="I92" s="8" t="s">
        <v>1216</v>
      </c>
      <c r="J92" s="10" t="s">
        <v>1221</v>
      </c>
      <c r="K92" s="8" t="s">
        <v>1222</v>
      </c>
      <c r="L92" s="9"/>
      <c r="M92" s="9" t="str">
        <f>+502 55553721</f>
        <v>#ERROR!</v>
      </c>
      <c r="N92" s="8" t="s">
        <v>1223</v>
      </c>
      <c r="O92" s="9"/>
      <c r="P92" s="8" t="s">
        <v>101</v>
      </c>
      <c r="Q92" s="8" t="s">
        <v>102</v>
      </c>
      <c r="R92" s="8" t="s">
        <v>103</v>
      </c>
      <c r="S92" s="8" t="s">
        <v>1199</v>
      </c>
      <c r="T92" s="8" t="s">
        <v>1224</v>
      </c>
      <c r="U92" s="8">
        <v>1.906398140101E12</v>
      </c>
      <c r="V92" s="8" t="s">
        <v>1225</v>
      </c>
      <c r="W92" s="9"/>
      <c r="X92" s="9"/>
      <c r="Y92" s="8">
        <v>9478795.0</v>
      </c>
      <c r="Z92" s="4"/>
      <c r="AA92" s="4"/>
      <c r="AB92" s="4"/>
      <c r="AC92" s="4"/>
      <c r="AD92" s="9"/>
      <c r="AE92" s="9"/>
      <c r="AF92" s="11" t="b">
        <v>0</v>
      </c>
      <c r="AG92" s="11" t="b">
        <v>0</v>
      </c>
      <c r="AH92" s="4"/>
      <c r="AI92" s="11" t="b">
        <v>0</v>
      </c>
      <c r="AJ92" s="4"/>
      <c r="AK92" s="9"/>
      <c r="AL92" s="11" t="b">
        <v>1</v>
      </c>
      <c r="AM92" s="4"/>
      <c r="AN92" s="8" t="s">
        <v>109</v>
      </c>
      <c r="AO92" s="8" t="s">
        <v>1215</v>
      </c>
      <c r="AP92" s="8" t="s">
        <v>1215</v>
      </c>
      <c r="AQ92" s="9"/>
      <c r="AR92" s="8" t="s">
        <v>111</v>
      </c>
      <c r="AS92" s="8" t="s">
        <v>111</v>
      </c>
      <c r="AT92" s="8" t="s">
        <v>111</v>
      </c>
      <c r="AU92" s="8" t="s">
        <v>111</v>
      </c>
      <c r="AV92" s="8" t="s">
        <v>778</v>
      </c>
      <c r="AW92" s="8" t="s">
        <v>1226</v>
      </c>
      <c r="AX92" s="4"/>
      <c r="AY92" s="9"/>
      <c r="AZ92" s="4"/>
      <c r="BA92" s="4"/>
      <c r="BB92" s="4"/>
      <c r="BC92" s="8" t="s">
        <v>169</v>
      </c>
      <c r="BD92" s="8">
        <v>9478795.0</v>
      </c>
      <c r="BE92" s="8" t="s">
        <v>114</v>
      </c>
      <c r="BF92" s="8" t="s">
        <v>170</v>
      </c>
      <c r="BG92" s="8" t="s">
        <v>1224</v>
      </c>
      <c r="BH92" s="9"/>
      <c r="BI92" s="4"/>
      <c r="BJ92" s="8" t="s">
        <v>289</v>
      </c>
      <c r="BK92" s="8" t="s">
        <v>173</v>
      </c>
      <c r="BL92" s="12">
        <v>45110.0</v>
      </c>
      <c r="BM92" s="13"/>
      <c r="BN92" s="11" t="b">
        <v>1</v>
      </c>
      <c r="BO92" s="8" t="s">
        <v>141</v>
      </c>
      <c r="BP92" s="8" t="s">
        <v>120</v>
      </c>
      <c r="BQ92" s="8">
        <v>97204.0</v>
      </c>
      <c r="BR92" s="8" t="s">
        <v>121</v>
      </c>
      <c r="BS92" s="11" t="b">
        <v>1</v>
      </c>
      <c r="BT92" s="4"/>
      <c r="BU92" s="4"/>
      <c r="BV92" s="9"/>
      <c r="BW92" s="11" t="b">
        <v>1</v>
      </c>
      <c r="BX92" s="8" t="s">
        <v>122</v>
      </c>
      <c r="BY92" s="4"/>
      <c r="BZ92" s="4"/>
      <c r="CA92" s="4"/>
      <c r="CB92" s="4"/>
      <c r="CC92" s="4"/>
      <c r="CD92" s="4"/>
      <c r="CE92" s="4"/>
      <c r="CF92" s="9"/>
      <c r="CG92" s="4"/>
      <c r="CH92" s="8" t="s">
        <v>290</v>
      </c>
      <c r="CI92" s="4"/>
    </row>
    <row r="93" ht="14.25" customHeight="1">
      <c r="A93" s="8">
        <v>87.0</v>
      </c>
      <c r="B93" s="8" t="s">
        <v>1227</v>
      </c>
      <c r="C93" s="8" t="s">
        <v>1228</v>
      </c>
      <c r="D93" s="8" t="s">
        <v>1229</v>
      </c>
      <c r="E93" s="9"/>
      <c r="F93" s="8" t="s">
        <v>1230</v>
      </c>
      <c r="G93" s="8" t="s">
        <v>1231</v>
      </c>
      <c r="H93" s="4"/>
      <c r="I93" s="8" t="s">
        <v>1228</v>
      </c>
      <c r="J93" s="15">
        <v>34585.0</v>
      </c>
      <c r="K93" s="8" t="s">
        <v>1232</v>
      </c>
      <c r="L93" s="8" t="s">
        <v>1233</v>
      </c>
      <c r="M93" s="9"/>
      <c r="N93" s="8" t="s">
        <v>1234</v>
      </c>
      <c r="O93" s="8" t="s">
        <v>1235</v>
      </c>
      <c r="P93" s="8" t="s">
        <v>101</v>
      </c>
      <c r="Q93" s="8" t="s">
        <v>102</v>
      </c>
      <c r="R93" s="8" t="s">
        <v>103</v>
      </c>
      <c r="S93" s="8" t="s">
        <v>1199</v>
      </c>
      <c r="T93" s="8" t="s">
        <v>187</v>
      </c>
      <c r="U93" s="8" t="s">
        <v>1236</v>
      </c>
      <c r="V93" s="8" t="s">
        <v>1237</v>
      </c>
      <c r="W93" s="9"/>
      <c r="X93" s="9"/>
      <c r="Y93" s="8">
        <v>9.7135976E7</v>
      </c>
      <c r="Z93" s="4"/>
      <c r="AA93" s="4"/>
      <c r="AB93" s="4"/>
      <c r="AC93" s="4"/>
      <c r="AD93" s="4"/>
      <c r="AE93" s="4"/>
      <c r="AF93" s="11" t="b">
        <v>0</v>
      </c>
      <c r="AG93" s="11" t="b">
        <v>0</v>
      </c>
      <c r="AH93" s="4"/>
      <c r="AI93" s="11" t="b">
        <v>0</v>
      </c>
      <c r="AJ93" s="4"/>
      <c r="AK93" s="9"/>
      <c r="AL93" s="11" t="b">
        <v>1</v>
      </c>
      <c r="AM93" s="4"/>
      <c r="AN93" s="8" t="s">
        <v>109</v>
      </c>
      <c r="AO93" s="8" t="s">
        <v>1227</v>
      </c>
      <c r="AP93" s="8" t="s">
        <v>1238</v>
      </c>
      <c r="AQ93" s="9"/>
      <c r="AR93" s="8" t="s">
        <v>111</v>
      </c>
      <c r="AS93" s="8" t="s">
        <v>111</v>
      </c>
      <c r="AT93" s="9"/>
      <c r="AU93" s="9"/>
      <c r="AV93" s="8" t="s">
        <v>778</v>
      </c>
      <c r="AW93" s="8" t="s">
        <v>1239</v>
      </c>
      <c r="AX93" s="4"/>
      <c r="AY93" s="10">
        <v>0.0</v>
      </c>
      <c r="AZ93" s="4"/>
      <c r="BA93" s="4"/>
      <c r="BB93" s="4"/>
      <c r="BC93" s="8" t="s">
        <v>169</v>
      </c>
      <c r="BD93" s="8">
        <v>9.7135976E7</v>
      </c>
      <c r="BE93" s="8" t="s">
        <v>114</v>
      </c>
      <c r="BF93" s="8" t="s">
        <v>566</v>
      </c>
      <c r="BG93" s="8" t="s">
        <v>187</v>
      </c>
      <c r="BH93" s="9"/>
      <c r="BI93" s="4"/>
      <c r="BJ93" s="8" t="s">
        <v>554</v>
      </c>
      <c r="BK93" s="8" t="s">
        <v>173</v>
      </c>
      <c r="BL93" s="10" t="s">
        <v>1240</v>
      </c>
      <c r="BM93" s="12">
        <v>45174.0</v>
      </c>
      <c r="BN93" s="11" t="b">
        <v>0</v>
      </c>
      <c r="BO93" s="8" t="s">
        <v>141</v>
      </c>
      <c r="BP93" s="8" t="s">
        <v>120</v>
      </c>
      <c r="BQ93" s="8">
        <v>3.330103528E9</v>
      </c>
      <c r="BR93" s="8" t="s">
        <v>121</v>
      </c>
      <c r="BS93" s="11" t="b">
        <v>1</v>
      </c>
      <c r="BT93" s="4"/>
      <c r="BU93" s="4"/>
      <c r="BV93" s="9"/>
      <c r="BW93" s="11" t="b">
        <v>0</v>
      </c>
      <c r="BX93" s="8" t="s">
        <v>122</v>
      </c>
      <c r="BY93" s="4"/>
      <c r="BZ93" s="4"/>
      <c r="CA93" s="4"/>
      <c r="CB93" s="4"/>
      <c r="CC93" s="4"/>
      <c r="CD93" s="4"/>
      <c r="CE93" s="4"/>
      <c r="CF93" s="9"/>
      <c r="CG93" s="4"/>
      <c r="CH93" s="4"/>
      <c r="CI93" s="4"/>
    </row>
    <row r="94" ht="14.25" customHeight="1">
      <c r="A94" s="8">
        <v>88.0</v>
      </c>
      <c r="B94" s="8" t="s">
        <v>1241</v>
      </c>
      <c r="C94" s="8" t="s">
        <v>1242</v>
      </c>
      <c r="D94" s="8" t="s">
        <v>161</v>
      </c>
      <c r="E94" s="8" t="s">
        <v>1243</v>
      </c>
      <c r="F94" s="8" t="s">
        <v>465</v>
      </c>
      <c r="G94" s="8" t="s">
        <v>295</v>
      </c>
      <c r="H94" s="4"/>
      <c r="I94" s="8" t="s">
        <v>1244</v>
      </c>
      <c r="J94" s="10" t="s">
        <v>1245</v>
      </c>
      <c r="K94" s="8" t="s">
        <v>1246</v>
      </c>
      <c r="L94" s="8" t="s">
        <v>1247</v>
      </c>
      <c r="M94" s="9"/>
      <c r="N94" s="8" t="s">
        <v>1248</v>
      </c>
      <c r="O94" s="9"/>
      <c r="P94" s="8" t="s">
        <v>101</v>
      </c>
      <c r="Q94" s="8" t="s">
        <v>102</v>
      </c>
      <c r="R94" s="8" t="s">
        <v>103</v>
      </c>
      <c r="S94" s="8" t="s">
        <v>1199</v>
      </c>
      <c r="T94" s="8" t="s">
        <v>1249</v>
      </c>
      <c r="U94" s="8" t="s">
        <v>1250</v>
      </c>
      <c r="V94" s="8" t="s">
        <v>1251</v>
      </c>
      <c r="W94" s="9"/>
      <c r="X94" s="9"/>
      <c r="Y94" s="8">
        <v>4.5611173E7</v>
      </c>
      <c r="Z94" s="4"/>
      <c r="AA94" s="4"/>
      <c r="AB94" s="4"/>
      <c r="AC94" s="4"/>
      <c r="AD94" s="9"/>
      <c r="AE94" s="9"/>
      <c r="AF94" s="11" t="b">
        <v>0</v>
      </c>
      <c r="AG94" s="11" t="b">
        <v>0</v>
      </c>
      <c r="AH94" s="4"/>
      <c r="AI94" s="11" t="b">
        <v>0</v>
      </c>
      <c r="AJ94" s="4"/>
      <c r="AK94" s="9"/>
      <c r="AL94" s="11" t="b">
        <v>1</v>
      </c>
      <c r="AM94" s="4"/>
      <c r="AN94" s="8" t="s">
        <v>109</v>
      </c>
      <c r="AO94" s="8" t="s">
        <v>1241</v>
      </c>
      <c r="AP94" s="8" t="s">
        <v>1241</v>
      </c>
      <c r="AQ94" s="9"/>
      <c r="AR94" s="8" t="s">
        <v>1252</v>
      </c>
      <c r="AS94" s="8" t="s">
        <v>1032</v>
      </c>
      <c r="AT94" s="8" t="s">
        <v>1252</v>
      </c>
      <c r="AU94" s="8" t="s">
        <v>1032</v>
      </c>
      <c r="AV94" s="8" t="s">
        <v>112</v>
      </c>
      <c r="AW94" s="8" t="s">
        <v>1253</v>
      </c>
      <c r="AX94" s="4"/>
      <c r="AY94" s="10">
        <v>0.0</v>
      </c>
      <c r="AZ94" s="4"/>
      <c r="BA94" s="4"/>
      <c r="BB94" s="4"/>
      <c r="BC94" s="8" t="s">
        <v>169</v>
      </c>
      <c r="BD94" s="8">
        <v>4.5611173E7</v>
      </c>
      <c r="BE94" s="8" t="s">
        <v>114</v>
      </c>
      <c r="BF94" s="8" t="s">
        <v>419</v>
      </c>
      <c r="BG94" s="8" t="s">
        <v>1254</v>
      </c>
      <c r="BH94" s="9"/>
      <c r="BI94" s="4"/>
      <c r="BJ94" s="8" t="s">
        <v>289</v>
      </c>
      <c r="BK94" s="8" t="s">
        <v>173</v>
      </c>
      <c r="BL94" s="12">
        <v>44989.0</v>
      </c>
      <c r="BM94" s="13"/>
      <c r="BN94" s="11" t="b">
        <v>1</v>
      </c>
      <c r="BO94" s="8" t="s">
        <v>141</v>
      </c>
      <c r="BP94" s="8" t="s">
        <v>120</v>
      </c>
      <c r="BQ94" s="8">
        <v>1.43461069E8</v>
      </c>
      <c r="BR94" s="8" t="s">
        <v>121</v>
      </c>
      <c r="BS94" s="11" t="b">
        <v>1</v>
      </c>
      <c r="BT94" s="4"/>
      <c r="BU94" s="4"/>
      <c r="BV94" s="9"/>
      <c r="BW94" s="11" t="b">
        <v>1</v>
      </c>
      <c r="BX94" s="8" t="s">
        <v>122</v>
      </c>
      <c r="BY94" s="4"/>
      <c r="BZ94" s="4"/>
      <c r="CA94" s="4"/>
      <c r="CB94" s="4"/>
      <c r="CC94" s="4"/>
      <c r="CD94" s="4"/>
      <c r="CE94" s="4"/>
      <c r="CF94" s="9"/>
      <c r="CG94" s="4"/>
      <c r="CH94" s="8" t="s">
        <v>290</v>
      </c>
      <c r="CI94" s="4"/>
    </row>
    <row r="95" ht="14.25" customHeight="1">
      <c r="A95" s="8">
        <v>89.0</v>
      </c>
      <c r="B95" s="8" t="s">
        <v>1255</v>
      </c>
      <c r="C95" s="8" t="s">
        <v>1256</v>
      </c>
      <c r="D95" s="8" t="s">
        <v>1257</v>
      </c>
      <c r="E95" s="8" t="s">
        <v>1258</v>
      </c>
      <c r="F95" s="8" t="s">
        <v>655</v>
      </c>
      <c r="G95" s="8" t="s">
        <v>1259</v>
      </c>
      <c r="H95" s="4"/>
      <c r="I95" s="8" t="s">
        <v>1256</v>
      </c>
      <c r="J95" s="15">
        <v>32484.0</v>
      </c>
      <c r="K95" s="8" t="s">
        <v>1260</v>
      </c>
      <c r="L95" s="8" t="s">
        <v>1261</v>
      </c>
      <c r="M95" s="9"/>
      <c r="N95" s="8" t="s">
        <v>1262</v>
      </c>
      <c r="O95" s="9"/>
      <c r="P95" s="8" t="s">
        <v>101</v>
      </c>
      <c r="Q95" s="8" t="s">
        <v>102</v>
      </c>
      <c r="R95" s="8" t="s">
        <v>103</v>
      </c>
      <c r="S95" s="8" t="s">
        <v>1199</v>
      </c>
      <c r="T95" s="8" t="s">
        <v>1263</v>
      </c>
      <c r="U95" s="8">
        <v>2.747781650101E12</v>
      </c>
      <c r="V95" s="8" t="s">
        <v>1264</v>
      </c>
      <c r="W95" s="9"/>
      <c r="X95" s="9"/>
      <c r="Y95" s="8">
        <v>6.8420498E7</v>
      </c>
      <c r="Z95" s="4"/>
      <c r="AA95" s="4"/>
      <c r="AB95" s="4"/>
      <c r="AC95" s="4"/>
      <c r="AD95" s="9"/>
      <c r="AE95" s="9"/>
      <c r="AF95" s="11" t="b">
        <v>0</v>
      </c>
      <c r="AG95" s="11" t="b">
        <v>0</v>
      </c>
      <c r="AH95" s="4"/>
      <c r="AI95" s="11" t="b">
        <v>0</v>
      </c>
      <c r="AJ95" s="4"/>
      <c r="AK95" s="8" t="s">
        <v>108</v>
      </c>
      <c r="AL95" s="11" t="b">
        <v>1</v>
      </c>
      <c r="AM95" s="4"/>
      <c r="AN95" s="8" t="s">
        <v>109</v>
      </c>
      <c r="AO95" s="8" t="s">
        <v>1255</v>
      </c>
      <c r="AP95" s="8" t="s">
        <v>1265</v>
      </c>
      <c r="AQ95" s="4"/>
      <c r="AR95" s="8" t="s">
        <v>111</v>
      </c>
      <c r="AS95" s="8" t="s">
        <v>111</v>
      </c>
      <c r="AT95" s="8" t="s">
        <v>111</v>
      </c>
      <c r="AU95" s="8" t="s">
        <v>111</v>
      </c>
      <c r="AV95" s="8" t="s">
        <v>552</v>
      </c>
      <c r="AW95" s="8" t="s">
        <v>1266</v>
      </c>
      <c r="AX95" s="4"/>
      <c r="AY95" s="10">
        <v>0.0</v>
      </c>
      <c r="AZ95" s="4"/>
      <c r="BA95" s="4"/>
      <c r="BB95" s="4"/>
      <c r="BC95" s="8" t="s">
        <v>169</v>
      </c>
      <c r="BD95" s="8">
        <v>6.8420498E7</v>
      </c>
      <c r="BE95" s="8" t="s">
        <v>114</v>
      </c>
      <c r="BF95" s="8" t="s">
        <v>848</v>
      </c>
      <c r="BG95" s="8" t="s">
        <v>1263</v>
      </c>
      <c r="BH95" s="9"/>
      <c r="BI95" s="4"/>
      <c r="BJ95" s="8" t="s">
        <v>289</v>
      </c>
      <c r="BK95" s="8" t="s">
        <v>173</v>
      </c>
      <c r="BL95" s="10" t="s">
        <v>1267</v>
      </c>
      <c r="BM95" s="13"/>
      <c r="BN95" s="11" t="b">
        <v>1</v>
      </c>
      <c r="BO95" s="8" t="s">
        <v>141</v>
      </c>
      <c r="BP95" s="8" t="s">
        <v>120</v>
      </c>
      <c r="BQ95" s="8">
        <v>1.42475192E8</v>
      </c>
      <c r="BR95" s="8" t="s">
        <v>121</v>
      </c>
      <c r="BS95" s="11" t="b">
        <v>1</v>
      </c>
      <c r="BT95" s="4"/>
      <c r="BU95" s="4"/>
      <c r="BV95" s="9"/>
      <c r="BW95" s="11" t="b">
        <v>1</v>
      </c>
      <c r="BX95" s="8" t="s">
        <v>122</v>
      </c>
      <c r="BY95" s="4"/>
      <c r="BZ95" s="4"/>
      <c r="CA95" s="4"/>
      <c r="CB95" s="4"/>
      <c r="CC95" s="4"/>
      <c r="CD95" s="4"/>
      <c r="CE95" s="4"/>
      <c r="CF95" s="9"/>
      <c r="CG95" s="4"/>
      <c r="CH95" s="4"/>
      <c r="CI95" s="4"/>
    </row>
    <row r="96" ht="14.25" customHeight="1">
      <c r="A96" s="8">
        <v>90.0</v>
      </c>
      <c r="B96" s="8" t="s">
        <v>1268</v>
      </c>
      <c r="C96" s="8" t="s">
        <v>1014</v>
      </c>
      <c r="D96" s="8" t="s">
        <v>725</v>
      </c>
      <c r="E96" s="8" t="s">
        <v>1015</v>
      </c>
      <c r="F96" s="8" t="s">
        <v>1269</v>
      </c>
      <c r="G96" s="8" t="s">
        <v>1016</v>
      </c>
      <c r="H96" s="4"/>
      <c r="I96" s="8" t="s">
        <v>1014</v>
      </c>
      <c r="J96" s="15">
        <v>36438.0</v>
      </c>
      <c r="K96" s="8" t="s">
        <v>1270</v>
      </c>
      <c r="L96" s="8" t="s">
        <v>1271</v>
      </c>
      <c r="M96" s="9"/>
      <c r="N96" s="8" t="s">
        <v>1272</v>
      </c>
      <c r="O96" s="8" t="s">
        <v>1273</v>
      </c>
      <c r="P96" s="8" t="s">
        <v>101</v>
      </c>
      <c r="Q96" s="8" t="s">
        <v>102</v>
      </c>
      <c r="R96" s="8" t="s">
        <v>103</v>
      </c>
      <c r="S96" s="8" t="s">
        <v>1199</v>
      </c>
      <c r="T96" s="8" t="s">
        <v>1274</v>
      </c>
      <c r="U96" s="8">
        <v>2.991220770101E12</v>
      </c>
      <c r="V96" s="8" t="s">
        <v>1275</v>
      </c>
      <c r="W96" s="9"/>
      <c r="X96" s="9"/>
      <c r="Y96" s="8">
        <v>9.9925362E7</v>
      </c>
      <c r="Z96" s="4"/>
      <c r="AA96" s="4"/>
      <c r="AB96" s="4"/>
      <c r="AC96" s="4"/>
      <c r="AD96" s="9"/>
      <c r="AE96" s="9"/>
      <c r="AF96" s="11" t="b">
        <v>0</v>
      </c>
      <c r="AG96" s="11" t="b">
        <v>0</v>
      </c>
      <c r="AH96" s="4"/>
      <c r="AI96" s="11" t="b">
        <v>0</v>
      </c>
      <c r="AJ96" s="4"/>
      <c r="AK96" s="8" t="s">
        <v>108</v>
      </c>
      <c r="AL96" s="11" t="b">
        <v>1</v>
      </c>
      <c r="AM96" s="4"/>
      <c r="AN96" s="8" t="s">
        <v>109</v>
      </c>
      <c r="AO96" s="8" t="s">
        <v>1268</v>
      </c>
      <c r="AP96" s="8" t="s">
        <v>1268</v>
      </c>
      <c r="AQ96" s="4"/>
      <c r="AR96" s="8" t="s">
        <v>111</v>
      </c>
      <c r="AS96" s="8" t="s">
        <v>111</v>
      </c>
      <c r="AT96" s="8" t="s">
        <v>111</v>
      </c>
      <c r="AU96" s="8" t="s">
        <v>111</v>
      </c>
      <c r="AV96" s="8" t="s">
        <v>112</v>
      </c>
      <c r="AW96" s="8" t="s">
        <v>1276</v>
      </c>
      <c r="AX96" s="4"/>
      <c r="AY96" s="10">
        <v>0.0</v>
      </c>
      <c r="AZ96" s="4"/>
      <c r="BA96" s="4"/>
      <c r="BB96" s="4"/>
      <c r="BC96" s="8" t="s">
        <v>169</v>
      </c>
      <c r="BD96" s="8">
        <v>9.9925362E7</v>
      </c>
      <c r="BE96" s="8" t="s">
        <v>114</v>
      </c>
      <c r="BF96" s="8" t="s">
        <v>376</v>
      </c>
      <c r="BG96" s="8" t="s">
        <v>377</v>
      </c>
      <c r="BH96" s="9"/>
      <c r="BI96" s="4"/>
      <c r="BJ96" s="8" t="s">
        <v>289</v>
      </c>
      <c r="BK96" s="8" t="s">
        <v>173</v>
      </c>
      <c r="BL96" s="12">
        <v>44932.0</v>
      </c>
      <c r="BM96" s="13"/>
      <c r="BN96" s="11" t="b">
        <v>1</v>
      </c>
      <c r="BO96" s="8" t="s">
        <v>141</v>
      </c>
      <c r="BP96" s="8" t="s">
        <v>120</v>
      </c>
      <c r="BQ96" s="8">
        <v>2.130015866E9</v>
      </c>
      <c r="BR96" s="8" t="s">
        <v>121</v>
      </c>
      <c r="BS96" s="11" t="b">
        <v>1</v>
      </c>
      <c r="BT96" s="4"/>
      <c r="BU96" s="4"/>
      <c r="BV96" s="9"/>
      <c r="BW96" s="11" t="b">
        <v>1</v>
      </c>
      <c r="BX96" s="8" t="s">
        <v>122</v>
      </c>
      <c r="BY96" s="4"/>
      <c r="BZ96" s="4"/>
      <c r="CA96" s="4"/>
      <c r="CB96" s="4"/>
      <c r="CC96" s="4"/>
      <c r="CD96" s="4"/>
      <c r="CE96" s="4"/>
      <c r="CF96" s="9"/>
      <c r="CG96" s="4"/>
      <c r="CH96" s="4"/>
      <c r="CI96" s="4"/>
    </row>
    <row r="97" ht="14.25" customHeight="1">
      <c r="A97" s="8">
        <v>91.0</v>
      </c>
      <c r="B97" s="8" t="s">
        <v>1277</v>
      </c>
      <c r="C97" s="8" t="s">
        <v>1278</v>
      </c>
      <c r="D97" s="8" t="s">
        <v>1279</v>
      </c>
      <c r="E97" s="8" t="s">
        <v>1280</v>
      </c>
      <c r="F97" s="8" t="s">
        <v>752</v>
      </c>
      <c r="G97" s="8" t="s">
        <v>1281</v>
      </c>
      <c r="H97" s="4"/>
      <c r="I97" s="8" t="s">
        <v>1278</v>
      </c>
      <c r="J97" s="15">
        <v>36316.0</v>
      </c>
      <c r="K97" s="8" t="s">
        <v>1282</v>
      </c>
      <c r="L97" s="8">
        <v>5.9660299E7</v>
      </c>
      <c r="M97" s="9"/>
      <c r="N97" s="8" t="s">
        <v>1283</v>
      </c>
      <c r="O97" s="8" t="s">
        <v>1284</v>
      </c>
      <c r="P97" s="8" t="s">
        <v>101</v>
      </c>
      <c r="Q97" s="8" t="s">
        <v>102</v>
      </c>
      <c r="R97" s="8" t="s">
        <v>103</v>
      </c>
      <c r="S97" s="8" t="s">
        <v>1199</v>
      </c>
      <c r="T97" s="8" t="s">
        <v>343</v>
      </c>
      <c r="U97" s="8" t="s">
        <v>1285</v>
      </c>
      <c r="V97" s="8" t="s">
        <v>1286</v>
      </c>
      <c r="W97" s="4"/>
      <c r="X97" s="9"/>
      <c r="Y97" s="8">
        <v>1.04235861E8</v>
      </c>
      <c r="Z97" s="4"/>
      <c r="AA97" s="4"/>
      <c r="AB97" s="4"/>
      <c r="AC97" s="4"/>
      <c r="AD97" s="9"/>
      <c r="AE97" s="9"/>
      <c r="AF97" s="11" t="b">
        <v>0</v>
      </c>
      <c r="AG97" s="11" t="b">
        <v>0</v>
      </c>
      <c r="AH97" s="4"/>
      <c r="AI97" s="11" t="b">
        <v>0</v>
      </c>
      <c r="AJ97" s="4"/>
      <c r="AK97" s="8" t="s">
        <v>108</v>
      </c>
      <c r="AL97" s="11" t="b">
        <v>1</v>
      </c>
      <c r="AM97" s="4"/>
      <c r="AN97" s="8" t="s">
        <v>109</v>
      </c>
      <c r="AO97" s="8" t="s">
        <v>1277</v>
      </c>
      <c r="AP97" s="8" t="s">
        <v>1277</v>
      </c>
      <c r="AQ97" s="4"/>
      <c r="AR97" s="8" t="s">
        <v>111</v>
      </c>
      <c r="AS97" s="8" t="s">
        <v>111</v>
      </c>
      <c r="AT97" s="8" t="s">
        <v>111</v>
      </c>
      <c r="AU97" s="8" t="s">
        <v>111</v>
      </c>
      <c r="AV97" s="8" t="s">
        <v>552</v>
      </c>
      <c r="AW97" s="8" t="s">
        <v>1287</v>
      </c>
      <c r="AX97" s="4"/>
      <c r="AY97" s="10">
        <v>0.0</v>
      </c>
      <c r="AZ97" s="4"/>
      <c r="BA97" s="4"/>
      <c r="BB97" s="4"/>
      <c r="BC97" s="8" t="s">
        <v>287</v>
      </c>
      <c r="BD97" s="8">
        <v>1.04235861E8</v>
      </c>
      <c r="BE97" s="8" t="s">
        <v>114</v>
      </c>
      <c r="BF97" s="8" t="s">
        <v>973</v>
      </c>
      <c r="BG97" s="8" t="s">
        <v>343</v>
      </c>
      <c r="BH97" s="9"/>
      <c r="BI97" s="4"/>
      <c r="BJ97" s="8" t="s">
        <v>289</v>
      </c>
      <c r="BK97" s="8" t="s">
        <v>173</v>
      </c>
      <c r="BL97" s="12">
        <v>45052.0</v>
      </c>
      <c r="BM97" s="13"/>
      <c r="BN97" s="11" t="b">
        <v>1</v>
      </c>
      <c r="BO97" s="8" t="s">
        <v>141</v>
      </c>
      <c r="BP97" s="8" t="s">
        <v>120</v>
      </c>
      <c r="BQ97" s="8">
        <v>1.980206567E9</v>
      </c>
      <c r="BR97" s="8" t="s">
        <v>121</v>
      </c>
      <c r="BS97" s="11" t="b">
        <v>1</v>
      </c>
      <c r="BT97" s="4"/>
      <c r="BU97" s="4"/>
      <c r="BV97" s="9"/>
      <c r="BW97" s="11" t="b">
        <v>1</v>
      </c>
      <c r="BX97" s="8" t="s">
        <v>122</v>
      </c>
      <c r="BY97" s="4"/>
      <c r="BZ97" s="4"/>
      <c r="CA97" s="4"/>
      <c r="CB97" s="4"/>
      <c r="CC97" s="4"/>
      <c r="CD97" s="4"/>
      <c r="CE97" s="4"/>
      <c r="CF97" s="9"/>
      <c r="CG97" s="4"/>
      <c r="CH97" s="4"/>
      <c r="CI97" s="4"/>
    </row>
    <row r="98" ht="14.25" customHeight="1">
      <c r="A98" s="8">
        <v>92.0</v>
      </c>
      <c r="B98" s="8" t="s">
        <v>1288</v>
      </c>
      <c r="C98" s="8" t="s">
        <v>1289</v>
      </c>
      <c r="D98" s="8" t="s">
        <v>1290</v>
      </c>
      <c r="E98" s="8" t="s">
        <v>1291</v>
      </c>
      <c r="F98" s="8" t="s">
        <v>1292</v>
      </c>
      <c r="G98" s="8" t="s">
        <v>1293</v>
      </c>
      <c r="H98" s="4"/>
      <c r="I98" s="8" t="s">
        <v>1289</v>
      </c>
      <c r="K98" s="8" t="s">
        <v>1294</v>
      </c>
      <c r="L98" s="9">
        <f>+50233820007</f>
        <v>50233820007</v>
      </c>
      <c r="M98" s="9"/>
      <c r="N98" s="8" t="s">
        <v>1295</v>
      </c>
      <c r="O98" s="8" t="s">
        <v>1296</v>
      </c>
      <c r="P98" s="8" t="s">
        <v>101</v>
      </c>
      <c r="Q98" s="8" t="s">
        <v>102</v>
      </c>
      <c r="R98" s="8" t="s">
        <v>103</v>
      </c>
      <c r="S98" s="8" t="s">
        <v>1199</v>
      </c>
      <c r="T98" s="8" t="s">
        <v>458</v>
      </c>
      <c r="U98" s="8">
        <v>3.007527170101E12</v>
      </c>
      <c r="V98" s="8" t="s">
        <v>1297</v>
      </c>
      <c r="W98" s="9"/>
      <c r="X98" s="9"/>
      <c r="Y98" s="8">
        <v>1.17634581E8</v>
      </c>
      <c r="Z98" s="4"/>
      <c r="AA98" s="4"/>
      <c r="AB98" s="4"/>
      <c r="AC98" s="4"/>
      <c r="AD98" s="9"/>
      <c r="AE98" s="9"/>
      <c r="AF98" s="11" t="b">
        <v>0</v>
      </c>
      <c r="AG98" s="11" t="b">
        <v>0</v>
      </c>
      <c r="AH98" s="4"/>
      <c r="AI98" s="11" t="b">
        <v>0</v>
      </c>
      <c r="AJ98" s="4"/>
      <c r="AK98" s="8" t="s">
        <v>108</v>
      </c>
      <c r="AL98" s="11" t="b">
        <v>1</v>
      </c>
      <c r="AM98" s="4"/>
      <c r="AN98" s="8" t="s">
        <v>109</v>
      </c>
      <c r="AO98" s="8" t="s">
        <v>1288</v>
      </c>
      <c r="AP98" s="8" t="s">
        <v>1298</v>
      </c>
      <c r="AQ98" s="4"/>
      <c r="AR98" s="8" t="s">
        <v>111</v>
      </c>
      <c r="AS98" s="8" t="s">
        <v>111</v>
      </c>
      <c r="AT98" s="8" t="s">
        <v>111</v>
      </c>
      <c r="AU98" s="8" t="s">
        <v>111</v>
      </c>
      <c r="AV98" s="8" t="s">
        <v>112</v>
      </c>
      <c r="AW98" s="8" t="s">
        <v>1299</v>
      </c>
      <c r="AX98" s="4"/>
      <c r="AY98" s="10">
        <v>0.0</v>
      </c>
      <c r="AZ98" s="4"/>
      <c r="BA98" s="4"/>
      <c r="BB98" s="4"/>
      <c r="BC98" s="8" t="s">
        <v>169</v>
      </c>
      <c r="BD98" s="8">
        <v>1.17634581E8</v>
      </c>
      <c r="BE98" s="8" t="s">
        <v>114</v>
      </c>
      <c r="BF98" s="8" t="s">
        <v>973</v>
      </c>
      <c r="BG98" s="8" t="s">
        <v>458</v>
      </c>
      <c r="BH98" s="9"/>
      <c r="BI98" s="4"/>
      <c r="BJ98" s="8" t="s">
        <v>289</v>
      </c>
      <c r="BK98" s="8" t="s">
        <v>173</v>
      </c>
      <c r="BL98" s="12">
        <v>45266.0</v>
      </c>
      <c r="BM98" s="13"/>
      <c r="BN98" s="11" t="b">
        <v>1</v>
      </c>
      <c r="BO98" s="8" t="s">
        <v>141</v>
      </c>
      <c r="BP98" s="8" t="s">
        <v>120</v>
      </c>
      <c r="BQ98" s="8">
        <v>3.170135267E9</v>
      </c>
      <c r="BR98" s="8" t="s">
        <v>121</v>
      </c>
      <c r="BS98" s="11" t="b">
        <v>1</v>
      </c>
      <c r="BT98" s="4"/>
      <c r="BU98" s="4"/>
      <c r="BV98" s="9"/>
      <c r="BW98" s="11" t="b">
        <v>1</v>
      </c>
      <c r="BX98" s="8" t="s">
        <v>122</v>
      </c>
      <c r="BY98" s="4"/>
      <c r="BZ98" s="4"/>
      <c r="CA98" s="4"/>
      <c r="CB98" s="4"/>
      <c r="CC98" s="4"/>
      <c r="CD98" s="4"/>
      <c r="CE98" s="4"/>
      <c r="CF98" s="9"/>
      <c r="CG98" s="4"/>
      <c r="CH98" s="4"/>
      <c r="CI98" s="4"/>
    </row>
    <row r="99" ht="14.25" customHeight="1">
      <c r="A99" s="8">
        <v>93.0</v>
      </c>
      <c r="B99" s="8" t="s">
        <v>1300</v>
      </c>
      <c r="C99" s="8" t="s">
        <v>1301</v>
      </c>
      <c r="D99" s="8" t="s">
        <v>1192</v>
      </c>
      <c r="E99" s="8" t="s">
        <v>1302</v>
      </c>
      <c r="F99" s="8" t="s">
        <v>247</v>
      </c>
      <c r="G99" s="8" t="s">
        <v>1303</v>
      </c>
      <c r="H99" s="4"/>
      <c r="I99" s="8" t="s">
        <v>1301</v>
      </c>
      <c r="J99" s="10" t="s">
        <v>1304</v>
      </c>
      <c r="K99" s="8" t="s">
        <v>1305</v>
      </c>
      <c r="L99" s="9" t="str">
        <f>+502 57655331</f>
        <v>#ERROR!</v>
      </c>
      <c r="M99" s="9" t="str">
        <f>+502 57655331</f>
        <v>#ERROR!</v>
      </c>
      <c r="N99" s="8" t="s">
        <v>338</v>
      </c>
      <c r="O99" s="8" t="s">
        <v>1306</v>
      </c>
      <c r="P99" s="8" t="s">
        <v>101</v>
      </c>
      <c r="Q99" s="8" t="s">
        <v>102</v>
      </c>
      <c r="R99" s="8" t="s">
        <v>103</v>
      </c>
      <c r="S99" s="8" t="s">
        <v>1199</v>
      </c>
      <c r="T99" s="8" t="s">
        <v>458</v>
      </c>
      <c r="U99" s="8">
        <v>2.318051440101E12</v>
      </c>
      <c r="V99" s="8" t="s">
        <v>1307</v>
      </c>
      <c r="W99" s="9"/>
      <c r="X99" s="9"/>
      <c r="Y99" s="8">
        <v>9.6945923E7</v>
      </c>
      <c r="Z99" s="4"/>
      <c r="AA99" s="4"/>
      <c r="AB99" s="4"/>
      <c r="AC99" s="4"/>
      <c r="AD99" s="9"/>
      <c r="AE99" s="4"/>
      <c r="AF99" s="11" t="b">
        <v>0</v>
      </c>
      <c r="AG99" s="11" t="b">
        <v>0</v>
      </c>
      <c r="AH99" s="4"/>
      <c r="AI99" s="11" t="b">
        <v>0</v>
      </c>
      <c r="AJ99" s="4"/>
      <c r="AK99" s="8" t="s">
        <v>108</v>
      </c>
      <c r="AL99" s="11" t="b">
        <v>1</v>
      </c>
      <c r="AM99" s="4"/>
      <c r="AN99" s="8" t="s">
        <v>109</v>
      </c>
      <c r="AO99" s="8" t="s">
        <v>1300</v>
      </c>
      <c r="AP99" s="8" t="s">
        <v>1308</v>
      </c>
      <c r="AQ99" s="8" t="s">
        <v>1309</v>
      </c>
      <c r="AR99" s="8" t="s">
        <v>111</v>
      </c>
      <c r="AS99" s="8" t="s">
        <v>111</v>
      </c>
      <c r="AT99" s="8" t="s">
        <v>111</v>
      </c>
      <c r="AU99" s="8" t="s">
        <v>111</v>
      </c>
      <c r="AV99" s="8" t="s">
        <v>112</v>
      </c>
      <c r="AW99" s="8" t="s">
        <v>1310</v>
      </c>
      <c r="AX99" s="4"/>
      <c r="AY99" s="4"/>
      <c r="AZ99" s="4"/>
      <c r="BA99" s="4"/>
      <c r="BB99" s="4"/>
      <c r="BC99" s="8" t="s">
        <v>287</v>
      </c>
      <c r="BD99" s="8" t="s">
        <v>1300</v>
      </c>
      <c r="BE99" s="8" t="s">
        <v>114</v>
      </c>
      <c r="BF99" s="8" t="s">
        <v>973</v>
      </c>
      <c r="BG99" s="8" t="s">
        <v>458</v>
      </c>
      <c r="BH99" s="9"/>
      <c r="BI99" s="4"/>
      <c r="BJ99" s="8" t="s">
        <v>289</v>
      </c>
      <c r="BK99" s="8" t="s">
        <v>173</v>
      </c>
      <c r="BL99" s="10" t="s">
        <v>1311</v>
      </c>
      <c r="BM99" s="13"/>
      <c r="BN99" s="11" t="b">
        <v>1</v>
      </c>
      <c r="BO99" s="8" t="s">
        <v>141</v>
      </c>
      <c r="BP99" s="8" t="s">
        <v>120</v>
      </c>
      <c r="BQ99" s="8">
        <v>5.460006926E9</v>
      </c>
      <c r="BR99" s="8" t="s">
        <v>121</v>
      </c>
      <c r="BS99" s="11" t="b">
        <v>1</v>
      </c>
      <c r="BT99" s="4"/>
      <c r="BU99" s="4"/>
      <c r="BV99" s="9"/>
      <c r="BW99" s="11" t="b">
        <v>1</v>
      </c>
      <c r="BX99" s="8" t="s">
        <v>122</v>
      </c>
      <c r="BY99" s="4"/>
      <c r="BZ99" s="4"/>
      <c r="CA99" s="4"/>
      <c r="CB99" s="4"/>
      <c r="CC99" s="4"/>
      <c r="CD99" s="4"/>
      <c r="CE99" s="4"/>
      <c r="CF99" s="9"/>
      <c r="CG99" s="4"/>
      <c r="CH99" s="4"/>
      <c r="CI99" s="4"/>
    </row>
    <row r="100" ht="14.25" customHeight="1">
      <c r="A100" s="8">
        <v>94.0</v>
      </c>
      <c r="B100" s="8" t="s">
        <v>1312</v>
      </c>
      <c r="C100" s="8" t="s">
        <v>1313</v>
      </c>
      <c r="D100" s="8" t="s">
        <v>1314</v>
      </c>
      <c r="E100" s="8" t="s">
        <v>1315</v>
      </c>
      <c r="F100" s="8" t="s">
        <v>1037</v>
      </c>
      <c r="G100" s="8" t="s">
        <v>1316</v>
      </c>
      <c r="H100" s="4"/>
      <c r="I100" s="8" t="s">
        <v>1317</v>
      </c>
      <c r="J100" s="10" t="s">
        <v>1318</v>
      </c>
      <c r="K100" s="8" t="s">
        <v>1319</v>
      </c>
      <c r="L100" s="9" t="str">
        <f>+502 31236159</f>
        <v>#ERROR!</v>
      </c>
      <c r="M100" s="9" t="str">
        <f>+502 31236159</f>
        <v>#ERROR!</v>
      </c>
      <c r="N100" s="8" t="s">
        <v>1320</v>
      </c>
      <c r="O100" s="8" t="s">
        <v>1321</v>
      </c>
      <c r="P100" s="8" t="s">
        <v>101</v>
      </c>
      <c r="Q100" s="8" t="s">
        <v>150</v>
      </c>
      <c r="R100" s="8" t="s">
        <v>103</v>
      </c>
      <c r="S100" s="8" t="s">
        <v>1199</v>
      </c>
      <c r="T100" s="8" t="s">
        <v>458</v>
      </c>
      <c r="U100" s="8">
        <v>3.006216040101E12</v>
      </c>
      <c r="V100" s="8" t="s">
        <v>1322</v>
      </c>
      <c r="W100" s="9"/>
      <c r="X100" s="9"/>
      <c r="Y100" s="8">
        <v>1.12095577E8</v>
      </c>
      <c r="Z100" s="4"/>
      <c r="AA100" s="4"/>
      <c r="AB100" s="4"/>
      <c r="AC100" s="4"/>
      <c r="AD100" s="9"/>
      <c r="AE100" s="9"/>
      <c r="AF100" s="11" t="b">
        <v>0</v>
      </c>
      <c r="AG100" s="11" t="b">
        <v>0</v>
      </c>
      <c r="AH100" s="4"/>
      <c r="AI100" s="11" t="b">
        <v>0</v>
      </c>
      <c r="AJ100" s="4"/>
      <c r="AK100" s="8" t="s">
        <v>108</v>
      </c>
      <c r="AL100" s="11" t="b">
        <v>1</v>
      </c>
      <c r="AM100" s="4"/>
      <c r="AN100" s="8" t="s">
        <v>109</v>
      </c>
      <c r="AO100" s="8" t="s">
        <v>1312</v>
      </c>
      <c r="AP100" s="8" t="s">
        <v>1323</v>
      </c>
      <c r="AQ100" s="4"/>
      <c r="AR100" s="8" t="s">
        <v>111</v>
      </c>
      <c r="AS100" s="8" t="s">
        <v>111</v>
      </c>
      <c r="AT100" s="8" t="s">
        <v>111</v>
      </c>
      <c r="AU100" s="8" t="s">
        <v>111</v>
      </c>
      <c r="AV100" s="8" t="s">
        <v>552</v>
      </c>
      <c r="AW100" s="8" t="s">
        <v>1324</v>
      </c>
      <c r="AX100" s="4"/>
      <c r="AY100" s="4"/>
      <c r="AZ100" s="4"/>
      <c r="BA100" s="4"/>
      <c r="BB100" s="4"/>
      <c r="BC100" s="8" t="s">
        <v>287</v>
      </c>
      <c r="BD100" s="8">
        <v>1.12095577E8</v>
      </c>
      <c r="BE100" s="8" t="s">
        <v>114</v>
      </c>
      <c r="BF100" s="8" t="s">
        <v>973</v>
      </c>
      <c r="BG100" s="8" t="s">
        <v>458</v>
      </c>
      <c r="BH100" s="9"/>
      <c r="BI100" s="4"/>
      <c r="BJ100" s="8" t="s">
        <v>289</v>
      </c>
      <c r="BK100" s="8" t="s">
        <v>173</v>
      </c>
      <c r="BL100" s="10" t="s">
        <v>1311</v>
      </c>
      <c r="BM100" s="13"/>
      <c r="BN100" s="11" t="b">
        <v>1</v>
      </c>
      <c r="BO100" s="8" t="s">
        <v>141</v>
      </c>
      <c r="BP100" s="8" t="s">
        <v>120</v>
      </c>
      <c r="BQ100" s="8">
        <v>1.560039941E9</v>
      </c>
      <c r="BR100" s="8" t="s">
        <v>121</v>
      </c>
      <c r="BS100" s="11" t="b">
        <v>1</v>
      </c>
      <c r="BT100" s="4"/>
      <c r="BU100" s="4"/>
      <c r="BV100" s="9"/>
      <c r="BW100" s="11" t="b">
        <v>1</v>
      </c>
      <c r="BX100" s="8" t="s">
        <v>122</v>
      </c>
      <c r="BY100" s="4"/>
      <c r="BZ100" s="4"/>
      <c r="CA100" s="4"/>
      <c r="CB100" s="4"/>
      <c r="CC100" s="4"/>
      <c r="CD100" s="4"/>
      <c r="CE100" s="4"/>
      <c r="CF100" s="9"/>
      <c r="CG100" s="4"/>
      <c r="CH100" s="4"/>
      <c r="CI100" s="4"/>
    </row>
    <row r="101" ht="14.25" customHeight="1">
      <c r="A101" s="8">
        <v>95.0</v>
      </c>
      <c r="B101" s="8" t="s">
        <v>1325</v>
      </c>
      <c r="C101" s="8" t="s">
        <v>1326</v>
      </c>
      <c r="D101" s="8" t="s">
        <v>278</v>
      </c>
      <c r="E101" s="8" t="s">
        <v>640</v>
      </c>
      <c r="F101" s="8" t="s">
        <v>1327</v>
      </c>
      <c r="G101" s="8" t="s">
        <v>1328</v>
      </c>
      <c r="H101" s="4"/>
      <c r="I101" s="8" t="s">
        <v>1329</v>
      </c>
      <c r="J101" s="15">
        <v>36898.0</v>
      </c>
      <c r="K101" s="8" t="s">
        <v>1330</v>
      </c>
      <c r="L101" s="9" t="str">
        <f>+502 49396733</f>
        <v>#ERROR!</v>
      </c>
      <c r="M101" s="9" t="str">
        <f>+502 49396733</f>
        <v>#ERROR!</v>
      </c>
      <c r="N101" s="8" t="s">
        <v>1331</v>
      </c>
      <c r="O101" s="8" t="s">
        <v>1332</v>
      </c>
      <c r="P101" s="8" t="s">
        <v>101</v>
      </c>
      <c r="Q101" s="8" t="s">
        <v>102</v>
      </c>
      <c r="R101" s="8" t="s">
        <v>103</v>
      </c>
      <c r="S101" s="8" t="s">
        <v>1199</v>
      </c>
      <c r="T101" s="9"/>
      <c r="U101" s="8">
        <v>3.284385371101E12</v>
      </c>
      <c r="V101" s="8" t="s">
        <v>1333</v>
      </c>
      <c r="W101" s="9"/>
      <c r="X101" s="9"/>
      <c r="Y101" s="8">
        <v>1.09597419E8</v>
      </c>
      <c r="Z101" s="4"/>
      <c r="AA101" s="4"/>
      <c r="AB101" s="4"/>
      <c r="AC101" s="4"/>
      <c r="AD101" s="9"/>
      <c r="AE101" s="9"/>
      <c r="AF101" s="11" t="b">
        <v>0</v>
      </c>
      <c r="AG101" s="11" t="b">
        <v>0</v>
      </c>
      <c r="AH101" s="4"/>
      <c r="AI101" s="11" t="b">
        <v>0</v>
      </c>
      <c r="AJ101" s="4"/>
      <c r="AK101" s="8" t="s">
        <v>108</v>
      </c>
      <c r="AL101" s="11" t="b">
        <v>1</v>
      </c>
      <c r="AM101" s="4"/>
      <c r="AN101" s="8" t="s">
        <v>109</v>
      </c>
      <c r="AO101" s="8" t="s">
        <v>1325</v>
      </c>
      <c r="AP101" s="8" t="s">
        <v>1325</v>
      </c>
      <c r="AQ101" s="8" t="s">
        <v>1309</v>
      </c>
      <c r="AR101" s="8" t="s">
        <v>1334</v>
      </c>
      <c r="AS101" s="8" t="s">
        <v>1334</v>
      </c>
      <c r="AT101" s="8" t="s">
        <v>1334</v>
      </c>
      <c r="AU101" s="8" t="s">
        <v>1334</v>
      </c>
      <c r="AV101" s="8" t="s">
        <v>112</v>
      </c>
      <c r="AW101" s="8" t="s">
        <v>721</v>
      </c>
      <c r="AX101" s="4"/>
      <c r="AY101" s="10">
        <v>0.0</v>
      </c>
      <c r="AZ101" s="4"/>
      <c r="BA101" s="4"/>
      <c r="BB101" s="4"/>
      <c r="BC101" s="8" t="s">
        <v>287</v>
      </c>
      <c r="BD101" s="8">
        <v>1.09597419E8</v>
      </c>
      <c r="BE101" s="8" t="s">
        <v>114</v>
      </c>
      <c r="BF101" s="8" t="s">
        <v>973</v>
      </c>
      <c r="BG101" s="8" t="s">
        <v>458</v>
      </c>
      <c r="BH101" s="9"/>
      <c r="BI101" s="4"/>
      <c r="BJ101" s="8" t="s">
        <v>289</v>
      </c>
      <c r="BK101" s="8" t="s">
        <v>173</v>
      </c>
      <c r="BL101" s="10" t="s">
        <v>1335</v>
      </c>
      <c r="BM101" s="13"/>
      <c r="BN101" s="11" t="b">
        <v>1</v>
      </c>
      <c r="BO101" s="8" t="s">
        <v>141</v>
      </c>
      <c r="BP101" s="8" t="s">
        <v>120</v>
      </c>
      <c r="BQ101" s="8">
        <v>5.820040177E9</v>
      </c>
      <c r="BR101" s="8" t="s">
        <v>121</v>
      </c>
      <c r="BS101" s="11" t="b">
        <v>1</v>
      </c>
      <c r="BT101" s="4"/>
      <c r="BU101" s="4"/>
      <c r="BV101" s="9"/>
      <c r="BW101" s="11" t="b">
        <v>1</v>
      </c>
      <c r="BX101" s="8" t="s">
        <v>122</v>
      </c>
      <c r="BY101" s="4"/>
      <c r="BZ101" s="4"/>
      <c r="CA101" s="4"/>
      <c r="CB101" s="4"/>
      <c r="CC101" s="4"/>
      <c r="CD101" s="4"/>
      <c r="CE101" s="4"/>
      <c r="CF101" s="9"/>
      <c r="CG101" s="4"/>
      <c r="CH101" s="4"/>
      <c r="CI101" s="4"/>
    </row>
    <row r="102" ht="14.25" customHeight="1">
      <c r="A102" s="8">
        <v>96.0</v>
      </c>
      <c r="B102" s="8" t="s">
        <v>1336</v>
      </c>
      <c r="C102" s="8" t="s">
        <v>1337</v>
      </c>
      <c r="D102" s="8" t="s">
        <v>1338</v>
      </c>
      <c r="E102" s="8" t="s">
        <v>505</v>
      </c>
      <c r="F102" s="8" t="s">
        <v>517</v>
      </c>
      <c r="G102" s="8" t="s">
        <v>1339</v>
      </c>
      <c r="H102" s="4"/>
      <c r="I102" s="8" t="s">
        <v>1340</v>
      </c>
      <c r="J102" s="10" t="s">
        <v>1341</v>
      </c>
      <c r="K102" s="8" t="s">
        <v>1342</v>
      </c>
      <c r="L102" s="9"/>
      <c r="M102" s="9"/>
      <c r="N102" s="8" t="s">
        <v>1343</v>
      </c>
      <c r="O102" s="9"/>
      <c r="P102" s="8" t="s">
        <v>101</v>
      </c>
      <c r="Q102" s="8" t="s">
        <v>102</v>
      </c>
      <c r="R102" s="8" t="s">
        <v>1344</v>
      </c>
      <c r="S102" s="9"/>
      <c r="T102" s="9"/>
      <c r="U102" s="9"/>
      <c r="V102" s="8" t="s">
        <v>255</v>
      </c>
      <c r="W102" s="9"/>
      <c r="X102" s="8">
        <v>7.8620913E7</v>
      </c>
      <c r="Y102" s="9"/>
      <c r="Z102" s="4"/>
      <c r="AA102" s="4"/>
      <c r="AB102" s="4"/>
      <c r="AC102" s="4"/>
      <c r="AD102" s="9"/>
      <c r="AE102" s="9"/>
      <c r="AF102" s="11" t="b">
        <v>0</v>
      </c>
      <c r="AG102" s="11" t="b">
        <v>0</v>
      </c>
      <c r="AH102" s="4"/>
      <c r="AI102" s="11" t="b">
        <v>0</v>
      </c>
      <c r="AJ102" s="4"/>
      <c r="AK102" s="9"/>
      <c r="AL102" s="11" t="b">
        <v>1</v>
      </c>
      <c r="AM102" s="4"/>
      <c r="AN102" s="8" t="s">
        <v>109</v>
      </c>
      <c r="AO102" s="8">
        <v>7.8620913E7</v>
      </c>
      <c r="AP102" s="8">
        <v>7.8620913E7</v>
      </c>
      <c r="AQ102" s="4"/>
      <c r="AR102" s="4"/>
      <c r="AS102" s="4"/>
      <c r="AT102" s="4"/>
      <c r="AU102" s="4"/>
      <c r="AV102" s="9"/>
      <c r="AW102" s="9"/>
      <c r="AX102" s="4"/>
      <c r="AY102" s="9"/>
      <c r="AZ102" s="4"/>
      <c r="BA102" s="4"/>
      <c r="BB102" s="4"/>
      <c r="BC102" s="8" t="s">
        <v>1345</v>
      </c>
      <c r="BD102" s="9"/>
      <c r="BE102" s="8" t="s">
        <v>1346</v>
      </c>
      <c r="BF102" s="8" t="s">
        <v>1020</v>
      </c>
      <c r="BG102" s="8" t="s">
        <v>1347</v>
      </c>
      <c r="BH102" s="8" t="s">
        <v>117</v>
      </c>
      <c r="BI102" s="4"/>
      <c r="BJ102" s="8" t="s">
        <v>289</v>
      </c>
      <c r="BK102" s="8" t="s">
        <v>173</v>
      </c>
      <c r="BL102" s="10" t="s">
        <v>1348</v>
      </c>
      <c r="BM102" s="13"/>
      <c r="BN102" s="11" t="b">
        <v>1</v>
      </c>
      <c r="BO102" s="8" t="s">
        <v>119</v>
      </c>
      <c r="BP102" s="8" t="s">
        <v>1349</v>
      </c>
      <c r="BQ102" s="4"/>
      <c r="BR102" s="9"/>
      <c r="BS102" s="11" t="b">
        <v>0</v>
      </c>
      <c r="BT102" s="4"/>
      <c r="BU102" s="4"/>
      <c r="BV102" s="11" t="b">
        <v>0</v>
      </c>
      <c r="BW102" s="11" t="b">
        <v>1</v>
      </c>
      <c r="BX102" s="8" t="s">
        <v>122</v>
      </c>
      <c r="BY102" s="4"/>
      <c r="BZ102" s="4"/>
      <c r="CA102" s="4"/>
      <c r="CB102" s="4"/>
      <c r="CC102" s="4"/>
      <c r="CD102" s="4"/>
      <c r="CE102" s="4"/>
      <c r="CF102" s="9"/>
      <c r="CG102" s="4"/>
      <c r="CH102" s="4"/>
      <c r="CI102" s="4"/>
    </row>
    <row r="103" ht="14.25" customHeight="1">
      <c r="A103" s="8">
        <v>97.0</v>
      </c>
      <c r="B103" s="8" t="s">
        <v>1350</v>
      </c>
      <c r="C103" s="8" t="s">
        <v>1351</v>
      </c>
      <c r="D103" s="8" t="s">
        <v>411</v>
      </c>
      <c r="E103" s="8" t="s">
        <v>1352</v>
      </c>
      <c r="F103" s="8" t="s">
        <v>1353</v>
      </c>
      <c r="G103" s="8" t="s">
        <v>1354</v>
      </c>
      <c r="H103" s="4"/>
      <c r="I103" s="8" t="s">
        <v>1355</v>
      </c>
      <c r="J103" s="15">
        <v>34794.0</v>
      </c>
      <c r="K103" s="8" t="s">
        <v>1356</v>
      </c>
      <c r="L103" s="9"/>
      <c r="M103" s="9"/>
      <c r="N103" s="9"/>
      <c r="O103" s="9"/>
      <c r="P103" s="8" t="s">
        <v>101</v>
      </c>
      <c r="Q103" s="8" t="s">
        <v>102</v>
      </c>
      <c r="R103" s="8" t="s">
        <v>1344</v>
      </c>
      <c r="S103" s="8" t="s">
        <v>104</v>
      </c>
      <c r="T103" s="9"/>
      <c r="U103" s="9"/>
      <c r="V103" s="8" t="s">
        <v>255</v>
      </c>
      <c r="W103" s="9"/>
      <c r="X103" s="8">
        <v>1.28869745E8</v>
      </c>
      <c r="Y103" s="9"/>
      <c r="Z103" s="4"/>
      <c r="AA103" s="4"/>
      <c r="AB103" s="4"/>
      <c r="AC103" s="4"/>
      <c r="AD103" s="9"/>
      <c r="AE103" s="9"/>
      <c r="AF103" s="11" t="b">
        <v>0</v>
      </c>
      <c r="AG103" s="11" t="b">
        <v>0</v>
      </c>
      <c r="AH103" s="4"/>
      <c r="AI103" s="11" t="b">
        <v>0</v>
      </c>
      <c r="AJ103" s="4"/>
      <c r="AK103" s="9"/>
      <c r="AL103" s="11" t="b">
        <v>1</v>
      </c>
      <c r="AM103" s="4"/>
      <c r="AN103" s="8" t="s">
        <v>109</v>
      </c>
      <c r="AO103" s="8">
        <v>1.28869745E8</v>
      </c>
      <c r="AP103" s="8">
        <v>1.28869745E8</v>
      </c>
      <c r="AQ103" s="4"/>
      <c r="AR103" s="4"/>
      <c r="AS103" s="4"/>
      <c r="AT103" s="4"/>
      <c r="AU103" s="4"/>
      <c r="AV103" s="9"/>
      <c r="AW103" s="9"/>
      <c r="AX103" s="4"/>
      <c r="AY103" s="9"/>
      <c r="AZ103" s="4"/>
      <c r="BA103" s="4"/>
      <c r="BB103" s="4"/>
      <c r="BC103" s="9"/>
      <c r="BD103" s="9"/>
      <c r="BE103" s="8" t="s">
        <v>1346</v>
      </c>
      <c r="BF103" s="8" t="s">
        <v>328</v>
      </c>
      <c r="BG103" s="8" t="s">
        <v>486</v>
      </c>
      <c r="BH103" s="8" t="s">
        <v>117</v>
      </c>
      <c r="BI103" s="4"/>
      <c r="BJ103" s="9"/>
      <c r="BK103" s="9"/>
      <c r="BL103" s="10" t="s">
        <v>242</v>
      </c>
      <c r="BM103" s="10" t="s">
        <v>734</v>
      </c>
      <c r="BN103" s="11" t="b">
        <v>0</v>
      </c>
      <c r="BO103" s="8" t="s">
        <v>119</v>
      </c>
      <c r="BP103" s="8" t="s">
        <v>120</v>
      </c>
      <c r="BQ103" s="4"/>
      <c r="BR103" s="9"/>
      <c r="BS103" s="11" t="b">
        <v>0</v>
      </c>
      <c r="BT103" s="4"/>
      <c r="BU103" s="4"/>
      <c r="BV103" s="11" t="b">
        <v>0</v>
      </c>
      <c r="BW103" s="11" t="b">
        <v>0</v>
      </c>
      <c r="BX103" s="8" t="s">
        <v>122</v>
      </c>
      <c r="BY103" s="4"/>
      <c r="BZ103" s="4"/>
      <c r="CA103" s="4"/>
      <c r="CB103" s="4"/>
      <c r="CC103" s="4"/>
      <c r="CD103" s="4"/>
      <c r="CE103" s="4"/>
      <c r="CF103" s="8" t="s">
        <v>176</v>
      </c>
      <c r="CG103" s="4"/>
      <c r="CH103" s="4"/>
      <c r="CI103" s="4"/>
    </row>
    <row r="104" ht="14.25" customHeight="1">
      <c r="A104" s="8">
        <v>98.0</v>
      </c>
      <c r="B104" s="8" t="s">
        <v>1357</v>
      </c>
      <c r="C104" s="8" t="s">
        <v>1358</v>
      </c>
      <c r="D104" s="8" t="s">
        <v>1359</v>
      </c>
      <c r="E104" s="8" t="s">
        <v>942</v>
      </c>
      <c r="F104" s="8" t="s">
        <v>1360</v>
      </c>
      <c r="G104" s="8" t="s">
        <v>1361</v>
      </c>
      <c r="H104" s="4"/>
      <c r="I104" s="8" t="s">
        <v>1362</v>
      </c>
      <c r="J104" s="10" t="s">
        <v>1363</v>
      </c>
      <c r="K104" s="8" t="s">
        <v>1364</v>
      </c>
      <c r="L104" s="9"/>
      <c r="M104" s="9"/>
      <c r="N104" s="8" t="s">
        <v>1365</v>
      </c>
      <c r="O104" s="9"/>
      <c r="P104" s="8" t="s">
        <v>101</v>
      </c>
      <c r="Q104" s="8" t="s">
        <v>102</v>
      </c>
      <c r="R104" s="8" t="s">
        <v>1344</v>
      </c>
      <c r="S104" s="9"/>
      <c r="T104" s="9"/>
      <c r="U104" s="9"/>
      <c r="V104" s="8" t="s">
        <v>255</v>
      </c>
      <c r="W104" s="9"/>
      <c r="X104" s="8">
        <v>1.46585986E8</v>
      </c>
      <c r="Y104" s="9"/>
      <c r="Z104" s="4"/>
      <c r="AA104" s="4"/>
      <c r="AB104" s="4"/>
      <c r="AC104" s="4"/>
      <c r="AD104" s="9"/>
      <c r="AE104" s="9"/>
      <c r="AF104" s="11" t="b">
        <v>0</v>
      </c>
      <c r="AG104" s="11" t="b">
        <v>0</v>
      </c>
      <c r="AH104" s="4"/>
      <c r="AI104" s="11" t="b">
        <v>0</v>
      </c>
      <c r="AJ104" s="4"/>
      <c r="AK104" s="9"/>
      <c r="AL104" s="11" t="b">
        <v>1</v>
      </c>
      <c r="AM104" s="4"/>
      <c r="AN104" s="8" t="s">
        <v>109</v>
      </c>
      <c r="AO104" s="8">
        <v>1.46585986E8</v>
      </c>
      <c r="AP104" s="8">
        <v>1.46585986E8</v>
      </c>
      <c r="AQ104" s="4"/>
      <c r="AR104" s="4"/>
      <c r="AS104" s="4"/>
      <c r="AT104" s="4"/>
      <c r="AU104" s="4"/>
      <c r="AV104" s="9"/>
      <c r="AW104" s="9"/>
      <c r="AX104" s="4"/>
      <c r="AY104" s="9"/>
      <c r="AZ104" s="4"/>
      <c r="BA104" s="4"/>
      <c r="BB104" s="4"/>
      <c r="BC104" s="9"/>
      <c r="BD104" s="9"/>
      <c r="BE104" s="8" t="s">
        <v>1346</v>
      </c>
      <c r="BF104" s="8" t="s">
        <v>1366</v>
      </c>
      <c r="BG104" s="8" t="s">
        <v>445</v>
      </c>
      <c r="BH104" s="8" t="s">
        <v>117</v>
      </c>
      <c r="BI104" s="4"/>
      <c r="BJ104" s="8" t="s">
        <v>289</v>
      </c>
      <c r="BK104" s="8" t="s">
        <v>173</v>
      </c>
      <c r="BL104" s="12">
        <v>43989.0</v>
      </c>
      <c r="BM104" s="10" t="s">
        <v>1367</v>
      </c>
      <c r="BN104" s="11" t="b">
        <v>0</v>
      </c>
      <c r="BO104" s="8" t="s">
        <v>119</v>
      </c>
      <c r="BP104" s="8" t="s">
        <v>1349</v>
      </c>
      <c r="BQ104" s="4"/>
      <c r="BR104" s="9"/>
      <c r="BS104" s="11" t="b">
        <v>0</v>
      </c>
      <c r="BT104" s="4"/>
      <c r="BU104" s="4"/>
      <c r="BV104" s="11" t="b">
        <v>0</v>
      </c>
      <c r="BW104" s="11" t="b">
        <v>0</v>
      </c>
      <c r="BX104" s="8" t="s">
        <v>122</v>
      </c>
      <c r="BY104" s="4"/>
      <c r="BZ104" s="4"/>
      <c r="CA104" s="4"/>
      <c r="CB104" s="4"/>
      <c r="CC104" s="4"/>
      <c r="CD104" s="4"/>
      <c r="CE104" s="4"/>
      <c r="CF104" s="9"/>
      <c r="CG104" s="4"/>
      <c r="CH104" s="4"/>
      <c r="CI104" s="4"/>
    </row>
    <row r="105" ht="14.25" customHeight="1">
      <c r="A105" s="8">
        <v>99.0</v>
      </c>
      <c r="B105" s="8" t="s">
        <v>1368</v>
      </c>
      <c r="C105" s="8" t="s">
        <v>1369</v>
      </c>
      <c r="D105" s="8" t="s">
        <v>1192</v>
      </c>
      <c r="E105" s="8" t="s">
        <v>1370</v>
      </c>
      <c r="F105" s="8" t="s">
        <v>1371</v>
      </c>
      <c r="G105" s="8" t="s">
        <v>1372</v>
      </c>
      <c r="H105" s="4"/>
      <c r="I105" s="8" t="s">
        <v>1373</v>
      </c>
      <c r="J105" s="10" t="s">
        <v>1304</v>
      </c>
      <c r="K105" s="8" t="s">
        <v>1374</v>
      </c>
      <c r="L105" s="9"/>
      <c r="M105" s="9"/>
      <c r="N105" s="9"/>
      <c r="O105" s="9"/>
      <c r="P105" s="8" t="s">
        <v>101</v>
      </c>
      <c r="Q105" s="8" t="s">
        <v>102</v>
      </c>
      <c r="R105" s="8" t="s">
        <v>254</v>
      </c>
      <c r="S105" s="8" t="s">
        <v>104</v>
      </c>
      <c r="T105" s="9"/>
      <c r="U105" s="9"/>
      <c r="V105" s="8" t="s">
        <v>255</v>
      </c>
      <c r="W105" s="9"/>
      <c r="X105" s="8" t="s">
        <v>1375</v>
      </c>
      <c r="Y105" s="9"/>
      <c r="Z105" s="4"/>
      <c r="AA105" s="4"/>
      <c r="AB105" s="4"/>
      <c r="AC105" s="4"/>
      <c r="AD105" s="9"/>
      <c r="AE105" s="9"/>
      <c r="AF105" s="11" t="b">
        <v>0</v>
      </c>
      <c r="AG105" s="11" t="b">
        <v>0</v>
      </c>
      <c r="AH105" s="4"/>
      <c r="AI105" s="11" t="b">
        <v>0</v>
      </c>
      <c r="AJ105" s="4"/>
      <c r="AK105" s="9"/>
      <c r="AL105" s="11" t="b">
        <v>1</v>
      </c>
      <c r="AM105" s="4"/>
      <c r="AN105" s="8" t="s">
        <v>109</v>
      </c>
      <c r="AO105" s="8" t="s">
        <v>1375</v>
      </c>
      <c r="AP105" s="8" t="s">
        <v>1375</v>
      </c>
      <c r="AQ105" s="4"/>
      <c r="AR105" s="4"/>
      <c r="AS105" s="4"/>
      <c r="AT105" s="4"/>
      <c r="AU105" s="4"/>
      <c r="AV105" s="9"/>
      <c r="AW105" s="9"/>
      <c r="AX105" s="4"/>
      <c r="AY105" s="9"/>
      <c r="AZ105" s="4"/>
      <c r="BA105" s="4"/>
      <c r="BB105" s="4"/>
      <c r="BC105" s="9"/>
      <c r="BD105" s="9"/>
      <c r="BE105" s="8" t="s">
        <v>1346</v>
      </c>
      <c r="BF105" s="8" t="s">
        <v>328</v>
      </c>
      <c r="BG105" s="8" t="s">
        <v>486</v>
      </c>
      <c r="BH105" s="8" t="s">
        <v>117</v>
      </c>
      <c r="BI105" s="4"/>
      <c r="BJ105" s="9"/>
      <c r="BK105" s="9"/>
      <c r="BL105" s="10" t="s">
        <v>527</v>
      </c>
      <c r="BM105" s="10" t="s">
        <v>1376</v>
      </c>
      <c r="BN105" s="11" t="b">
        <v>0</v>
      </c>
      <c r="BO105" s="8" t="s">
        <v>119</v>
      </c>
      <c r="BP105" s="8" t="s">
        <v>120</v>
      </c>
      <c r="BQ105" s="4"/>
      <c r="BR105" s="9"/>
      <c r="BS105" s="11" t="b">
        <v>0</v>
      </c>
      <c r="BT105" s="4"/>
      <c r="BU105" s="4"/>
      <c r="BV105" s="11" t="b">
        <v>0</v>
      </c>
      <c r="BW105" s="11" t="b">
        <v>0</v>
      </c>
      <c r="BX105" s="8" t="s">
        <v>122</v>
      </c>
      <c r="BY105" s="4"/>
      <c r="BZ105" s="4"/>
      <c r="CA105" s="4"/>
      <c r="CB105" s="4"/>
      <c r="CC105" s="4"/>
      <c r="CD105" s="4"/>
      <c r="CE105" s="4"/>
      <c r="CF105" s="9"/>
      <c r="CG105" s="4"/>
      <c r="CH105" s="4"/>
      <c r="CI105" s="4"/>
    </row>
    <row r="106" ht="14.25" customHeight="1">
      <c r="A106" s="8">
        <v>100.0</v>
      </c>
      <c r="B106" s="8" t="s">
        <v>1377</v>
      </c>
      <c r="C106" s="8" t="s">
        <v>1378</v>
      </c>
      <c r="D106" s="8" t="s">
        <v>1379</v>
      </c>
      <c r="E106" s="8" t="s">
        <v>1370</v>
      </c>
      <c r="F106" s="8" t="s">
        <v>1380</v>
      </c>
      <c r="G106" s="8" t="s">
        <v>1381</v>
      </c>
      <c r="H106" s="4"/>
      <c r="I106" s="8" t="s">
        <v>1382</v>
      </c>
      <c r="J106" s="15">
        <v>29686.0</v>
      </c>
      <c r="K106" s="8" t="s">
        <v>1383</v>
      </c>
      <c r="L106" s="9"/>
      <c r="M106" s="9"/>
      <c r="N106" s="9"/>
      <c r="O106" s="9"/>
      <c r="P106" s="8" t="s">
        <v>101</v>
      </c>
      <c r="Q106" s="8" t="s">
        <v>102</v>
      </c>
      <c r="R106" s="8" t="s">
        <v>254</v>
      </c>
      <c r="S106" s="8" t="s">
        <v>104</v>
      </c>
      <c r="T106" s="9"/>
      <c r="U106" s="9"/>
      <c r="V106" s="8" t="s">
        <v>255</v>
      </c>
      <c r="W106" s="9"/>
      <c r="X106" s="8" t="s">
        <v>1384</v>
      </c>
      <c r="Z106" s="4"/>
      <c r="AA106" s="4"/>
      <c r="AB106" s="4"/>
      <c r="AC106" s="4"/>
      <c r="AD106" s="9"/>
      <c r="AE106" s="9"/>
      <c r="AF106" s="11" t="b">
        <v>0</v>
      </c>
      <c r="AG106" s="11" t="b">
        <v>0</v>
      </c>
      <c r="AH106" s="4"/>
      <c r="AI106" s="11" t="b">
        <v>0</v>
      </c>
      <c r="AJ106" s="4"/>
      <c r="AK106" s="9"/>
      <c r="AL106" s="11" t="b">
        <v>1</v>
      </c>
      <c r="AM106" s="4"/>
      <c r="AN106" s="8" t="s">
        <v>109</v>
      </c>
      <c r="AO106" s="8" t="s">
        <v>1384</v>
      </c>
      <c r="AP106" s="8" t="s">
        <v>1384</v>
      </c>
      <c r="AQ106" s="4"/>
      <c r="AR106" s="4"/>
      <c r="AS106" s="4"/>
      <c r="AT106" s="4"/>
      <c r="AU106" s="4"/>
      <c r="AV106" s="9"/>
      <c r="AW106" s="9"/>
      <c r="AX106" s="4"/>
      <c r="AY106" s="9"/>
      <c r="AZ106" s="4"/>
      <c r="BA106" s="4"/>
      <c r="BB106" s="4"/>
      <c r="BC106" s="9"/>
      <c r="BD106" s="9"/>
      <c r="BE106" s="8" t="s">
        <v>1346</v>
      </c>
      <c r="BF106" s="8" t="s">
        <v>328</v>
      </c>
      <c r="BG106" s="8" t="s">
        <v>486</v>
      </c>
      <c r="BH106" s="8" t="s">
        <v>117</v>
      </c>
      <c r="BI106" s="4"/>
      <c r="BJ106" s="9"/>
      <c r="BK106" s="9"/>
      <c r="BL106" s="10" t="s">
        <v>527</v>
      </c>
      <c r="BM106" s="10" t="s">
        <v>1385</v>
      </c>
      <c r="BN106" s="11" t="b">
        <v>0</v>
      </c>
      <c r="BO106" s="8" t="s">
        <v>119</v>
      </c>
      <c r="BP106" s="8" t="s">
        <v>120</v>
      </c>
      <c r="BQ106" s="4"/>
      <c r="BR106" s="9"/>
      <c r="BS106" s="11" t="b">
        <v>0</v>
      </c>
      <c r="BT106" s="4"/>
      <c r="BU106" s="4"/>
      <c r="BV106" s="11" t="b">
        <v>0</v>
      </c>
      <c r="BW106" s="11" t="b">
        <v>0</v>
      </c>
      <c r="BX106" s="8" t="s">
        <v>122</v>
      </c>
      <c r="BY106" s="4"/>
      <c r="BZ106" s="4"/>
      <c r="CA106" s="4"/>
      <c r="CB106" s="4"/>
      <c r="CC106" s="4"/>
      <c r="CD106" s="4"/>
      <c r="CE106" s="4"/>
      <c r="CF106" s="9"/>
      <c r="CG106" s="4"/>
      <c r="CH106" s="4"/>
      <c r="CI106" s="4"/>
    </row>
    <row r="107" ht="14.25" customHeight="1">
      <c r="A107" s="8">
        <v>101.0</v>
      </c>
      <c r="B107" s="8" t="s">
        <v>1386</v>
      </c>
      <c r="C107" s="8" t="s">
        <v>1387</v>
      </c>
      <c r="D107" s="8" t="s">
        <v>191</v>
      </c>
      <c r="E107" s="8" t="s">
        <v>1388</v>
      </c>
      <c r="F107" s="8" t="s">
        <v>1389</v>
      </c>
      <c r="G107" s="8" t="s">
        <v>1390</v>
      </c>
      <c r="H107" s="4"/>
      <c r="I107" s="8" t="s">
        <v>1391</v>
      </c>
      <c r="J107" s="15">
        <v>32636.0</v>
      </c>
      <c r="K107" s="8" t="s">
        <v>1392</v>
      </c>
      <c r="L107" s="9"/>
      <c r="M107" s="9"/>
      <c r="N107" s="8" t="s">
        <v>1393</v>
      </c>
      <c r="O107" s="9"/>
      <c r="P107" s="8" t="s">
        <v>131</v>
      </c>
      <c r="Q107" s="8" t="s">
        <v>102</v>
      </c>
      <c r="R107" s="8" t="s">
        <v>1344</v>
      </c>
      <c r="S107" s="4"/>
      <c r="T107" s="4"/>
      <c r="U107" s="9"/>
      <c r="V107" s="8" t="s">
        <v>255</v>
      </c>
      <c r="W107" s="9"/>
      <c r="X107" s="8">
        <v>1.18725105E8</v>
      </c>
      <c r="Y107" s="4"/>
      <c r="Z107" s="4"/>
      <c r="AA107" s="4"/>
      <c r="AB107" s="4"/>
      <c r="AC107" s="4"/>
      <c r="AD107" s="9"/>
      <c r="AE107" s="9"/>
      <c r="AF107" s="11" t="b">
        <v>0</v>
      </c>
      <c r="AG107" s="11" t="b">
        <v>0</v>
      </c>
      <c r="AH107" s="4"/>
      <c r="AI107" s="11" t="b">
        <v>0</v>
      </c>
      <c r="AJ107" s="4"/>
      <c r="AK107" s="9"/>
      <c r="AL107" s="11" t="b">
        <v>1</v>
      </c>
      <c r="AM107" s="4"/>
      <c r="AN107" s="8" t="s">
        <v>109</v>
      </c>
      <c r="AO107" s="8">
        <v>1.18725105E8</v>
      </c>
      <c r="AP107" s="8">
        <v>1.18725105E8</v>
      </c>
      <c r="AQ107" s="4"/>
      <c r="AR107" s="4"/>
      <c r="AS107" s="4"/>
      <c r="AT107" s="4"/>
      <c r="AU107" s="4"/>
      <c r="AV107" s="9"/>
      <c r="AW107" s="9"/>
      <c r="AX107" s="4"/>
      <c r="AY107" s="9"/>
      <c r="AZ107" s="4"/>
      <c r="BA107" s="4"/>
      <c r="BB107" s="4"/>
      <c r="BC107" s="9"/>
      <c r="BD107" s="9"/>
      <c r="BE107" s="8" t="s">
        <v>1346</v>
      </c>
      <c r="BF107" s="8" t="s">
        <v>1394</v>
      </c>
      <c r="BG107" s="8" t="s">
        <v>391</v>
      </c>
      <c r="BH107" s="8" t="s">
        <v>117</v>
      </c>
      <c r="BI107" s="4"/>
      <c r="BJ107" s="9"/>
      <c r="BK107" s="9"/>
      <c r="BL107" s="12">
        <v>43929.0</v>
      </c>
      <c r="BM107" s="10" t="s">
        <v>1395</v>
      </c>
      <c r="BN107" s="11" t="b">
        <v>0</v>
      </c>
      <c r="BO107" s="8" t="s">
        <v>119</v>
      </c>
      <c r="BP107" s="8" t="s">
        <v>120</v>
      </c>
      <c r="BQ107" s="4"/>
      <c r="BR107" s="9"/>
      <c r="BS107" s="11" t="b">
        <v>0</v>
      </c>
      <c r="BT107" s="4"/>
      <c r="BU107" s="4"/>
      <c r="BV107" s="11" t="b">
        <v>0</v>
      </c>
      <c r="BW107" s="11" t="b">
        <v>0</v>
      </c>
      <c r="BX107" s="8" t="s">
        <v>122</v>
      </c>
      <c r="BY107" s="4"/>
      <c r="BZ107" s="4"/>
      <c r="CA107" s="4"/>
      <c r="CB107" s="4"/>
      <c r="CC107" s="4"/>
      <c r="CD107" s="4"/>
      <c r="CE107" s="4"/>
      <c r="CF107" s="9"/>
      <c r="CG107" s="4"/>
      <c r="CH107" s="4"/>
      <c r="CI107" s="4"/>
    </row>
    <row r="108" ht="14.25" customHeight="1">
      <c r="A108" s="8">
        <v>102.0</v>
      </c>
      <c r="B108" s="8" t="s">
        <v>1396</v>
      </c>
      <c r="C108" s="8" t="s">
        <v>1397</v>
      </c>
      <c r="D108" s="8" t="s">
        <v>277</v>
      </c>
      <c r="E108" s="8" t="s">
        <v>942</v>
      </c>
      <c r="F108" s="8" t="s">
        <v>1398</v>
      </c>
      <c r="G108" s="8" t="s">
        <v>1399</v>
      </c>
      <c r="H108" s="4"/>
      <c r="I108" s="8" t="s">
        <v>1400</v>
      </c>
      <c r="J108" s="10" t="s">
        <v>626</v>
      </c>
      <c r="K108" s="8" t="s">
        <v>1401</v>
      </c>
      <c r="L108" s="9"/>
      <c r="M108" s="9"/>
      <c r="N108" s="8" t="s">
        <v>1402</v>
      </c>
      <c r="O108" s="9"/>
      <c r="P108" s="8" t="s">
        <v>101</v>
      </c>
      <c r="Q108" s="8" t="s">
        <v>102</v>
      </c>
      <c r="R108" s="8" t="s">
        <v>1344</v>
      </c>
      <c r="S108" s="4"/>
      <c r="T108" s="9"/>
      <c r="U108" s="9"/>
      <c r="V108" s="8" t="s">
        <v>255</v>
      </c>
      <c r="W108" s="9"/>
      <c r="X108" s="8">
        <v>1.03625074E8</v>
      </c>
      <c r="Y108" s="9"/>
      <c r="Z108" s="4"/>
      <c r="AA108" s="4"/>
      <c r="AB108" s="4"/>
      <c r="AC108" s="4"/>
      <c r="AD108" s="9"/>
      <c r="AE108" s="9"/>
      <c r="AF108" s="11" t="b">
        <v>0</v>
      </c>
      <c r="AG108" s="11" t="b">
        <v>0</v>
      </c>
      <c r="AH108" s="4"/>
      <c r="AI108" s="11" t="b">
        <v>0</v>
      </c>
      <c r="AJ108" s="4"/>
      <c r="AK108" s="8" t="s">
        <v>108</v>
      </c>
      <c r="AL108" s="11" t="b">
        <v>1</v>
      </c>
      <c r="AM108" s="4"/>
      <c r="AN108" s="8" t="s">
        <v>109</v>
      </c>
      <c r="AO108" s="8">
        <v>1.03625074E8</v>
      </c>
      <c r="AP108" s="8">
        <v>1.03625074E8</v>
      </c>
      <c r="AQ108" s="4"/>
      <c r="AR108" s="4"/>
      <c r="AS108" s="4"/>
      <c r="AT108" s="4"/>
      <c r="AU108" s="4"/>
      <c r="AV108" s="8" t="s">
        <v>552</v>
      </c>
      <c r="AW108" s="9"/>
      <c r="AX108" s="4"/>
      <c r="AY108" s="9"/>
      <c r="AZ108" s="4"/>
      <c r="BA108" s="4"/>
      <c r="BB108" s="4"/>
      <c r="BC108" s="9"/>
      <c r="BD108" s="9"/>
      <c r="BE108" s="8" t="s">
        <v>1346</v>
      </c>
      <c r="BF108" s="8" t="s">
        <v>200</v>
      </c>
      <c r="BG108" s="8" t="s">
        <v>458</v>
      </c>
      <c r="BH108" s="8" t="s">
        <v>117</v>
      </c>
      <c r="BI108" s="4"/>
      <c r="BJ108" s="9"/>
      <c r="BK108" s="9"/>
      <c r="BL108" s="10" t="s">
        <v>1403</v>
      </c>
      <c r="BM108" s="10" t="s">
        <v>360</v>
      </c>
      <c r="BN108" s="11" t="b">
        <v>0</v>
      </c>
      <c r="BO108" s="8" t="s">
        <v>119</v>
      </c>
      <c r="BP108" s="8" t="s">
        <v>120</v>
      </c>
      <c r="BQ108" s="4"/>
      <c r="BR108" s="8" t="s">
        <v>121</v>
      </c>
      <c r="BS108" s="11" t="b">
        <v>0</v>
      </c>
      <c r="BT108" s="4"/>
      <c r="BU108" s="4"/>
      <c r="BV108" s="11" t="b">
        <v>0</v>
      </c>
      <c r="BW108" s="11" t="b">
        <v>0</v>
      </c>
      <c r="BX108" s="8" t="s">
        <v>122</v>
      </c>
      <c r="BY108" s="4"/>
      <c r="BZ108" s="4"/>
      <c r="CA108" s="4"/>
      <c r="CB108" s="4"/>
      <c r="CC108" s="4"/>
      <c r="CD108" s="4"/>
      <c r="CE108" s="4"/>
      <c r="CF108" s="9"/>
      <c r="CG108" s="4"/>
      <c r="CH108" s="4"/>
      <c r="CI108" s="4"/>
    </row>
    <row r="109" ht="14.25" customHeight="1">
      <c r="A109" s="8">
        <v>103.0</v>
      </c>
      <c r="B109" s="8" t="s">
        <v>1404</v>
      </c>
      <c r="C109" s="8" t="s">
        <v>1405</v>
      </c>
      <c r="D109" s="8" t="s">
        <v>161</v>
      </c>
      <c r="E109" s="8" t="s">
        <v>942</v>
      </c>
      <c r="F109" s="8" t="s">
        <v>1406</v>
      </c>
      <c r="G109" s="8" t="s">
        <v>1407</v>
      </c>
      <c r="H109" s="4"/>
      <c r="I109" s="8" t="s">
        <v>1408</v>
      </c>
      <c r="J109" s="16"/>
      <c r="K109" s="8" t="s">
        <v>1409</v>
      </c>
      <c r="L109" s="9"/>
      <c r="M109" s="9"/>
      <c r="N109" s="9"/>
      <c r="O109" s="9"/>
      <c r="P109" s="8" t="s">
        <v>101</v>
      </c>
      <c r="Q109" s="8" t="s">
        <v>102</v>
      </c>
      <c r="R109" s="8" t="s">
        <v>254</v>
      </c>
      <c r="S109" s="4"/>
      <c r="T109" s="9"/>
      <c r="U109" s="9"/>
      <c r="V109" s="8" t="s">
        <v>255</v>
      </c>
      <c r="W109" s="9"/>
      <c r="X109" s="8" t="s">
        <v>1410</v>
      </c>
      <c r="Y109" s="9"/>
      <c r="Z109" s="4"/>
      <c r="AA109" s="4"/>
      <c r="AB109" s="4"/>
      <c r="AC109" s="4"/>
      <c r="AD109" s="9"/>
      <c r="AE109" s="9"/>
      <c r="AF109" s="11" t="b">
        <v>0</v>
      </c>
      <c r="AG109" s="11" t="b">
        <v>0</v>
      </c>
      <c r="AH109" s="4"/>
      <c r="AI109" s="11" t="b">
        <v>0</v>
      </c>
      <c r="AJ109" s="4"/>
      <c r="AK109" s="8" t="s">
        <v>1411</v>
      </c>
      <c r="AL109" s="11" t="b">
        <v>1</v>
      </c>
      <c r="AM109" s="4"/>
      <c r="AN109" s="8" t="s">
        <v>109</v>
      </c>
      <c r="AO109" s="8" t="s">
        <v>1410</v>
      </c>
      <c r="AP109" s="8" t="s">
        <v>1410</v>
      </c>
      <c r="AQ109" s="4"/>
      <c r="AR109" s="4"/>
      <c r="AS109" s="4"/>
      <c r="AT109" s="4"/>
      <c r="AU109" s="4"/>
      <c r="AV109" s="9"/>
      <c r="AW109" s="9"/>
      <c r="AX109" s="4"/>
      <c r="AY109" s="9"/>
      <c r="AZ109" s="4"/>
      <c r="BA109" s="9"/>
      <c r="BB109" s="4"/>
      <c r="BC109" s="9"/>
      <c r="BD109" s="9"/>
      <c r="BE109" s="8" t="s">
        <v>1346</v>
      </c>
      <c r="BF109" s="8" t="s">
        <v>328</v>
      </c>
      <c r="BG109" s="8" t="s">
        <v>458</v>
      </c>
      <c r="BH109" s="8" t="s">
        <v>117</v>
      </c>
      <c r="BI109" s="4"/>
      <c r="BJ109" s="9"/>
      <c r="BK109" s="9"/>
      <c r="BL109" s="10" t="s">
        <v>242</v>
      </c>
      <c r="BM109" s="12">
        <v>44020.0</v>
      </c>
      <c r="BN109" s="11" t="b">
        <v>0</v>
      </c>
      <c r="BO109" s="8" t="s">
        <v>119</v>
      </c>
      <c r="BP109" s="8" t="s">
        <v>120</v>
      </c>
      <c r="BQ109" s="4"/>
      <c r="BR109" s="8" t="s">
        <v>121</v>
      </c>
      <c r="BS109" s="11" t="b">
        <v>0</v>
      </c>
      <c r="BT109" s="4"/>
      <c r="BU109" s="4"/>
      <c r="BV109" s="11" t="b">
        <v>0</v>
      </c>
      <c r="BW109" s="11" t="b">
        <v>0</v>
      </c>
      <c r="BX109" s="8" t="s">
        <v>122</v>
      </c>
      <c r="BY109" s="4"/>
      <c r="BZ109" s="4"/>
      <c r="CA109" s="4"/>
      <c r="CB109" s="4"/>
      <c r="CC109" s="4"/>
      <c r="CD109" s="4"/>
      <c r="CE109" s="4"/>
      <c r="CF109" s="8" t="s">
        <v>176</v>
      </c>
      <c r="CG109" s="4"/>
      <c r="CH109" s="4"/>
      <c r="CI109" s="4"/>
    </row>
    <row r="110" ht="14.25" customHeight="1">
      <c r="A110" s="8">
        <v>104.0</v>
      </c>
      <c r="B110" s="8" t="s">
        <v>1412</v>
      </c>
      <c r="C110" s="8" t="s">
        <v>1413</v>
      </c>
      <c r="D110" s="8" t="s">
        <v>1414</v>
      </c>
      <c r="E110" s="9"/>
      <c r="F110" s="8" t="s">
        <v>1415</v>
      </c>
      <c r="G110" s="8" t="s">
        <v>1416</v>
      </c>
      <c r="H110" s="4"/>
      <c r="I110" s="8" t="s">
        <v>1417</v>
      </c>
      <c r="J110" s="16"/>
      <c r="K110" s="9"/>
      <c r="L110" s="9"/>
      <c r="M110" s="9"/>
      <c r="N110" s="9"/>
      <c r="O110" s="9"/>
      <c r="P110" s="8" t="s">
        <v>101</v>
      </c>
      <c r="Q110" s="8" t="s">
        <v>102</v>
      </c>
      <c r="R110" s="8" t="s">
        <v>254</v>
      </c>
      <c r="S110" s="9"/>
      <c r="T110" s="4"/>
      <c r="U110" s="9"/>
      <c r="V110" s="8" t="s">
        <v>255</v>
      </c>
      <c r="W110" s="9"/>
      <c r="X110" s="8" t="s">
        <v>1418</v>
      </c>
      <c r="Y110" s="9"/>
      <c r="Z110" s="4"/>
      <c r="AA110" s="4"/>
      <c r="AB110" s="4"/>
      <c r="AC110" s="4"/>
      <c r="AD110" s="9"/>
      <c r="AE110" s="9"/>
      <c r="AF110" s="11" t="b">
        <v>0</v>
      </c>
      <c r="AG110" s="11" t="b">
        <v>0</v>
      </c>
      <c r="AH110" s="4"/>
      <c r="AI110" s="11" t="b">
        <v>0</v>
      </c>
      <c r="AJ110" s="4"/>
      <c r="AK110" s="9"/>
      <c r="AL110" s="11" t="b">
        <v>1</v>
      </c>
      <c r="AM110" s="4"/>
      <c r="AN110" s="8" t="s">
        <v>109</v>
      </c>
      <c r="AO110" s="8" t="s">
        <v>1418</v>
      </c>
      <c r="AP110" s="8" t="s">
        <v>1418</v>
      </c>
      <c r="AQ110" s="4"/>
      <c r="AR110" s="4"/>
      <c r="AS110" s="4"/>
      <c r="AT110" s="4"/>
      <c r="AU110" s="4"/>
      <c r="AV110" s="8" t="s">
        <v>552</v>
      </c>
      <c r="AW110" s="9"/>
      <c r="AX110" s="4"/>
      <c r="AY110" s="9"/>
      <c r="AZ110" s="4"/>
      <c r="BA110" s="9"/>
      <c r="BB110" s="4"/>
      <c r="BC110" s="9"/>
      <c r="BD110" s="9"/>
      <c r="BE110" s="8" t="s">
        <v>1346</v>
      </c>
      <c r="BF110" s="8" t="s">
        <v>328</v>
      </c>
      <c r="BG110" s="8" t="s">
        <v>486</v>
      </c>
      <c r="BH110" s="8" t="s">
        <v>117</v>
      </c>
      <c r="BI110" s="4"/>
      <c r="BJ110" s="9"/>
      <c r="BK110" s="9"/>
      <c r="BL110" s="10" t="s">
        <v>1419</v>
      </c>
      <c r="BM110" s="10" t="s">
        <v>1420</v>
      </c>
      <c r="BN110" s="11" t="b">
        <v>0</v>
      </c>
      <c r="BO110" s="8" t="s">
        <v>119</v>
      </c>
      <c r="BP110" s="8" t="s">
        <v>120</v>
      </c>
      <c r="BQ110" s="9"/>
      <c r="BR110" s="9"/>
      <c r="BS110" s="11" t="b">
        <v>0</v>
      </c>
      <c r="BT110" s="4"/>
      <c r="BU110" s="4"/>
      <c r="BV110" s="11" t="b">
        <v>0</v>
      </c>
      <c r="BW110" s="11" t="b">
        <v>0</v>
      </c>
      <c r="BX110" s="8" t="s">
        <v>122</v>
      </c>
      <c r="BY110" s="4"/>
      <c r="BZ110" s="4"/>
      <c r="CA110" s="4"/>
      <c r="CB110" s="4"/>
      <c r="CC110" s="4"/>
      <c r="CD110" s="4"/>
      <c r="CE110" s="4"/>
      <c r="CF110" s="9"/>
      <c r="CG110" s="4"/>
      <c r="CH110" s="4"/>
      <c r="CI110" s="4"/>
    </row>
    <row r="111" ht="14.25" customHeight="1">
      <c r="A111" s="8">
        <v>105.0</v>
      </c>
      <c r="B111" s="8" t="s">
        <v>1421</v>
      </c>
      <c r="C111" s="8" t="s">
        <v>1422</v>
      </c>
      <c r="D111" s="8" t="s">
        <v>597</v>
      </c>
      <c r="E111" s="8" t="s">
        <v>1370</v>
      </c>
      <c r="F111" s="8" t="s">
        <v>612</v>
      </c>
      <c r="G111" s="8" t="s">
        <v>280</v>
      </c>
      <c r="H111" s="4"/>
      <c r="I111" s="8" t="s">
        <v>1423</v>
      </c>
      <c r="J111" s="10" t="s">
        <v>1424</v>
      </c>
      <c r="K111" s="8" t="s">
        <v>1425</v>
      </c>
      <c r="L111" s="8">
        <v>4.4554814983E11</v>
      </c>
      <c r="M111" s="9"/>
      <c r="N111" s="8" t="s">
        <v>1426</v>
      </c>
      <c r="O111" s="4"/>
      <c r="P111" s="8" t="s">
        <v>101</v>
      </c>
      <c r="Q111" s="8" t="s">
        <v>102</v>
      </c>
      <c r="R111" s="8" t="s">
        <v>254</v>
      </c>
      <c r="S111" s="4"/>
      <c r="T111" s="4"/>
      <c r="U111" s="9"/>
      <c r="V111" s="8" t="s">
        <v>255</v>
      </c>
      <c r="W111" s="9"/>
      <c r="X111" s="8" t="s">
        <v>1427</v>
      </c>
      <c r="Y111" s="9"/>
      <c r="Z111" s="4"/>
      <c r="AA111" s="4"/>
      <c r="AB111" s="4"/>
      <c r="AC111" s="4"/>
      <c r="AD111" s="9"/>
      <c r="AE111" s="9"/>
      <c r="AF111" s="11" t="b">
        <v>0</v>
      </c>
      <c r="AG111" s="11" t="b">
        <v>0</v>
      </c>
      <c r="AH111" s="4"/>
      <c r="AI111" s="11" t="b">
        <v>0</v>
      </c>
      <c r="AJ111" s="4"/>
      <c r="AK111" s="9"/>
      <c r="AL111" s="11" t="b">
        <v>1</v>
      </c>
      <c r="AM111" s="4"/>
      <c r="AN111" s="8" t="s">
        <v>109</v>
      </c>
      <c r="AO111" s="8" t="s">
        <v>1427</v>
      </c>
      <c r="AP111" s="8" t="s">
        <v>1427</v>
      </c>
      <c r="AQ111" s="4"/>
      <c r="AR111" s="4"/>
      <c r="AS111" s="4"/>
      <c r="AT111" s="4"/>
      <c r="AU111" s="4"/>
      <c r="AV111" s="8" t="s">
        <v>552</v>
      </c>
      <c r="AW111" s="9"/>
      <c r="AX111" s="4"/>
      <c r="AY111" s="9"/>
      <c r="AZ111" s="4"/>
      <c r="BA111" s="9"/>
      <c r="BB111" s="4"/>
      <c r="BC111" s="8" t="s">
        <v>1345</v>
      </c>
      <c r="BD111" s="8" t="s">
        <v>1421</v>
      </c>
      <c r="BE111" s="8" t="s">
        <v>1346</v>
      </c>
      <c r="BF111" s="8" t="s">
        <v>1428</v>
      </c>
      <c r="BG111" s="8" t="s">
        <v>187</v>
      </c>
      <c r="BH111" s="8" t="s">
        <v>117</v>
      </c>
      <c r="BI111" s="4"/>
      <c r="BJ111" s="8" t="s">
        <v>289</v>
      </c>
      <c r="BK111" s="8" t="s">
        <v>173</v>
      </c>
      <c r="BL111" s="10" t="s">
        <v>1419</v>
      </c>
      <c r="BM111" s="13"/>
      <c r="BN111" s="11" t="b">
        <v>1</v>
      </c>
      <c r="BO111" s="8" t="s">
        <v>119</v>
      </c>
      <c r="BP111" s="8" t="s">
        <v>120</v>
      </c>
      <c r="BQ111" s="4"/>
      <c r="BR111" s="8" t="s">
        <v>722</v>
      </c>
      <c r="BS111" s="11" t="b">
        <v>0</v>
      </c>
      <c r="BT111" s="4"/>
      <c r="BU111" s="4"/>
      <c r="BV111" s="11" t="b">
        <v>0</v>
      </c>
      <c r="BW111" s="11" t="b">
        <v>1</v>
      </c>
      <c r="BX111" s="8" t="s">
        <v>122</v>
      </c>
      <c r="BY111" s="4"/>
      <c r="BZ111" s="4"/>
      <c r="CA111" s="4"/>
      <c r="CB111" s="4"/>
      <c r="CC111" s="4"/>
      <c r="CD111" s="4"/>
      <c r="CE111" s="4"/>
      <c r="CF111" s="9"/>
      <c r="CG111" s="4"/>
      <c r="CH111" s="4"/>
      <c r="CI111" s="4"/>
    </row>
    <row r="112" ht="14.25" customHeight="1">
      <c r="A112" s="8">
        <v>106.0</v>
      </c>
      <c r="B112" s="8" t="s">
        <v>1429</v>
      </c>
      <c r="C112" s="8" t="s">
        <v>1430</v>
      </c>
      <c r="D112" s="8" t="s">
        <v>1431</v>
      </c>
      <c r="E112" s="8" t="s">
        <v>1432</v>
      </c>
      <c r="F112" s="8" t="s">
        <v>1433</v>
      </c>
      <c r="G112" s="8" t="s">
        <v>1434</v>
      </c>
      <c r="H112" s="4"/>
      <c r="I112" s="8" t="s">
        <v>1435</v>
      </c>
      <c r="J112" s="10" t="s">
        <v>1149</v>
      </c>
      <c r="K112" s="8" t="s">
        <v>1436</v>
      </c>
      <c r="L112" s="9" t="str">
        <f>+ 5 7 3 2 1 4 2 3 9 2 1 0</f>
        <v>#ERROR!</v>
      </c>
      <c r="M112" s="9"/>
      <c r="N112" s="8" t="s">
        <v>1437</v>
      </c>
      <c r="O112" s="9"/>
      <c r="P112" s="8" t="s">
        <v>101</v>
      </c>
      <c r="Q112" s="8" t="s">
        <v>102</v>
      </c>
      <c r="R112" s="8" t="s">
        <v>670</v>
      </c>
      <c r="S112" s="4"/>
      <c r="T112" s="9"/>
      <c r="U112" s="9"/>
      <c r="V112" s="8" t="s">
        <v>255</v>
      </c>
      <c r="W112" s="9"/>
      <c r="X112" s="8" t="s">
        <v>1438</v>
      </c>
      <c r="Y112" s="9"/>
      <c r="Z112" s="4"/>
      <c r="AA112" s="4"/>
      <c r="AB112" s="4"/>
      <c r="AC112" s="4"/>
      <c r="AD112" s="9"/>
      <c r="AE112" s="9"/>
      <c r="AF112" s="11" t="b">
        <v>0</v>
      </c>
      <c r="AG112" s="11" t="b">
        <v>0</v>
      </c>
      <c r="AH112" s="4"/>
      <c r="AI112" s="11" t="b">
        <v>0</v>
      </c>
      <c r="AJ112" s="4"/>
      <c r="AK112" s="9"/>
      <c r="AL112" s="11" t="b">
        <v>1</v>
      </c>
      <c r="AM112" s="4"/>
      <c r="AN112" s="8" t="s">
        <v>109</v>
      </c>
      <c r="AO112" s="8" t="s">
        <v>1438</v>
      </c>
      <c r="AP112" s="8" t="s">
        <v>1438</v>
      </c>
      <c r="AQ112" s="4"/>
      <c r="AR112" s="4"/>
      <c r="AS112" s="4"/>
      <c r="AT112" s="4"/>
      <c r="AU112" s="4"/>
      <c r="AV112" s="8" t="s">
        <v>552</v>
      </c>
      <c r="AW112" s="9"/>
      <c r="AX112" s="4"/>
      <c r="AY112" s="9"/>
      <c r="AZ112" s="4"/>
      <c r="BA112" s="9"/>
      <c r="BB112" s="4"/>
      <c r="BC112" s="8" t="s">
        <v>1345</v>
      </c>
      <c r="BD112" s="8" t="s">
        <v>1429</v>
      </c>
      <c r="BE112" s="8" t="s">
        <v>1346</v>
      </c>
      <c r="BF112" s="8" t="s">
        <v>1439</v>
      </c>
      <c r="BG112" s="8" t="s">
        <v>391</v>
      </c>
      <c r="BH112" s="8" t="s">
        <v>117</v>
      </c>
      <c r="BI112" s="4"/>
      <c r="BJ112" s="8" t="s">
        <v>289</v>
      </c>
      <c r="BK112" s="8" t="s">
        <v>173</v>
      </c>
      <c r="BL112" s="10" t="s">
        <v>1419</v>
      </c>
      <c r="BM112" s="13"/>
      <c r="BN112" s="11" t="b">
        <v>1</v>
      </c>
      <c r="BO112" s="8" t="s">
        <v>119</v>
      </c>
      <c r="BP112" s="8" t="s">
        <v>1349</v>
      </c>
      <c r="BQ112" s="4"/>
      <c r="BR112" s="8" t="s">
        <v>121</v>
      </c>
      <c r="BS112" s="11" t="b">
        <v>0</v>
      </c>
      <c r="BT112" s="4"/>
      <c r="BU112" s="4"/>
      <c r="BV112" s="11" t="b">
        <v>0</v>
      </c>
      <c r="BW112" s="11" t="b">
        <v>1</v>
      </c>
      <c r="BX112" s="8" t="s">
        <v>122</v>
      </c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</row>
    <row r="113" ht="14.25" customHeight="1">
      <c r="A113" s="8">
        <v>107.0</v>
      </c>
      <c r="B113" s="8" t="s">
        <v>1440</v>
      </c>
      <c r="C113" s="8" t="s">
        <v>1441</v>
      </c>
      <c r="D113" s="8" t="s">
        <v>1442</v>
      </c>
      <c r="E113" s="8" t="s">
        <v>411</v>
      </c>
      <c r="F113" s="8" t="s">
        <v>1443</v>
      </c>
      <c r="G113" s="8" t="s">
        <v>1444</v>
      </c>
      <c r="H113" s="4"/>
      <c r="I113" s="8" t="s">
        <v>1445</v>
      </c>
      <c r="J113" s="15">
        <v>36133.0</v>
      </c>
      <c r="K113" s="8" t="s">
        <v>1446</v>
      </c>
      <c r="L113" s="9"/>
      <c r="M113" s="9"/>
      <c r="N113" s="9"/>
      <c r="O113" s="9"/>
      <c r="P113" s="8" t="s">
        <v>101</v>
      </c>
      <c r="Q113" s="8" t="s">
        <v>102</v>
      </c>
      <c r="R113" s="8" t="s">
        <v>670</v>
      </c>
      <c r="S113" s="4"/>
      <c r="T113" s="8" t="s">
        <v>1447</v>
      </c>
      <c r="U113" s="9"/>
      <c r="V113" s="8" t="s">
        <v>255</v>
      </c>
      <c r="W113" s="9"/>
      <c r="X113" s="8">
        <v>1.152466271E9</v>
      </c>
      <c r="Y113" s="4"/>
      <c r="Z113" s="4"/>
      <c r="AA113" s="4"/>
      <c r="AB113" s="4"/>
      <c r="AC113" s="4"/>
      <c r="AD113" s="9"/>
      <c r="AE113" s="9"/>
      <c r="AF113" s="11" t="b">
        <v>0</v>
      </c>
      <c r="AG113" s="11" t="b">
        <v>0</v>
      </c>
      <c r="AH113" s="4"/>
      <c r="AI113" s="11" t="b">
        <v>0</v>
      </c>
      <c r="AJ113" s="4"/>
      <c r="AK113" s="9"/>
      <c r="AL113" s="11" t="b">
        <v>1</v>
      </c>
      <c r="AM113" s="4"/>
      <c r="AN113" s="8" t="s">
        <v>109</v>
      </c>
      <c r="AO113" s="8">
        <v>1.152466271E9</v>
      </c>
      <c r="AP113" s="8">
        <v>1.152466271E9</v>
      </c>
      <c r="AQ113" s="4"/>
      <c r="AR113" s="4"/>
      <c r="AS113" s="4"/>
      <c r="AT113" s="4"/>
      <c r="AU113" s="4"/>
      <c r="AV113" s="8" t="s">
        <v>552</v>
      </c>
      <c r="AW113" s="9"/>
      <c r="AX113" s="4"/>
      <c r="AY113" s="9"/>
      <c r="AZ113" s="4"/>
      <c r="BA113" s="4"/>
      <c r="BB113" s="4"/>
      <c r="BC113" s="9"/>
      <c r="BD113" s="9"/>
      <c r="BE113" s="8" t="s">
        <v>1346</v>
      </c>
      <c r="BF113" s="8" t="s">
        <v>328</v>
      </c>
      <c r="BG113" s="8" t="s">
        <v>458</v>
      </c>
      <c r="BH113" s="8" t="s">
        <v>117</v>
      </c>
      <c r="BI113" s="4"/>
      <c r="BJ113" s="9"/>
      <c r="BK113" s="9"/>
      <c r="BL113" s="10" t="s">
        <v>1419</v>
      </c>
      <c r="BM113" s="10" t="s">
        <v>1448</v>
      </c>
      <c r="BN113" s="11" t="b">
        <v>0</v>
      </c>
      <c r="BO113" s="8" t="s">
        <v>119</v>
      </c>
      <c r="BP113" s="8" t="s">
        <v>120</v>
      </c>
      <c r="BQ113" s="4"/>
      <c r="BR113" s="8" t="s">
        <v>121</v>
      </c>
      <c r="BS113" s="11" t="b">
        <v>0</v>
      </c>
      <c r="BT113" s="4"/>
      <c r="BU113" s="4"/>
      <c r="BV113" s="11" t="b">
        <v>0</v>
      </c>
      <c r="BW113" s="11" t="b">
        <v>0</v>
      </c>
      <c r="BX113" s="8" t="s">
        <v>122</v>
      </c>
      <c r="BY113" s="4"/>
      <c r="BZ113" s="4"/>
      <c r="CA113" s="4"/>
      <c r="CB113" s="4"/>
      <c r="CC113" s="4"/>
      <c r="CD113" s="4"/>
      <c r="CE113" s="4"/>
      <c r="CF113" s="8" t="s">
        <v>664</v>
      </c>
      <c r="CG113" s="4"/>
      <c r="CH113" s="4"/>
      <c r="CI113" s="4"/>
    </row>
    <row r="114" ht="14.25" customHeight="1">
      <c r="A114" s="8">
        <v>108.0</v>
      </c>
      <c r="B114" s="8" t="s">
        <v>1449</v>
      </c>
      <c r="C114" s="8" t="s">
        <v>1450</v>
      </c>
      <c r="D114" s="8" t="s">
        <v>1451</v>
      </c>
      <c r="E114" s="8" t="s">
        <v>161</v>
      </c>
      <c r="F114" s="8" t="s">
        <v>264</v>
      </c>
      <c r="G114" s="8" t="s">
        <v>264</v>
      </c>
      <c r="H114" s="4"/>
      <c r="I114" s="8" t="s">
        <v>1452</v>
      </c>
      <c r="J114" s="9"/>
      <c r="K114" s="8" t="s">
        <v>1453</v>
      </c>
      <c r="L114" s="9"/>
      <c r="M114" s="9"/>
      <c r="N114" s="9"/>
      <c r="O114" s="9"/>
      <c r="P114" s="8" t="s">
        <v>1454</v>
      </c>
      <c r="Q114" s="8" t="s">
        <v>102</v>
      </c>
      <c r="R114" s="8" t="s">
        <v>1344</v>
      </c>
      <c r="S114" s="4"/>
      <c r="T114" s="4"/>
      <c r="U114" s="9"/>
      <c r="V114" s="8" t="s">
        <v>255</v>
      </c>
      <c r="W114" s="9"/>
      <c r="X114" s="8">
        <v>9.926783E7</v>
      </c>
      <c r="Y114" s="9"/>
      <c r="Z114" s="4"/>
      <c r="AA114" s="4"/>
      <c r="AB114" s="4"/>
      <c r="AC114" s="4"/>
      <c r="AD114" s="9"/>
      <c r="AE114" s="9"/>
      <c r="AF114" s="11" t="b">
        <v>0</v>
      </c>
      <c r="AG114" s="11" t="b">
        <v>0</v>
      </c>
      <c r="AH114" s="4"/>
      <c r="AI114" s="11" t="b">
        <v>0</v>
      </c>
      <c r="AJ114" s="4"/>
      <c r="AK114" s="9"/>
      <c r="AL114" s="11" t="b">
        <v>1</v>
      </c>
      <c r="AM114" s="4"/>
      <c r="AN114" s="8" t="s">
        <v>109</v>
      </c>
      <c r="AO114" s="8">
        <v>9.926783E7</v>
      </c>
      <c r="AP114" s="8">
        <v>9.926783E7</v>
      </c>
      <c r="AQ114" s="4"/>
      <c r="AR114" s="4"/>
      <c r="AS114" s="4"/>
      <c r="AT114" s="4"/>
      <c r="AU114" s="4"/>
      <c r="AV114" s="9"/>
      <c r="AW114" s="9"/>
      <c r="AX114" s="4"/>
      <c r="AY114" s="9"/>
      <c r="AZ114" s="4"/>
      <c r="BA114" s="4"/>
      <c r="BB114" s="4"/>
      <c r="BC114" s="9"/>
      <c r="BD114" s="9"/>
      <c r="BE114" s="8" t="s">
        <v>1346</v>
      </c>
      <c r="BF114" s="8" t="s">
        <v>328</v>
      </c>
      <c r="BG114" s="8" t="s">
        <v>445</v>
      </c>
      <c r="BH114" s="8" t="s">
        <v>117</v>
      </c>
      <c r="BI114" s="4"/>
      <c r="BJ114" s="9"/>
      <c r="BK114" s="9"/>
      <c r="BL114" s="10" t="s">
        <v>1455</v>
      </c>
      <c r="BM114" s="10" t="s">
        <v>1456</v>
      </c>
      <c r="BN114" s="11" t="b">
        <v>0</v>
      </c>
      <c r="BO114" s="8" t="s">
        <v>119</v>
      </c>
      <c r="BP114" s="8" t="s">
        <v>120</v>
      </c>
      <c r="BQ114" s="4"/>
      <c r="BR114" s="8" t="s">
        <v>121</v>
      </c>
      <c r="BS114" s="11" t="b">
        <v>0</v>
      </c>
      <c r="BT114" s="4"/>
      <c r="BU114" s="4"/>
      <c r="BV114" s="11" t="b">
        <v>0</v>
      </c>
      <c r="BW114" s="11" t="b">
        <v>0</v>
      </c>
      <c r="BX114" s="8" t="s">
        <v>122</v>
      </c>
      <c r="BY114" s="4"/>
      <c r="BZ114" s="4"/>
      <c r="CA114" s="4"/>
      <c r="CB114" s="4"/>
      <c r="CC114" s="4"/>
      <c r="CD114" s="4"/>
      <c r="CE114" s="4"/>
      <c r="CF114" s="9"/>
      <c r="CG114" s="4"/>
      <c r="CH114" s="4"/>
      <c r="CI114" s="4"/>
    </row>
    <row r="115" ht="14.25" customHeight="1">
      <c r="A115" s="8">
        <v>109.0</v>
      </c>
      <c r="B115" s="8" t="s">
        <v>1457</v>
      </c>
      <c r="C115" s="8" t="s">
        <v>1458</v>
      </c>
      <c r="D115" s="8" t="s">
        <v>321</v>
      </c>
      <c r="E115" s="8" t="s">
        <v>232</v>
      </c>
      <c r="F115" s="8" t="s">
        <v>1459</v>
      </c>
      <c r="G115" s="8" t="s">
        <v>1372</v>
      </c>
      <c r="H115" s="4"/>
      <c r="I115" s="8" t="s">
        <v>321</v>
      </c>
      <c r="J115" s="10" t="s">
        <v>1460</v>
      </c>
      <c r="K115" s="8" t="s">
        <v>1461</v>
      </c>
      <c r="L115" s="9"/>
      <c r="M115" s="8">
        <v>7.4684164E7</v>
      </c>
      <c r="N115" s="9"/>
      <c r="O115" s="9"/>
      <c r="P115" s="8" t="s">
        <v>131</v>
      </c>
      <c r="Q115" s="8" t="s">
        <v>102</v>
      </c>
      <c r="R115" s="8" t="s">
        <v>1462</v>
      </c>
      <c r="S115" s="9"/>
      <c r="T115" s="4"/>
      <c r="U115" s="4"/>
      <c r="V115" s="8" t="s">
        <v>255</v>
      </c>
      <c r="W115" s="9"/>
      <c r="X115" s="8" t="s">
        <v>1463</v>
      </c>
      <c r="Y115" s="8" t="s">
        <v>1464</v>
      </c>
      <c r="Z115" s="4"/>
      <c r="AA115" s="4"/>
      <c r="AB115" s="4"/>
      <c r="AC115" s="4"/>
      <c r="AD115" s="8" t="s">
        <v>1465</v>
      </c>
      <c r="AE115" s="8">
        <v>7.3794444E7</v>
      </c>
      <c r="AF115" s="11" t="b">
        <v>0</v>
      </c>
      <c r="AG115" s="11" t="b">
        <v>0</v>
      </c>
      <c r="AH115" s="4"/>
      <c r="AI115" s="11" t="b">
        <v>0</v>
      </c>
      <c r="AJ115" s="4"/>
      <c r="AK115" s="9"/>
      <c r="AL115" s="11" t="b">
        <v>1</v>
      </c>
      <c r="AM115" s="4"/>
      <c r="AN115" s="8" t="s">
        <v>109</v>
      </c>
      <c r="AO115" s="8" t="s">
        <v>1464</v>
      </c>
      <c r="AP115" s="8" t="s">
        <v>1464</v>
      </c>
      <c r="AQ115" s="9"/>
      <c r="AR115" s="4"/>
      <c r="AS115" s="4"/>
      <c r="AT115" s="4"/>
      <c r="AU115" s="4"/>
      <c r="AV115" s="8" t="s">
        <v>552</v>
      </c>
      <c r="AW115" s="8" t="s">
        <v>1466</v>
      </c>
      <c r="AX115" s="4"/>
      <c r="AY115" s="9"/>
      <c r="AZ115" s="4"/>
      <c r="BA115" s="9"/>
      <c r="BB115" s="4"/>
      <c r="BC115" s="9"/>
      <c r="BD115" s="9"/>
      <c r="BE115" s="8" t="s">
        <v>1346</v>
      </c>
      <c r="BF115" s="8" t="s">
        <v>328</v>
      </c>
      <c r="BG115" s="8" t="s">
        <v>486</v>
      </c>
      <c r="BH115" s="8" t="s">
        <v>117</v>
      </c>
      <c r="BI115" s="4"/>
      <c r="BJ115" s="9"/>
      <c r="BK115" s="9"/>
      <c r="BL115" s="10" t="s">
        <v>1467</v>
      </c>
      <c r="BM115" s="10" t="s">
        <v>1468</v>
      </c>
      <c r="BN115" s="11" t="b">
        <v>0</v>
      </c>
      <c r="BO115" s="8" t="s">
        <v>119</v>
      </c>
      <c r="BP115" s="8" t="s">
        <v>120</v>
      </c>
      <c r="BQ115" s="4"/>
      <c r="BR115" s="4"/>
      <c r="BS115" s="11" t="b">
        <v>0</v>
      </c>
      <c r="BT115" s="4"/>
      <c r="BU115" s="4"/>
      <c r="BV115" s="11" t="b">
        <v>0</v>
      </c>
      <c r="BW115" s="11" t="b">
        <v>0</v>
      </c>
      <c r="BX115" s="8" t="s">
        <v>122</v>
      </c>
      <c r="BY115" s="4"/>
      <c r="BZ115" s="4"/>
      <c r="CA115" s="4"/>
      <c r="CB115" s="4"/>
      <c r="CC115" s="4"/>
      <c r="CD115" s="4"/>
      <c r="CE115" s="4"/>
      <c r="CF115" s="8" t="s">
        <v>664</v>
      </c>
      <c r="CG115" s="4"/>
      <c r="CH115" s="4"/>
      <c r="CI115" s="4"/>
    </row>
    <row r="116" ht="14.25" customHeight="1">
      <c r="A116" s="8">
        <v>110.0</v>
      </c>
      <c r="B116" s="8" t="s">
        <v>1469</v>
      </c>
      <c r="C116" s="8" t="s">
        <v>1470</v>
      </c>
      <c r="D116" s="8" t="s">
        <v>1471</v>
      </c>
      <c r="E116" s="8" t="s">
        <v>1036</v>
      </c>
      <c r="F116" s="8" t="s">
        <v>1472</v>
      </c>
      <c r="G116" s="8" t="s">
        <v>1473</v>
      </c>
      <c r="H116" s="4"/>
      <c r="I116" s="8" t="s">
        <v>1474</v>
      </c>
      <c r="J116" s="15">
        <v>31604.0</v>
      </c>
      <c r="K116" s="8" t="s">
        <v>1475</v>
      </c>
      <c r="L116" s="9"/>
      <c r="M116" s="9">
        <f>+584120612629</f>
        <v>584120612629</v>
      </c>
      <c r="N116" s="8" t="s">
        <v>1476</v>
      </c>
      <c r="O116" s="8" t="s">
        <v>1477</v>
      </c>
      <c r="P116" s="8" t="s">
        <v>101</v>
      </c>
      <c r="Q116" s="8" t="s">
        <v>102</v>
      </c>
      <c r="R116" s="8" t="s">
        <v>1344</v>
      </c>
      <c r="S116" s="9"/>
      <c r="T116" s="8" t="s">
        <v>1478</v>
      </c>
      <c r="U116" s="8">
        <v>1.8202805E7</v>
      </c>
      <c r="V116" s="8" t="s">
        <v>1479</v>
      </c>
      <c r="W116" s="9"/>
      <c r="X116" s="8">
        <v>1.8202805E7</v>
      </c>
      <c r="Y116" s="9"/>
      <c r="Z116" s="4"/>
      <c r="AA116" s="4"/>
      <c r="AB116" s="4"/>
      <c r="AC116" s="4"/>
      <c r="AD116" s="9"/>
      <c r="AE116" s="9"/>
      <c r="AF116" s="11" t="b">
        <v>0</v>
      </c>
      <c r="AG116" s="11" t="b">
        <v>0</v>
      </c>
      <c r="AH116" s="4"/>
      <c r="AI116" s="11" t="b">
        <v>0</v>
      </c>
      <c r="AJ116" s="4"/>
      <c r="AK116" s="8" t="s">
        <v>108</v>
      </c>
      <c r="AL116" s="11" t="b">
        <v>1</v>
      </c>
      <c r="AM116" s="4"/>
      <c r="AN116" s="8" t="s">
        <v>109</v>
      </c>
      <c r="AO116" s="8">
        <v>1.8202805E7</v>
      </c>
      <c r="AP116" s="8">
        <v>1.8202805E7</v>
      </c>
      <c r="AQ116" s="4"/>
      <c r="AR116" s="4"/>
      <c r="AS116" s="4"/>
      <c r="AT116" s="4"/>
      <c r="AU116" s="4"/>
      <c r="AV116" s="8" t="s">
        <v>552</v>
      </c>
      <c r="AW116" s="8" t="s">
        <v>1466</v>
      </c>
      <c r="AX116" s="4"/>
      <c r="AY116" s="10">
        <v>2.0</v>
      </c>
      <c r="AZ116" s="4"/>
      <c r="BA116" s="9"/>
      <c r="BB116" s="4"/>
      <c r="BC116" s="8" t="s">
        <v>1345</v>
      </c>
      <c r="BD116" s="9"/>
      <c r="BE116" s="8" t="s">
        <v>1346</v>
      </c>
      <c r="BF116" s="8" t="s">
        <v>1480</v>
      </c>
      <c r="BG116" s="8" t="s">
        <v>420</v>
      </c>
      <c r="BH116" s="8" t="s">
        <v>117</v>
      </c>
      <c r="BI116" s="4"/>
      <c r="BJ116" s="8" t="s">
        <v>289</v>
      </c>
      <c r="BK116" s="8" t="s">
        <v>173</v>
      </c>
      <c r="BL116" s="12">
        <v>44024.0</v>
      </c>
      <c r="BM116" s="13"/>
      <c r="BN116" s="11" t="b">
        <v>1</v>
      </c>
      <c r="BO116" s="8" t="s">
        <v>119</v>
      </c>
      <c r="BP116" s="8" t="s">
        <v>1349</v>
      </c>
      <c r="BQ116" s="4"/>
      <c r="BR116" s="4"/>
      <c r="BS116" s="11" t="b">
        <v>0</v>
      </c>
      <c r="BT116" s="4"/>
      <c r="BU116" s="4"/>
      <c r="BV116" s="11" t="b">
        <v>0</v>
      </c>
      <c r="BW116" s="11" t="b">
        <v>1</v>
      </c>
      <c r="BX116" s="8" t="s">
        <v>122</v>
      </c>
      <c r="BY116" s="4"/>
      <c r="BZ116" s="4"/>
      <c r="CA116" s="4"/>
      <c r="CB116" s="4"/>
      <c r="CC116" s="4"/>
      <c r="CD116" s="4"/>
      <c r="CE116" s="4"/>
      <c r="CF116" s="9"/>
      <c r="CG116" s="4"/>
      <c r="CH116" s="4"/>
      <c r="CI116" s="4"/>
    </row>
    <row r="117" ht="14.25" customHeight="1">
      <c r="A117" s="8">
        <v>111.0</v>
      </c>
      <c r="B117" s="8" t="s">
        <v>1481</v>
      </c>
      <c r="C117" s="8" t="s">
        <v>1482</v>
      </c>
      <c r="D117" s="8" t="s">
        <v>1483</v>
      </c>
      <c r="E117" s="9"/>
      <c r="F117" s="8" t="s">
        <v>1484</v>
      </c>
      <c r="G117" s="8" t="s">
        <v>1485</v>
      </c>
      <c r="H117" s="4"/>
      <c r="I117" s="8" t="s">
        <v>1486</v>
      </c>
      <c r="J117" s="15">
        <v>33885.0</v>
      </c>
      <c r="K117" s="8" t="s">
        <v>1487</v>
      </c>
      <c r="L117" s="8" t="s">
        <v>1488</v>
      </c>
      <c r="M117" s="8" t="s">
        <v>1489</v>
      </c>
      <c r="N117" s="8" t="s">
        <v>1490</v>
      </c>
      <c r="O117" s="8" t="s">
        <v>1490</v>
      </c>
      <c r="P117" s="8" t="s">
        <v>101</v>
      </c>
      <c r="Q117" s="8" t="s">
        <v>102</v>
      </c>
      <c r="R117" s="8" t="s">
        <v>254</v>
      </c>
      <c r="S117" s="9"/>
      <c r="T117" s="9"/>
      <c r="U117" s="9"/>
      <c r="V117" s="8" t="s">
        <v>255</v>
      </c>
      <c r="W117" s="9"/>
      <c r="X117" s="8" t="s">
        <v>1491</v>
      </c>
      <c r="Y117" s="9"/>
      <c r="Z117" s="4"/>
      <c r="AA117" s="4"/>
      <c r="AB117" s="4"/>
      <c r="AC117" s="4"/>
      <c r="AD117" s="8" t="s">
        <v>1492</v>
      </c>
      <c r="AE117" s="8" t="s">
        <v>1493</v>
      </c>
      <c r="AF117" s="11" t="b">
        <v>0</v>
      </c>
      <c r="AG117" s="11" t="b">
        <v>1</v>
      </c>
      <c r="AH117" s="4"/>
      <c r="AI117" s="11" t="b">
        <v>0</v>
      </c>
      <c r="AJ117" s="4"/>
      <c r="AK117" s="8" t="s">
        <v>1411</v>
      </c>
      <c r="AL117" s="11" t="b">
        <v>1</v>
      </c>
      <c r="AM117" s="4"/>
      <c r="AN117" s="8" t="s">
        <v>109</v>
      </c>
      <c r="AO117" s="8" t="s">
        <v>1491</v>
      </c>
      <c r="AP117" s="8" t="s">
        <v>1491</v>
      </c>
      <c r="AQ117" s="4"/>
      <c r="AR117" s="4"/>
      <c r="AS117" s="4"/>
      <c r="AT117" s="4"/>
      <c r="AU117" s="4"/>
      <c r="AV117" s="8" t="s">
        <v>552</v>
      </c>
      <c r="AW117" s="8" t="s">
        <v>1494</v>
      </c>
      <c r="AX117" s="4"/>
      <c r="AY117" s="9"/>
      <c r="AZ117" s="4"/>
      <c r="BA117" s="4"/>
      <c r="BB117" s="4"/>
      <c r="BC117" s="9"/>
      <c r="BD117" s="9"/>
      <c r="BE117" s="8" t="s">
        <v>1346</v>
      </c>
      <c r="BF117" s="8" t="s">
        <v>186</v>
      </c>
      <c r="BG117" s="8" t="s">
        <v>849</v>
      </c>
      <c r="BH117" s="8" t="s">
        <v>117</v>
      </c>
      <c r="BI117" s="4"/>
      <c r="BJ117" s="9"/>
      <c r="BK117" s="9"/>
      <c r="BL117" s="12">
        <v>44287.0</v>
      </c>
      <c r="BM117" s="10" t="s">
        <v>228</v>
      </c>
      <c r="BN117" s="11" t="b">
        <v>0</v>
      </c>
      <c r="BO117" s="8" t="s">
        <v>119</v>
      </c>
      <c r="BP117" s="8" t="s">
        <v>120</v>
      </c>
      <c r="BQ117" s="4"/>
      <c r="BR117" s="4"/>
      <c r="BS117" s="11" t="b">
        <v>0</v>
      </c>
      <c r="BT117" s="4"/>
      <c r="BU117" s="4"/>
      <c r="BV117" s="11" t="b">
        <v>0</v>
      </c>
      <c r="BW117" s="11" t="b">
        <v>0</v>
      </c>
      <c r="BX117" s="8" t="s">
        <v>122</v>
      </c>
      <c r="BY117" s="4"/>
      <c r="BZ117" s="4"/>
      <c r="CA117" s="4"/>
      <c r="CB117" s="4"/>
      <c r="CC117" s="4"/>
      <c r="CD117" s="4"/>
      <c r="CE117" s="4"/>
      <c r="CF117" s="9"/>
      <c r="CG117" s="4"/>
      <c r="CH117" s="4"/>
      <c r="CI117" s="4"/>
    </row>
    <row r="118" ht="14.25" customHeight="1">
      <c r="A118" s="8">
        <v>112.0</v>
      </c>
      <c r="B118" s="8" t="s">
        <v>1495</v>
      </c>
      <c r="C118" s="8" t="s">
        <v>1496</v>
      </c>
      <c r="D118" s="8" t="s">
        <v>1497</v>
      </c>
      <c r="E118" s="8" t="s">
        <v>364</v>
      </c>
      <c r="F118" s="8" t="s">
        <v>263</v>
      </c>
      <c r="G118" s="8" t="s">
        <v>1498</v>
      </c>
      <c r="H118" s="4"/>
      <c r="I118" s="8" t="s">
        <v>1499</v>
      </c>
      <c r="J118" s="10" t="s">
        <v>1500</v>
      </c>
      <c r="K118" s="8" t="s">
        <v>1501</v>
      </c>
      <c r="L118" s="9"/>
      <c r="M118" s="8">
        <v>4.140789179E9</v>
      </c>
      <c r="N118" s="9"/>
      <c r="O118" s="9"/>
      <c r="P118" s="8" t="s">
        <v>101</v>
      </c>
      <c r="Q118" s="8" t="s">
        <v>102</v>
      </c>
      <c r="R118" s="8" t="s">
        <v>1344</v>
      </c>
      <c r="S118" s="9"/>
      <c r="T118" s="9"/>
      <c r="U118" s="9"/>
      <c r="V118" s="8" t="s">
        <v>255</v>
      </c>
      <c r="W118" s="9"/>
      <c r="X118" s="8">
        <v>4.8697873E7</v>
      </c>
      <c r="Y118" s="9"/>
      <c r="Z118" s="4"/>
      <c r="AA118" s="4"/>
      <c r="AB118" s="4"/>
      <c r="AC118" s="4"/>
      <c r="AD118" s="9"/>
      <c r="AE118" s="9"/>
      <c r="AF118" s="11" t="b">
        <v>0</v>
      </c>
      <c r="AG118" s="11" t="b">
        <v>0</v>
      </c>
      <c r="AH118" s="4"/>
      <c r="AI118" s="11" t="b">
        <v>0</v>
      </c>
      <c r="AJ118" s="4"/>
      <c r="AK118" s="9"/>
      <c r="AL118" s="11" t="b">
        <v>1</v>
      </c>
      <c r="AM118" s="4"/>
      <c r="AN118" s="8" t="s">
        <v>109</v>
      </c>
      <c r="AO118" s="8">
        <v>4.8697873E7</v>
      </c>
      <c r="AP118" s="8">
        <v>4.8697873E7</v>
      </c>
      <c r="AQ118" s="4"/>
      <c r="AR118" s="4"/>
      <c r="AS118" s="4"/>
      <c r="AT118" s="4"/>
      <c r="AU118" s="4"/>
      <c r="AV118" s="9"/>
      <c r="AW118" s="9"/>
      <c r="AX118" s="4"/>
      <c r="AY118" s="9"/>
      <c r="AZ118" s="4"/>
      <c r="BA118" s="4"/>
      <c r="BB118" s="4"/>
      <c r="BC118" s="9"/>
      <c r="BD118" s="9"/>
      <c r="BE118" s="8" t="s">
        <v>1346</v>
      </c>
      <c r="BF118" s="8" t="s">
        <v>259</v>
      </c>
      <c r="BG118" s="8" t="s">
        <v>486</v>
      </c>
      <c r="BH118" s="8" t="s">
        <v>117</v>
      </c>
      <c r="BI118" s="4"/>
      <c r="BJ118" s="8" t="s">
        <v>328</v>
      </c>
      <c r="BK118" s="9"/>
      <c r="BL118" s="12">
        <v>44287.0</v>
      </c>
      <c r="BM118" s="10" t="s">
        <v>1502</v>
      </c>
      <c r="BN118" s="11" t="b">
        <v>0</v>
      </c>
      <c r="BO118" s="8" t="s">
        <v>119</v>
      </c>
      <c r="BP118" s="8" t="s">
        <v>120</v>
      </c>
      <c r="BQ118" s="4"/>
      <c r="BR118" s="8" t="s">
        <v>121</v>
      </c>
      <c r="BS118" s="11" t="b">
        <v>0</v>
      </c>
      <c r="BT118" s="4"/>
      <c r="BU118" s="4"/>
      <c r="BV118" s="11" t="b">
        <v>0</v>
      </c>
      <c r="BW118" s="11" t="b">
        <v>0</v>
      </c>
      <c r="BX118" s="8" t="s">
        <v>122</v>
      </c>
      <c r="BY118" s="4"/>
      <c r="BZ118" s="4"/>
      <c r="CA118" s="4"/>
      <c r="CB118" s="4"/>
      <c r="CC118" s="4"/>
      <c r="CD118" s="4"/>
      <c r="CE118" s="4"/>
      <c r="CF118" s="9"/>
      <c r="CG118" s="4"/>
      <c r="CH118" s="4"/>
      <c r="CI118" s="4"/>
    </row>
    <row r="119" ht="14.25" customHeight="1">
      <c r="A119" s="8">
        <v>113.0</v>
      </c>
      <c r="B119" s="8" t="s">
        <v>1503</v>
      </c>
      <c r="C119" s="8" t="s">
        <v>1504</v>
      </c>
      <c r="D119" s="8" t="s">
        <v>278</v>
      </c>
      <c r="E119" s="8" t="s">
        <v>1431</v>
      </c>
      <c r="F119" s="8" t="s">
        <v>1505</v>
      </c>
      <c r="G119" s="8" t="s">
        <v>264</v>
      </c>
      <c r="H119" s="4"/>
      <c r="I119" s="8" t="s">
        <v>1504</v>
      </c>
      <c r="J119" s="15">
        <v>29503.0</v>
      </c>
      <c r="K119" s="8" t="s">
        <v>1506</v>
      </c>
      <c r="L119" s="9" t="str">
        <f>+(52)55 47 53 8478</f>
        <v>#ERROR!</v>
      </c>
      <c r="M119" s="8" t="s">
        <v>1507</v>
      </c>
      <c r="N119" s="8" t="s">
        <v>1508</v>
      </c>
      <c r="O119" s="8" t="s">
        <v>1508</v>
      </c>
      <c r="P119" s="8" t="s">
        <v>131</v>
      </c>
      <c r="Q119" s="8" t="s">
        <v>102</v>
      </c>
      <c r="R119" s="8" t="s">
        <v>254</v>
      </c>
      <c r="S119" s="9"/>
      <c r="T119" s="9"/>
      <c r="U119" s="9"/>
      <c r="V119" s="8" t="s">
        <v>255</v>
      </c>
      <c r="W119" s="9"/>
      <c r="X119" s="8" t="s">
        <v>1509</v>
      </c>
      <c r="Y119" s="9"/>
      <c r="Z119" s="4"/>
      <c r="AA119" s="4"/>
      <c r="AB119" s="4"/>
      <c r="AC119" s="4"/>
      <c r="AD119" s="8" t="s">
        <v>1510</v>
      </c>
      <c r="AE119" s="8" t="s">
        <v>1511</v>
      </c>
      <c r="AF119" s="11" t="b">
        <v>0</v>
      </c>
      <c r="AG119" s="11" t="b">
        <v>1</v>
      </c>
      <c r="AH119" s="4"/>
      <c r="AI119" s="11" t="b">
        <v>0</v>
      </c>
      <c r="AJ119" s="4"/>
      <c r="AK119" s="8" t="s">
        <v>1411</v>
      </c>
      <c r="AL119" s="11" t="b">
        <v>1</v>
      </c>
      <c r="AM119" s="4"/>
      <c r="AN119" s="8" t="s">
        <v>109</v>
      </c>
      <c r="AO119" s="8" t="s">
        <v>1509</v>
      </c>
      <c r="AP119" s="8" t="s">
        <v>1509</v>
      </c>
      <c r="AQ119" s="4"/>
      <c r="AR119" s="4"/>
      <c r="AS119" s="4"/>
      <c r="AT119" s="4"/>
      <c r="AU119" s="4"/>
      <c r="AV119" s="8" t="s">
        <v>778</v>
      </c>
      <c r="AW119" s="8" t="s">
        <v>1512</v>
      </c>
      <c r="AX119" s="4"/>
      <c r="AY119" s="9"/>
      <c r="AZ119" s="4"/>
      <c r="BA119" s="4"/>
      <c r="BB119" s="4"/>
      <c r="BC119" s="9"/>
      <c r="BD119" s="9"/>
      <c r="BE119" s="8" t="s">
        <v>1346</v>
      </c>
      <c r="BF119" s="8" t="s">
        <v>186</v>
      </c>
      <c r="BG119" s="8" t="s">
        <v>187</v>
      </c>
      <c r="BH119" s="8" t="s">
        <v>117</v>
      </c>
      <c r="BI119" s="4"/>
      <c r="BJ119" s="9"/>
      <c r="BK119" s="9"/>
      <c r="BL119" s="12">
        <v>44287.0</v>
      </c>
      <c r="BM119" s="10" t="s">
        <v>1513</v>
      </c>
      <c r="BN119" s="11" t="b">
        <v>0</v>
      </c>
      <c r="BO119" s="8" t="s">
        <v>119</v>
      </c>
      <c r="BP119" s="8" t="s">
        <v>120</v>
      </c>
      <c r="BQ119" s="4"/>
      <c r="BR119" s="4"/>
      <c r="BS119" s="11" t="b">
        <v>0</v>
      </c>
      <c r="BT119" s="4"/>
      <c r="BU119" s="4"/>
      <c r="BV119" s="11" t="b">
        <v>0</v>
      </c>
      <c r="BW119" s="11" t="b">
        <v>0</v>
      </c>
      <c r="BX119" s="8" t="s">
        <v>122</v>
      </c>
      <c r="BY119" s="4"/>
      <c r="BZ119" s="4"/>
      <c r="CA119" s="4"/>
      <c r="CB119" s="4"/>
      <c r="CC119" s="4"/>
      <c r="CD119" s="4"/>
      <c r="CE119" s="4"/>
      <c r="CF119" s="9"/>
      <c r="CG119" s="4"/>
      <c r="CH119" s="4"/>
      <c r="CI119" s="4"/>
    </row>
    <row r="120" ht="14.25" customHeight="1">
      <c r="A120" s="8">
        <v>114.0</v>
      </c>
      <c r="B120" s="8" t="s">
        <v>1514</v>
      </c>
      <c r="C120" s="8" t="s">
        <v>1515</v>
      </c>
      <c r="D120" s="8" t="s">
        <v>363</v>
      </c>
      <c r="E120" s="8" t="s">
        <v>1516</v>
      </c>
      <c r="F120" s="8" t="s">
        <v>295</v>
      </c>
      <c r="G120" s="8" t="s">
        <v>1517</v>
      </c>
      <c r="H120" s="4"/>
      <c r="I120" s="8" t="s">
        <v>1515</v>
      </c>
      <c r="J120" s="10" t="s">
        <v>1518</v>
      </c>
      <c r="K120" s="8" t="s">
        <v>1519</v>
      </c>
      <c r="L120" s="9"/>
      <c r="M120" s="8">
        <v>5.0584176593E10</v>
      </c>
      <c r="N120" s="8" t="s">
        <v>1520</v>
      </c>
      <c r="O120" s="8" t="s">
        <v>1521</v>
      </c>
      <c r="P120" s="8" t="s">
        <v>131</v>
      </c>
      <c r="Q120" s="8" t="s">
        <v>102</v>
      </c>
      <c r="R120" s="8" t="s">
        <v>1522</v>
      </c>
      <c r="S120" s="4"/>
      <c r="T120" s="9"/>
      <c r="U120" s="9"/>
      <c r="V120" s="8" t="s">
        <v>255</v>
      </c>
      <c r="W120" s="9"/>
      <c r="X120" s="8" t="s">
        <v>1523</v>
      </c>
      <c r="Y120" s="4"/>
      <c r="Z120" s="4"/>
      <c r="AA120" s="4"/>
      <c r="AB120" s="4"/>
      <c r="AC120" s="4"/>
      <c r="AD120" s="8" t="s">
        <v>1524</v>
      </c>
      <c r="AE120" s="8">
        <v>5.0586451726E10</v>
      </c>
      <c r="AF120" s="11" t="b">
        <v>0</v>
      </c>
      <c r="AG120" s="11" t="b">
        <v>1</v>
      </c>
      <c r="AH120" s="4"/>
      <c r="AI120" s="11" t="b">
        <v>0</v>
      </c>
      <c r="AJ120" s="4"/>
      <c r="AK120" s="8" t="s">
        <v>1411</v>
      </c>
      <c r="AL120" s="11" t="b">
        <v>1</v>
      </c>
      <c r="AM120" s="4"/>
      <c r="AN120" s="8" t="s">
        <v>109</v>
      </c>
      <c r="AO120" s="8" t="s">
        <v>1523</v>
      </c>
      <c r="AP120" s="8" t="s">
        <v>1523</v>
      </c>
      <c r="AQ120" s="9"/>
      <c r="AR120" s="4"/>
      <c r="AS120" s="4"/>
      <c r="AT120" s="4"/>
      <c r="AU120" s="4"/>
      <c r="AV120" s="8" t="s">
        <v>552</v>
      </c>
      <c r="AW120" s="8" t="s">
        <v>1525</v>
      </c>
      <c r="AX120" s="4"/>
      <c r="AY120" s="9"/>
      <c r="AZ120" s="4"/>
      <c r="BA120" s="9"/>
      <c r="BB120" s="4"/>
      <c r="BC120" s="8" t="s">
        <v>1345</v>
      </c>
      <c r="BD120" s="9"/>
      <c r="BE120" s="8" t="s">
        <v>1346</v>
      </c>
      <c r="BF120" s="8" t="s">
        <v>1526</v>
      </c>
      <c r="BG120" s="8" t="s">
        <v>391</v>
      </c>
      <c r="BH120" s="8" t="s">
        <v>117</v>
      </c>
      <c r="BI120" s="4"/>
      <c r="BJ120" s="8" t="s">
        <v>289</v>
      </c>
      <c r="BK120" s="8" t="s">
        <v>173</v>
      </c>
      <c r="BL120" s="12">
        <v>44287.0</v>
      </c>
      <c r="BM120" s="13"/>
      <c r="BN120" s="11" t="b">
        <v>1</v>
      </c>
      <c r="BO120" s="8" t="s">
        <v>119</v>
      </c>
      <c r="BP120" s="8" t="s">
        <v>1349</v>
      </c>
      <c r="BQ120" s="4"/>
      <c r="BR120" s="4"/>
      <c r="BS120" s="11" t="b">
        <v>0</v>
      </c>
      <c r="BT120" s="4"/>
      <c r="BU120" s="4"/>
      <c r="BV120" s="11" t="b">
        <v>0</v>
      </c>
      <c r="BW120" s="11" t="b">
        <v>1</v>
      </c>
      <c r="BX120" s="8" t="s">
        <v>122</v>
      </c>
      <c r="BY120" s="4"/>
      <c r="BZ120" s="4"/>
      <c r="CA120" s="4"/>
      <c r="CB120" s="4"/>
      <c r="CC120" s="4"/>
      <c r="CD120" s="4"/>
      <c r="CE120" s="4"/>
      <c r="CF120" s="9"/>
      <c r="CG120" s="4"/>
      <c r="CH120" s="4"/>
      <c r="CI120" s="4"/>
    </row>
    <row r="121" ht="14.25" customHeight="1">
      <c r="A121" s="8">
        <v>115.0</v>
      </c>
      <c r="B121" s="8" t="s">
        <v>1527</v>
      </c>
      <c r="C121" s="8" t="s">
        <v>1528</v>
      </c>
      <c r="D121" s="8" t="s">
        <v>1529</v>
      </c>
      <c r="E121" s="8" t="s">
        <v>1530</v>
      </c>
      <c r="F121" s="8" t="s">
        <v>1531</v>
      </c>
      <c r="G121" s="8" t="s">
        <v>1532</v>
      </c>
      <c r="H121" s="4"/>
      <c r="I121" s="8" t="s">
        <v>1528</v>
      </c>
      <c r="J121" s="15">
        <v>34700.0</v>
      </c>
      <c r="K121" s="9"/>
      <c r="L121" s="9"/>
      <c r="M121" s="9"/>
      <c r="N121" s="8" t="s">
        <v>1533</v>
      </c>
      <c r="O121" s="9"/>
      <c r="P121" s="8" t="s">
        <v>101</v>
      </c>
      <c r="Q121" s="8" t="s">
        <v>102</v>
      </c>
      <c r="R121" s="8" t="s">
        <v>1344</v>
      </c>
      <c r="S121" s="4"/>
      <c r="T121" s="9"/>
      <c r="U121" s="9"/>
      <c r="V121" s="8" t="s">
        <v>255</v>
      </c>
      <c r="W121" s="9"/>
      <c r="X121" s="8" t="s">
        <v>1534</v>
      </c>
      <c r="Y121" s="9"/>
      <c r="Z121" s="4"/>
      <c r="AA121" s="4"/>
      <c r="AB121" s="4"/>
      <c r="AC121" s="4"/>
      <c r="AD121" s="9"/>
      <c r="AE121" s="9"/>
      <c r="AF121" s="11" t="b">
        <v>0</v>
      </c>
      <c r="AG121" s="11" t="b">
        <v>0</v>
      </c>
      <c r="AH121" s="4"/>
      <c r="AI121" s="11" t="b">
        <v>0</v>
      </c>
      <c r="AJ121" s="4"/>
      <c r="AK121" s="9"/>
      <c r="AL121" s="11" t="b">
        <v>1</v>
      </c>
      <c r="AM121" s="4"/>
      <c r="AN121" s="8" t="s">
        <v>109</v>
      </c>
      <c r="AO121" s="8" t="s">
        <v>1534</v>
      </c>
      <c r="AP121" s="8" t="s">
        <v>1534</v>
      </c>
      <c r="AQ121" s="4"/>
      <c r="AR121" s="4"/>
      <c r="AS121" s="4"/>
      <c r="AT121" s="4"/>
      <c r="AU121" s="4"/>
      <c r="AV121" s="9"/>
      <c r="AW121" s="9"/>
      <c r="AX121" s="4"/>
      <c r="AY121" s="9"/>
      <c r="AZ121" s="4"/>
      <c r="BA121" s="9"/>
      <c r="BB121" s="4"/>
      <c r="BC121" s="9"/>
      <c r="BD121" s="9"/>
      <c r="BE121" s="8" t="s">
        <v>1346</v>
      </c>
      <c r="BF121" s="8" t="s">
        <v>342</v>
      </c>
      <c r="BG121" s="8" t="s">
        <v>458</v>
      </c>
      <c r="BH121" s="8" t="s">
        <v>117</v>
      </c>
      <c r="BI121" s="4"/>
      <c r="BJ121" s="8" t="s">
        <v>328</v>
      </c>
      <c r="BK121" s="9"/>
      <c r="BL121" s="12">
        <v>44287.0</v>
      </c>
      <c r="BM121" s="10" t="s">
        <v>1535</v>
      </c>
      <c r="BN121" s="11" t="b">
        <v>0</v>
      </c>
      <c r="BO121" s="8" t="s">
        <v>119</v>
      </c>
      <c r="BP121" s="8" t="s">
        <v>120</v>
      </c>
      <c r="BQ121" s="4"/>
      <c r="BR121" s="4"/>
      <c r="BS121" s="11" t="b">
        <v>0</v>
      </c>
      <c r="BT121" s="4"/>
      <c r="BU121" s="4"/>
      <c r="BV121" s="11" t="b">
        <v>0</v>
      </c>
      <c r="BW121" s="11" t="b">
        <v>0</v>
      </c>
      <c r="BX121" s="8" t="s">
        <v>122</v>
      </c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</row>
    <row r="122" ht="14.25" customHeight="1">
      <c r="A122" s="8">
        <v>116.0</v>
      </c>
      <c r="B122" s="8" t="s">
        <v>1536</v>
      </c>
      <c r="C122" s="8" t="s">
        <v>1537</v>
      </c>
      <c r="D122" s="8" t="s">
        <v>1538</v>
      </c>
      <c r="E122" s="8" t="s">
        <v>1539</v>
      </c>
      <c r="F122" s="8" t="s">
        <v>1540</v>
      </c>
      <c r="G122" s="8" t="s">
        <v>1541</v>
      </c>
      <c r="H122" s="4"/>
      <c r="I122" s="8" t="s">
        <v>1537</v>
      </c>
      <c r="J122" s="10" t="s">
        <v>1542</v>
      </c>
      <c r="K122" s="8" t="s">
        <v>1543</v>
      </c>
      <c r="L122" s="9"/>
      <c r="M122" s="8" t="s">
        <v>1544</v>
      </c>
      <c r="N122" s="8" t="s">
        <v>1545</v>
      </c>
      <c r="O122" s="9"/>
      <c r="P122" s="8" t="s">
        <v>101</v>
      </c>
      <c r="Q122" s="8" t="s">
        <v>102</v>
      </c>
      <c r="R122" s="8" t="s">
        <v>1462</v>
      </c>
      <c r="S122" s="9"/>
      <c r="T122" s="4"/>
      <c r="U122" s="9"/>
      <c r="V122" s="8" t="s">
        <v>255</v>
      </c>
      <c r="W122" s="9"/>
      <c r="X122" s="8" t="s">
        <v>1546</v>
      </c>
      <c r="Y122" s="8" t="s">
        <v>1547</v>
      </c>
      <c r="Z122" s="4"/>
      <c r="AA122" s="4"/>
      <c r="AB122" s="4"/>
      <c r="AC122" s="4"/>
      <c r="AD122" s="8" t="s">
        <v>1548</v>
      </c>
      <c r="AE122" s="9"/>
      <c r="AF122" s="11" t="b">
        <v>0</v>
      </c>
      <c r="AG122" s="11" t="b">
        <v>1</v>
      </c>
      <c r="AH122" s="4"/>
      <c r="AI122" s="11" t="b">
        <v>0</v>
      </c>
      <c r="AJ122" s="4"/>
      <c r="AK122" s="8" t="s">
        <v>1411</v>
      </c>
      <c r="AL122" s="11" t="b">
        <v>1</v>
      </c>
      <c r="AM122" s="4"/>
      <c r="AN122" s="8" t="s">
        <v>109</v>
      </c>
      <c r="AO122" s="8" t="s">
        <v>1547</v>
      </c>
      <c r="AP122" s="8" t="s">
        <v>1547</v>
      </c>
      <c r="AQ122" s="9"/>
      <c r="AR122" s="4"/>
      <c r="AS122" s="4"/>
      <c r="AT122" s="4"/>
      <c r="AU122" s="4"/>
      <c r="AV122" s="8" t="s">
        <v>552</v>
      </c>
      <c r="AW122" s="8" t="s">
        <v>1549</v>
      </c>
      <c r="AX122" s="9"/>
      <c r="AY122" s="9"/>
      <c r="AZ122" s="4"/>
      <c r="BA122" s="9"/>
      <c r="BB122" s="4"/>
      <c r="BC122" s="9"/>
      <c r="BD122" s="9"/>
      <c r="BE122" s="8" t="s">
        <v>1346</v>
      </c>
      <c r="BF122" s="8" t="s">
        <v>342</v>
      </c>
      <c r="BG122" s="8" t="s">
        <v>391</v>
      </c>
      <c r="BH122" s="8" t="s">
        <v>117</v>
      </c>
      <c r="BI122" s="4"/>
      <c r="BJ122" s="8" t="s">
        <v>328</v>
      </c>
      <c r="BK122" s="9"/>
      <c r="BL122" s="12">
        <v>44287.0</v>
      </c>
      <c r="BM122" s="12">
        <v>44896.0</v>
      </c>
      <c r="BN122" s="11" t="b">
        <v>0</v>
      </c>
      <c r="BO122" s="8" t="s">
        <v>119</v>
      </c>
      <c r="BP122" s="8" t="s">
        <v>120</v>
      </c>
      <c r="BQ122" s="4"/>
      <c r="BR122" s="4"/>
      <c r="BS122" s="11" t="b">
        <v>0</v>
      </c>
      <c r="BT122" s="4"/>
      <c r="BU122" s="4"/>
      <c r="BV122" s="11" t="b">
        <v>0</v>
      </c>
      <c r="BW122" s="11" t="b">
        <v>0</v>
      </c>
      <c r="BX122" s="8" t="s">
        <v>122</v>
      </c>
      <c r="BY122" s="4"/>
      <c r="BZ122" s="4"/>
      <c r="CA122" s="4"/>
      <c r="CB122" s="4"/>
      <c r="CC122" s="4"/>
      <c r="CD122" s="4"/>
      <c r="CE122" s="4"/>
      <c r="CF122" s="9"/>
      <c r="CG122" s="4"/>
      <c r="CH122" s="4"/>
      <c r="CI122" s="4"/>
    </row>
    <row r="123" ht="14.25" customHeight="1">
      <c r="A123" s="8">
        <v>117.0</v>
      </c>
      <c r="B123" s="8" t="s">
        <v>1550</v>
      </c>
      <c r="C123" s="8" t="s">
        <v>1551</v>
      </c>
      <c r="D123" s="8" t="s">
        <v>1552</v>
      </c>
      <c r="E123" s="8" t="s">
        <v>942</v>
      </c>
      <c r="F123" s="8" t="s">
        <v>1553</v>
      </c>
      <c r="G123" s="8" t="s">
        <v>1554</v>
      </c>
      <c r="H123" s="4"/>
      <c r="I123" s="8" t="s">
        <v>1551</v>
      </c>
      <c r="J123" s="10" t="s">
        <v>1555</v>
      </c>
      <c r="K123" s="9"/>
      <c r="L123" s="9"/>
      <c r="M123" s="9"/>
      <c r="N123" s="9"/>
      <c r="O123" s="9"/>
      <c r="P123" s="8" t="s">
        <v>101</v>
      </c>
      <c r="Q123" s="8" t="s">
        <v>102</v>
      </c>
      <c r="R123" s="8" t="s">
        <v>1522</v>
      </c>
      <c r="S123" s="4"/>
      <c r="T123" s="4"/>
      <c r="U123" s="9"/>
      <c r="V123" s="8" t="s">
        <v>255</v>
      </c>
      <c r="W123" s="9"/>
      <c r="X123" s="8" t="s">
        <v>1556</v>
      </c>
      <c r="Y123" s="9"/>
      <c r="Z123" s="4"/>
      <c r="AA123" s="4"/>
      <c r="AB123" s="4"/>
      <c r="AC123" s="4"/>
      <c r="AD123" s="9"/>
      <c r="AE123" s="9"/>
      <c r="AF123" s="11" t="b">
        <v>0</v>
      </c>
      <c r="AG123" s="11" t="b">
        <v>0</v>
      </c>
      <c r="AH123" s="4"/>
      <c r="AI123" s="11" t="b">
        <v>0</v>
      </c>
      <c r="AJ123" s="4"/>
      <c r="AK123" s="9"/>
      <c r="AL123" s="11" t="b">
        <v>1</v>
      </c>
      <c r="AM123" s="4"/>
      <c r="AN123" s="8" t="s">
        <v>109</v>
      </c>
      <c r="AO123" s="8" t="s">
        <v>1556</v>
      </c>
      <c r="AP123" s="8" t="s">
        <v>1556</v>
      </c>
      <c r="AQ123" s="9"/>
      <c r="AR123" s="4"/>
      <c r="AS123" s="4"/>
      <c r="AT123" s="4"/>
      <c r="AU123" s="4"/>
      <c r="AV123" s="9"/>
      <c r="AW123" s="9"/>
      <c r="AX123" s="9"/>
      <c r="AY123" s="9"/>
      <c r="AZ123" s="4"/>
      <c r="BA123" s="9"/>
      <c r="BB123" s="4"/>
      <c r="BC123" s="9"/>
      <c r="BD123" s="9"/>
      <c r="BE123" s="8" t="s">
        <v>1346</v>
      </c>
      <c r="BF123" s="8" t="s">
        <v>328</v>
      </c>
      <c r="BG123" s="8" t="s">
        <v>486</v>
      </c>
      <c r="BH123" s="8" t="s">
        <v>117</v>
      </c>
      <c r="BI123" s="4"/>
      <c r="BJ123" s="9"/>
      <c r="BK123" s="9"/>
      <c r="BL123" s="12">
        <v>44287.0</v>
      </c>
      <c r="BM123" s="10" t="s">
        <v>140</v>
      </c>
      <c r="BN123" s="11" t="b">
        <v>0</v>
      </c>
      <c r="BO123" s="8" t="s">
        <v>119</v>
      </c>
      <c r="BP123" s="8" t="s">
        <v>120</v>
      </c>
      <c r="BQ123" s="4"/>
      <c r="BR123" s="4"/>
      <c r="BS123" s="11" t="b">
        <v>0</v>
      </c>
      <c r="BT123" s="4"/>
      <c r="BU123" s="4"/>
      <c r="BV123" s="11" t="b">
        <v>0</v>
      </c>
      <c r="BW123" s="11" t="b">
        <v>0</v>
      </c>
      <c r="BX123" s="8" t="s">
        <v>122</v>
      </c>
      <c r="BY123" s="4"/>
      <c r="BZ123" s="4"/>
      <c r="CA123" s="4"/>
      <c r="CB123" s="4"/>
      <c r="CC123" s="4"/>
      <c r="CD123" s="4"/>
      <c r="CE123" s="4"/>
      <c r="CF123" s="9"/>
      <c r="CG123" s="4"/>
      <c r="CH123" s="4"/>
      <c r="CI123" s="4"/>
    </row>
    <row r="124" ht="14.25" customHeight="1">
      <c r="A124" s="8">
        <v>118.0</v>
      </c>
      <c r="B124" s="8" t="s">
        <v>1557</v>
      </c>
      <c r="C124" s="8" t="s">
        <v>1558</v>
      </c>
      <c r="D124" s="8" t="s">
        <v>364</v>
      </c>
      <c r="E124" s="8" t="s">
        <v>449</v>
      </c>
      <c r="F124" s="8" t="s">
        <v>1006</v>
      </c>
      <c r="G124" s="8" t="s">
        <v>1554</v>
      </c>
      <c r="H124" s="4"/>
      <c r="I124" s="8" t="s">
        <v>1558</v>
      </c>
      <c r="J124" s="10" t="s">
        <v>1559</v>
      </c>
      <c r="K124" s="8" t="s">
        <v>1560</v>
      </c>
      <c r="L124" s="9" t="str">
        <f>+503 7521 4667</f>
        <v>#ERROR!</v>
      </c>
      <c r="M124" s="9"/>
      <c r="N124" s="8" t="s">
        <v>1561</v>
      </c>
      <c r="O124" s="9"/>
      <c r="P124" s="8" t="s">
        <v>131</v>
      </c>
      <c r="Q124" s="8" t="s">
        <v>102</v>
      </c>
      <c r="R124" s="8" t="s">
        <v>1462</v>
      </c>
      <c r="S124" s="4"/>
      <c r="T124" s="9"/>
      <c r="U124" s="9"/>
      <c r="V124" s="8" t="s">
        <v>255</v>
      </c>
      <c r="W124" s="9"/>
      <c r="X124" s="8" t="s">
        <v>1562</v>
      </c>
      <c r="Y124" s="9"/>
      <c r="Z124" s="4"/>
      <c r="AA124" s="4"/>
      <c r="AB124" s="4"/>
      <c r="AC124" s="4"/>
      <c r="AD124" s="9"/>
      <c r="AE124" s="9"/>
      <c r="AF124" s="11" t="b">
        <v>0</v>
      </c>
      <c r="AG124" s="11" t="b">
        <v>0</v>
      </c>
      <c r="AH124" s="4"/>
      <c r="AI124" s="11" t="b">
        <v>0</v>
      </c>
      <c r="AJ124" s="4"/>
      <c r="AK124" s="9"/>
      <c r="AL124" s="11" t="b">
        <v>1</v>
      </c>
      <c r="AM124" s="4"/>
      <c r="AN124" s="8" t="s">
        <v>109</v>
      </c>
      <c r="AO124" s="8" t="s">
        <v>1562</v>
      </c>
      <c r="AP124" s="8" t="s">
        <v>1562</v>
      </c>
      <c r="AQ124" s="9"/>
      <c r="AR124" s="4"/>
      <c r="AS124" s="4"/>
      <c r="AT124" s="4"/>
      <c r="AU124" s="4"/>
      <c r="AV124" s="9"/>
      <c r="AW124" s="9"/>
      <c r="AX124" s="4"/>
      <c r="AY124" s="9"/>
      <c r="AZ124" s="4"/>
      <c r="BA124" s="9"/>
      <c r="BB124" s="4"/>
      <c r="BC124" s="8" t="s">
        <v>1345</v>
      </c>
      <c r="BD124" s="8" t="s">
        <v>1557</v>
      </c>
      <c r="BE124" s="8" t="s">
        <v>1346</v>
      </c>
      <c r="BF124" s="8" t="s">
        <v>1439</v>
      </c>
      <c r="BG124" s="8" t="s">
        <v>391</v>
      </c>
      <c r="BH124" s="8" t="s">
        <v>117</v>
      </c>
      <c r="BI124" s="4"/>
      <c r="BJ124" s="8" t="s">
        <v>289</v>
      </c>
      <c r="BK124" s="8" t="s">
        <v>173</v>
      </c>
      <c r="BL124" s="12">
        <v>44287.0</v>
      </c>
      <c r="BM124" s="13"/>
      <c r="BN124" s="11" t="b">
        <v>1</v>
      </c>
      <c r="BO124" s="8" t="s">
        <v>119</v>
      </c>
      <c r="BP124" s="8" t="s">
        <v>1349</v>
      </c>
      <c r="BQ124" s="4"/>
      <c r="BR124" s="4"/>
      <c r="BS124" s="11" t="b">
        <v>0</v>
      </c>
      <c r="BT124" s="4"/>
      <c r="BU124" s="4"/>
      <c r="BV124" s="11" t="b">
        <v>0</v>
      </c>
      <c r="BW124" s="11" t="b">
        <v>1</v>
      </c>
      <c r="BX124" s="8" t="s">
        <v>122</v>
      </c>
      <c r="BY124" s="4"/>
      <c r="BZ124" s="4"/>
      <c r="CA124" s="4"/>
      <c r="CB124" s="4"/>
      <c r="CC124" s="4"/>
      <c r="CD124" s="4"/>
      <c r="CE124" s="4"/>
      <c r="CF124" s="9"/>
      <c r="CG124" s="4"/>
      <c r="CH124" s="4"/>
      <c r="CI124" s="4"/>
    </row>
    <row r="125" ht="14.25" customHeight="1">
      <c r="A125" s="8">
        <v>119.0</v>
      </c>
      <c r="B125" s="8" t="s">
        <v>1563</v>
      </c>
      <c r="C125" s="8" t="s">
        <v>1564</v>
      </c>
      <c r="D125" s="8" t="s">
        <v>1565</v>
      </c>
      <c r="E125" s="8" t="s">
        <v>1566</v>
      </c>
      <c r="F125" s="8" t="s">
        <v>335</v>
      </c>
      <c r="G125" s="8" t="s">
        <v>280</v>
      </c>
      <c r="H125" s="4"/>
      <c r="I125" s="8" t="s">
        <v>1567</v>
      </c>
      <c r="J125" s="10" t="s">
        <v>1568</v>
      </c>
      <c r="K125" s="8" t="s">
        <v>1569</v>
      </c>
      <c r="L125" s="8" t="s">
        <v>1570</v>
      </c>
      <c r="M125" s="9"/>
      <c r="N125" s="9"/>
      <c r="O125" s="9"/>
      <c r="P125" s="8" t="s">
        <v>101</v>
      </c>
      <c r="Q125" s="8" t="s">
        <v>150</v>
      </c>
      <c r="R125" s="8" t="s">
        <v>1344</v>
      </c>
      <c r="S125" s="9"/>
      <c r="T125" s="4"/>
      <c r="U125" s="9"/>
      <c r="V125" s="8" t="s">
        <v>255</v>
      </c>
      <c r="W125" s="4"/>
      <c r="X125" s="8">
        <v>6.9998623E7</v>
      </c>
      <c r="Y125" s="9"/>
      <c r="Z125" s="4"/>
      <c r="AA125" s="4"/>
      <c r="AB125" s="4"/>
      <c r="AC125" s="4"/>
      <c r="AD125" s="4"/>
      <c r="AE125" s="4"/>
      <c r="AF125" s="11" t="b">
        <v>0</v>
      </c>
      <c r="AG125" s="11" t="b">
        <v>0</v>
      </c>
      <c r="AH125" s="4"/>
      <c r="AI125" s="11" t="b">
        <v>0</v>
      </c>
      <c r="AJ125" s="4"/>
      <c r="AK125" s="9"/>
      <c r="AL125" s="11" t="b">
        <v>1</v>
      </c>
      <c r="AM125" s="4"/>
      <c r="AN125" s="8" t="s">
        <v>109</v>
      </c>
      <c r="AO125" s="8">
        <v>6.9998623E7</v>
      </c>
      <c r="AP125" s="8">
        <v>6.9998623E7</v>
      </c>
      <c r="AQ125" s="9"/>
      <c r="AR125" s="4"/>
      <c r="AS125" s="4"/>
      <c r="AT125" s="4"/>
      <c r="AU125" s="4"/>
      <c r="AV125" s="9"/>
      <c r="AW125" s="9"/>
      <c r="AX125" s="4"/>
      <c r="AY125" s="9"/>
      <c r="AZ125" s="4"/>
      <c r="BA125" s="9"/>
      <c r="BB125" s="4"/>
      <c r="BC125" s="9"/>
      <c r="BD125" s="9"/>
      <c r="BE125" s="8" t="s">
        <v>1346</v>
      </c>
      <c r="BF125" s="8" t="s">
        <v>186</v>
      </c>
      <c r="BG125" s="8" t="s">
        <v>187</v>
      </c>
      <c r="BH125" s="8" t="s">
        <v>117</v>
      </c>
      <c r="BI125" s="4"/>
      <c r="BJ125" s="9"/>
      <c r="BK125" s="9"/>
      <c r="BL125" s="12">
        <v>44287.0</v>
      </c>
      <c r="BM125" s="10" t="s">
        <v>1571</v>
      </c>
      <c r="BN125" s="11" t="b">
        <v>0</v>
      </c>
      <c r="BO125" s="8" t="s">
        <v>119</v>
      </c>
      <c r="BP125" s="8" t="s">
        <v>120</v>
      </c>
      <c r="BQ125" s="4"/>
      <c r="BR125" s="4"/>
      <c r="BS125" s="11" t="b">
        <v>0</v>
      </c>
      <c r="BT125" s="4"/>
      <c r="BU125" s="4"/>
      <c r="BV125" s="11" t="b">
        <v>0</v>
      </c>
      <c r="BW125" s="11" t="b">
        <v>0</v>
      </c>
      <c r="BX125" s="8" t="s">
        <v>122</v>
      </c>
      <c r="BY125" s="4"/>
      <c r="BZ125" s="4"/>
      <c r="CA125" s="4"/>
      <c r="CB125" s="4"/>
      <c r="CC125" s="4"/>
      <c r="CD125" s="4"/>
      <c r="CE125" s="4"/>
      <c r="CF125" s="9"/>
      <c r="CG125" s="4"/>
      <c r="CH125" s="4"/>
      <c r="CI125" s="4"/>
    </row>
    <row r="126" ht="14.25" customHeight="1">
      <c r="A126" s="8">
        <v>120.0</v>
      </c>
      <c r="B126" s="8" t="s">
        <v>1572</v>
      </c>
      <c r="C126" s="8" t="s">
        <v>1573</v>
      </c>
      <c r="D126" s="8" t="s">
        <v>956</v>
      </c>
      <c r="E126" s="8" t="s">
        <v>232</v>
      </c>
      <c r="F126" s="8" t="s">
        <v>1574</v>
      </c>
      <c r="G126" s="8" t="s">
        <v>1575</v>
      </c>
      <c r="H126" s="4"/>
      <c r="I126" s="8" t="s">
        <v>1573</v>
      </c>
      <c r="J126" s="12">
        <v>34828.0</v>
      </c>
      <c r="K126" s="8" t="s">
        <v>1576</v>
      </c>
      <c r="L126" s="8" t="s">
        <v>1577</v>
      </c>
      <c r="M126" s="8" t="s">
        <v>1578</v>
      </c>
      <c r="N126" s="8" t="s">
        <v>1579</v>
      </c>
      <c r="O126" s="8" t="s">
        <v>1579</v>
      </c>
      <c r="P126" s="8" t="s">
        <v>101</v>
      </c>
      <c r="Q126" s="8" t="s">
        <v>102</v>
      </c>
      <c r="R126" s="8" t="s">
        <v>1580</v>
      </c>
      <c r="S126" s="4"/>
      <c r="T126" s="4"/>
      <c r="U126" s="9"/>
      <c r="V126" s="8" t="s">
        <v>255</v>
      </c>
      <c r="W126" s="4"/>
      <c r="X126" s="8" t="s">
        <v>1581</v>
      </c>
      <c r="Y126" s="4"/>
      <c r="Z126" s="4"/>
      <c r="AA126" s="4"/>
      <c r="AB126" s="4"/>
      <c r="AC126" s="4"/>
      <c r="AD126" s="8" t="s">
        <v>1582</v>
      </c>
      <c r="AE126" s="8" t="s">
        <v>1583</v>
      </c>
      <c r="AF126" s="11" t="b">
        <v>0</v>
      </c>
      <c r="AG126" s="11" t="b">
        <v>1</v>
      </c>
      <c r="AH126" s="4"/>
      <c r="AI126" s="11" t="b">
        <v>0</v>
      </c>
      <c r="AJ126" s="4"/>
      <c r="AK126" s="8" t="s">
        <v>1411</v>
      </c>
      <c r="AL126" s="11" t="b">
        <v>1</v>
      </c>
      <c r="AM126" s="4"/>
      <c r="AN126" s="8" t="s">
        <v>109</v>
      </c>
      <c r="AO126" s="8" t="s">
        <v>1581</v>
      </c>
      <c r="AP126" s="8" t="s">
        <v>1581</v>
      </c>
      <c r="AQ126" s="9"/>
      <c r="AR126" s="4"/>
      <c r="AS126" s="4"/>
      <c r="AT126" s="4"/>
      <c r="AU126" s="4"/>
      <c r="AV126" s="8" t="s">
        <v>552</v>
      </c>
      <c r="AW126" s="8" t="s">
        <v>1584</v>
      </c>
      <c r="AX126" s="9"/>
      <c r="AY126" s="9"/>
      <c r="AZ126" s="4"/>
      <c r="BA126" s="4"/>
      <c r="BB126" s="4"/>
      <c r="BC126" s="9"/>
      <c r="BD126" s="9"/>
      <c r="BE126" s="8" t="s">
        <v>1346</v>
      </c>
      <c r="BF126" s="8" t="s">
        <v>259</v>
      </c>
      <c r="BG126" s="8" t="s">
        <v>486</v>
      </c>
      <c r="BH126" s="8" t="s">
        <v>117</v>
      </c>
      <c r="BI126" s="4"/>
      <c r="BJ126" s="8" t="s">
        <v>1585</v>
      </c>
      <c r="BK126" s="9"/>
      <c r="BL126" s="12">
        <v>44287.0</v>
      </c>
      <c r="BM126" s="10" t="s">
        <v>1586</v>
      </c>
      <c r="BN126" s="11" t="b">
        <v>0</v>
      </c>
      <c r="BO126" s="8" t="s">
        <v>119</v>
      </c>
      <c r="BP126" s="8" t="s">
        <v>120</v>
      </c>
      <c r="BQ126" s="4"/>
      <c r="BR126" s="4"/>
      <c r="BS126" s="11" t="b">
        <v>0</v>
      </c>
      <c r="BT126" s="4"/>
      <c r="BU126" s="4"/>
      <c r="BV126" s="11" t="b">
        <v>0</v>
      </c>
      <c r="BW126" s="11" t="b">
        <v>0</v>
      </c>
      <c r="BX126" s="8" t="s">
        <v>122</v>
      </c>
      <c r="BY126" s="4"/>
      <c r="BZ126" s="4"/>
      <c r="CA126" s="4"/>
      <c r="CB126" s="4"/>
      <c r="CC126" s="4"/>
      <c r="CD126" s="4"/>
      <c r="CE126" s="4"/>
      <c r="CF126" s="9"/>
      <c r="CG126" s="4"/>
      <c r="CH126" s="4"/>
      <c r="CI126" s="4"/>
    </row>
    <row r="127" ht="14.25" customHeight="1">
      <c r="A127" s="8">
        <v>121.0</v>
      </c>
      <c r="B127" s="8" t="s">
        <v>1587</v>
      </c>
      <c r="C127" s="8" t="s">
        <v>1588</v>
      </c>
      <c r="D127" s="8" t="s">
        <v>277</v>
      </c>
      <c r="E127" s="8" t="s">
        <v>1589</v>
      </c>
      <c r="F127" s="8" t="s">
        <v>1590</v>
      </c>
      <c r="G127" s="8" t="s">
        <v>1591</v>
      </c>
      <c r="H127" s="4"/>
      <c r="I127" s="8" t="s">
        <v>1588</v>
      </c>
      <c r="J127" s="15">
        <v>31264.0</v>
      </c>
      <c r="K127" s="8" t="s">
        <v>1592</v>
      </c>
      <c r="L127" s="8" t="s">
        <v>1593</v>
      </c>
      <c r="M127" s="8" t="s">
        <v>1593</v>
      </c>
      <c r="N127" s="8" t="s">
        <v>1594</v>
      </c>
      <c r="O127" s="8" t="s">
        <v>1594</v>
      </c>
      <c r="P127" s="8" t="s">
        <v>101</v>
      </c>
      <c r="Q127" s="8" t="s">
        <v>102</v>
      </c>
      <c r="R127" s="8" t="s">
        <v>1344</v>
      </c>
      <c r="S127" s="4"/>
      <c r="T127" s="9"/>
      <c r="U127" s="9"/>
      <c r="V127" s="8" t="s">
        <v>255</v>
      </c>
      <c r="W127" s="4"/>
      <c r="X127" s="8">
        <v>1.20335901E8</v>
      </c>
      <c r="Y127" s="9"/>
      <c r="Z127" s="4"/>
      <c r="AA127" s="4"/>
      <c r="AB127" s="4"/>
      <c r="AC127" s="4"/>
      <c r="AD127" s="8" t="s">
        <v>1595</v>
      </c>
      <c r="AE127" s="8" t="s">
        <v>1596</v>
      </c>
      <c r="AF127" s="11" t="b">
        <v>0</v>
      </c>
      <c r="AG127" s="11" t="b">
        <v>1</v>
      </c>
      <c r="AH127" s="4"/>
      <c r="AI127" s="11" t="b">
        <v>0</v>
      </c>
      <c r="AJ127" s="4"/>
      <c r="AK127" s="8" t="s">
        <v>1411</v>
      </c>
      <c r="AL127" s="11" t="b">
        <v>1</v>
      </c>
      <c r="AM127" s="4"/>
      <c r="AN127" s="8" t="s">
        <v>109</v>
      </c>
      <c r="AO127" s="8">
        <v>1.20335901E8</v>
      </c>
      <c r="AP127" s="8">
        <v>1.20335901E8</v>
      </c>
      <c r="AQ127" s="4"/>
      <c r="AR127" s="4"/>
      <c r="AS127" s="4"/>
      <c r="AT127" s="4"/>
      <c r="AU127" s="4"/>
      <c r="AV127" s="8" t="s">
        <v>552</v>
      </c>
      <c r="AW127" s="8" t="s">
        <v>972</v>
      </c>
      <c r="AX127" s="4"/>
      <c r="AY127" s="9"/>
      <c r="AZ127" s="4"/>
      <c r="BA127" s="9"/>
      <c r="BB127" s="4"/>
      <c r="BC127" s="9"/>
      <c r="BD127" s="9"/>
      <c r="BE127" s="8" t="s">
        <v>1346</v>
      </c>
      <c r="BF127" s="8" t="s">
        <v>328</v>
      </c>
      <c r="BG127" s="8" t="s">
        <v>343</v>
      </c>
      <c r="BH127" s="8" t="s">
        <v>117</v>
      </c>
      <c r="BI127" s="4"/>
      <c r="BJ127" s="9"/>
      <c r="BK127" s="9"/>
      <c r="BL127" s="12">
        <v>44287.0</v>
      </c>
      <c r="BM127" s="12">
        <v>44378.0</v>
      </c>
      <c r="BN127" s="11" t="b">
        <v>0</v>
      </c>
      <c r="BO127" s="8" t="s">
        <v>119</v>
      </c>
      <c r="BP127" s="8" t="s">
        <v>120</v>
      </c>
      <c r="BQ127" s="4"/>
      <c r="BR127" s="4"/>
      <c r="BS127" s="11" t="b">
        <v>0</v>
      </c>
      <c r="BT127" s="4"/>
      <c r="BU127" s="4"/>
      <c r="BV127" s="11" t="b">
        <v>0</v>
      </c>
      <c r="BW127" s="11" t="b">
        <v>0</v>
      </c>
      <c r="BX127" s="8" t="s">
        <v>122</v>
      </c>
      <c r="BY127" s="4"/>
      <c r="BZ127" s="4"/>
      <c r="CA127" s="4"/>
      <c r="CB127" s="4"/>
      <c r="CC127" s="4"/>
      <c r="CD127" s="4"/>
      <c r="CE127" s="4"/>
      <c r="CF127" s="8" t="s">
        <v>176</v>
      </c>
      <c r="CG127" s="4"/>
      <c r="CH127" s="4"/>
      <c r="CI127" s="4"/>
    </row>
    <row r="128" ht="14.25" customHeight="1">
      <c r="A128" s="8">
        <v>122.0</v>
      </c>
      <c r="B128" s="8" t="s">
        <v>1597</v>
      </c>
      <c r="C128" s="8" t="s">
        <v>1598</v>
      </c>
      <c r="D128" s="8" t="s">
        <v>1192</v>
      </c>
      <c r="E128" s="8" t="s">
        <v>277</v>
      </c>
      <c r="F128" s="8" t="s">
        <v>1599</v>
      </c>
      <c r="G128" s="8" t="s">
        <v>1600</v>
      </c>
      <c r="H128" s="4"/>
      <c r="I128" s="8" t="s">
        <v>1598</v>
      </c>
      <c r="J128" s="10" t="s">
        <v>1601</v>
      </c>
      <c r="K128" s="8" t="s">
        <v>1602</v>
      </c>
      <c r="L128" s="8">
        <v>2.936432993E9</v>
      </c>
      <c r="M128" s="8">
        <v>4.248887525E9</v>
      </c>
      <c r="N128" s="8" t="s">
        <v>1603</v>
      </c>
      <c r="O128" s="8" t="s">
        <v>1603</v>
      </c>
      <c r="P128" s="8" t="s">
        <v>101</v>
      </c>
      <c r="Q128" s="8" t="s">
        <v>102</v>
      </c>
      <c r="R128" s="8" t="s">
        <v>1344</v>
      </c>
      <c r="S128" s="4"/>
      <c r="T128" s="4"/>
      <c r="U128" s="9"/>
      <c r="V128" s="8" t="s">
        <v>255</v>
      </c>
      <c r="W128" s="9"/>
      <c r="X128" s="8">
        <v>1.59003525E8</v>
      </c>
      <c r="Y128" s="8">
        <v>1.9331303E7</v>
      </c>
      <c r="Z128" s="4"/>
      <c r="AA128" s="4"/>
      <c r="AB128" s="4"/>
      <c r="AC128" s="4"/>
      <c r="AD128" s="8" t="s">
        <v>1604</v>
      </c>
      <c r="AE128" s="8">
        <v>4.121191133E9</v>
      </c>
      <c r="AF128" s="11" t="b">
        <v>0</v>
      </c>
      <c r="AG128" s="11" t="b">
        <v>1</v>
      </c>
      <c r="AH128" s="4"/>
      <c r="AI128" s="11" t="b">
        <v>0</v>
      </c>
      <c r="AJ128" s="4"/>
      <c r="AK128" s="8" t="s">
        <v>1411</v>
      </c>
      <c r="AL128" s="11" t="b">
        <v>1</v>
      </c>
      <c r="AM128" s="4"/>
      <c r="AN128" s="8" t="s">
        <v>109</v>
      </c>
      <c r="AO128" s="8">
        <v>1.9331303E7</v>
      </c>
      <c r="AP128" s="8">
        <v>1.9331303E7</v>
      </c>
      <c r="AQ128" s="4"/>
      <c r="AR128" s="4"/>
      <c r="AS128" s="4"/>
      <c r="AT128" s="4"/>
      <c r="AU128" s="4"/>
      <c r="AV128" s="8" t="s">
        <v>552</v>
      </c>
      <c r="AW128" s="8" t="s">
        <v>1605</v>
      </c>
      <c r="AX128" s="4"/>
      <c r="AY128" s="9"/>
      <c r="AZ128" s="4"/>
      <c r="BA128" s="9"/>
      <c r="BB128" s="4"/>
      <c r="BC128" s="9"/>
      <c r="BD128" s="9"/>
      <c r="BE128" s="8" t="s">
        <v>1346</v>
      </c>
      <c r="BF128" s="8" t="s">
        <v>328</v>
      </c>
      <c r="BG128" s="8" t="s">
        <v>458</v>
      </c>
      <c r="BH128" s="8" t="s">
        <v>117</v>
      </c>
      <c r="BI128" s="4"/>
      <c r="BJ128" s="9"/>
      <c r="BK128" s="9"/>
      <c r="BL128" s="12">
        <v>44287.0</v>
      </c>
      <c r="BM128" s="10" t="s">
        <v>1606</v>
      </c>
      <c r="BN128" s="11" t="b">
        <v>0</v>
      </c>
      <c r="BO128" s="8" t="s">
        <v>119</v>
      </c>
      <c r="BP128" s="8" t="s">
        <v>120</v>
      </c>
      <c r="BQ128" s="4"/>
      <c r="BR128" s="4"/>
      <c r="BS128" s="11" t="b">
        <v>0</v>
      </c>
      <c r="BT128" s="4"/>
      <c r="BU128" s="4"/>
      <c r="BV128" s="11" t="b">
        <v>0</v>
      </c>
      <c r="BW128" s="11" t="b">
        <v>0</v>
      </c>
      <c r="BX128" s="8" t="s">
        <v>122</v>
      </c>
      <c r="BY128" s="4"/>
      <c r="BZ128" s="4"/>
      <c r="CA128" s="4"/>
      <c r="CB128" s="4"/>
      <c r="CC128" s="4"/>
      <c r="CD128" s="4"/>
      <c r="CE128" s="4"/>
      <c r="CF128" s="9"/>
      <c r="CG128" s="4"/>
      <c r="CH128" s="4"/>
      <c r="CI128" s="4"/>
    </row>
    <row r="129" ht="14.25" customHeight="1">
      <c r="A129" s="8">
        <v>123.0</v>
      </c>
      <c r="B129" s="8" t="s">
        <v>1607</v>
      </c>
      <c r="C129" s="8" t="s">
        <v>1608</v>
      </c>
      <c r="D129" s="8" t="s">
        <v>321</v>
      </c>
      <c r="E129" s="8" t="s">
        <v>1530</v>
      </c>
      <c r="F129" s="8" t="s">
        <v>1609</v>
      </c>
      <c r="G129" s="8" t="s">
        <v>1610</v>
      </c>
      <c r="H129" s="4"/>
      <c r="I129" s="8" t="s">
        <v>1611</v>
      </c>
      <c r="J129" s="10" t="s">
        <v>1612</v>
      </c>
      <c r="K129" s="8" t="s">
        <v>1613</v>
      </c>
      <c r="L129" s="9"/>
      <c r="M129" s="8">
        <v>3.183234711E9</v>
      </c>
      <c r="N129" s="9"/>
      <c r="O129" s="8" t="s">
        <v>1614</v>
      </c>
      <c r="P129" s="8" t="s">
        <v>131</v>
      </c>
      <c r="Q129" s="8" t="s">
        <v>102</v>
      </c>
      <c r="R129" s="8" t="s">
        <v>670</v>
      </c>
      <c r="S129" s="8" t="s">
        <v>1615</v>
      </c>
      <c r="T129" s="4"/>
      <c r="U129" s="9"/>
      <c r="V129" s="8" t="s">
        <v>255</v>
      </c>
      <c r="W129" s="9"/>
      <c r="X129" s="8">
        <v>1.085303462E9</v>
      </c>
      <c r="Y129" s="9"/>
      <c r="Z129" s="4"/>
      <c r="AA129" s="4"/>
      <c r="AB129" s="4"/>
      <c r="AC129" s="4"/>
      <c r="AD129" s="4"/>
      <c r="AE129" s="4"/>
      <c r="AF129" s="11" t="b">
        <v>0</v>
      </c>
      <c r="AG129" s="11" t="b">
        <v>1</v>
      </c>
      <c r="AH129" s="4"/>
      <c r="AI129" s="11" t="b">
        <v>0</v>
      </c>
      <c r="AJ129" s="4"/>
      <c r="AK129" s="9"/>
      <c r="AL129" s="11" t="b">
        <v>1</v>
      </c>
      <c r="AM129" s="4"/>
      <c r="AN129" s="8" t="s">
        <v>109</v>
      </c>
      <c r="AO129" s="8">
        <v>1.085303462E9</v>
      </c>
      <c r="AP129" s="8">
        <v>1.085303462E9</v>
      </c>
      <c r="AQ129" s="4"/>
      <c r="AR129" s="4"/>
      <c r="AS129" s="4"/>
      <c r="AT129" s="4"/>
      <c r="AU129" s="4"/>
      <c r="AV129" s="8" t="s">
        <v>552</v>
      </c>
      <c r="AW129" s="8" t="s">
        <v>1616</v>
      </c>
      <c r="AX129" s="4"/>
      <c r="AY129" s="10">
        <v>1.0</v>
      </c>
      <c r="AZ129" s="4"/>
      <c r="BA129" s="4"/>
      <c r="BB129" s="4"/>
      <c r="BC129" s="9"/>
      <c r="BD129" s="9"/>
      <c r="BE129" s="8" t="s">
        <v>1346</v>
      </c>
      <c r="BF129" s="8" t="s">
        <v>328</v>
      </c>
      <c r="BG129" s="8" t="s">
        <v>343</v>
      </c>
      <c r="BH129" s="8" t="s">
        <v>117</v>
      </c>
      <c r="BI129" s="4"/>
      <c r="BJ129" s="9"/>
      <c r="BK129" s="9"/>
      <c r="BL129" s="12">
        <v>44410.0</v>
      </c>
      <c r="BM129" s="10" t="s">
        <v>1617</v>
      </c>
      <c r="BN129" s="11" t="b">
        <v>0</v>
      </c>
      <c r="BO129" s="8" t="s">
        <v>119</v>
      </c>
      <c r="BP129" s="8" t="s">
        <v>120</v>
      </c>
      <c r="BQ129" s="4"/>
      <c r="BR129" s="4"/>
      <c r="BS129" s="11" t="b">
        <v>0</v>
      </c>
      <c r="BT129" s="4"/>
      <c r="BU129" s="4"/>
      <c r="BV129" s="11" t="b">
        <v>0</v>
      </c>
      <c r="BW129" s="11" t="b">
        <v>0</v>
      </c>
      <c r="BX129" s="8" t="s">
        <v>122</v>
      </c>
      <c r="BY129" s="4"/>
      <c r="BZ129" s="4"/>
      <c r="CA129" s="4"/>
      <c r="CB129" s="4"/>
      <c r="CC129" s="4"/>
      <c r="CD129" s="4"/>
      <c r="CE129" s="4"/>
      <c r="CF129" s="8" t="s">
        <v>664</v>
      </c>
      <c r="CG129" s="4"/>
      <c r="CH129" s="4"/>
      <c r="CI129" s="4"/>
    </row>
    <row r="130" ht="14.25" customHeight="1">
      <c r="A130" s="8">
        <v>124.0</v>
      </c>
      <c r="B130" s="8" t="s">
        <v>1618</v>
      </c>
      <c r="C130" s="8" t="s">
        <v>1619</v>
      </c>
      <c r="D130" s="8" t="s">
        <v>801</v>
      </c>
      <c r="E130" s="8" t="s">
        <v>1229</v>
      </c>
      <c r="F130" s="8" t="s">
        <v>1620</v>
      </c>
      <c r="G130" s="9"/>
      <c r="H130" s="4"/>
      <c r="I130" s="8" t="s">
        <v>1621</v>
      </c>
      <c r="J130" s="15">
        <v>31543.0</v>
      </c>
      <c r="K130" s="8" t="s">
        <v>1622</v>
      </c>
      <c r="L130" s="8" t="s">
        <v>1623</v>
      </c>
      <c r="M130" s="8">
        <v>5.43795063683E11</v>
      </c>
      <c r="N130" s="9"/>
      <c r="O130" s="4"/>
      <c r="P130" s="8" t="s">
        <v>101</v>
      </c>
      <c r="Q130" s="8" t="s">
        <v>102</v>
      </c>
      <c r="R130" s="8" t="s">
        <v>1624</v>
      </c>
      <c r="S130" s="9"/>
      <c r="T130" s="9"/>
      <c r="U130" s="9"/>
      <c r="V130" s="8" t="s">
        <v>255</v>
      </c>
      <c r="W130" s="9"/>
      <c r="X130" s="8">
        <v>3.2618963E7</v>
      </c>
      <c r="Y130" s="9"/>
      <c r="Z130" s="4"/>
      <c r="AA130" s="4"/>
      <c r="AB130" s="4"/>
      <c r="AC130" s="4"/>
      <c r="AD130" s="4"/>
      <c r="AE130" s="4"/>
      <c r="AF130" s="11" t="b">
        <v>0</v>
      </c>
      <c r="AG130" s="11" t="b">
        <v>1</v>
      </c>
      <c r="AH130" s="4"/>
      <c r="AI130" s="11" t="b">
        <v>0</v>
      </c>
      <c r="AJ130" s="4"/>
      <c r="AK130" s="9"/>
      <c r="AL130" s="11" t="b">
        <v>1</v>
      </c>
      <c r="AM130" s="4"/>
      <c r="AN130" s="8" t="s">
        <v>109</v>
      </c>
      <c r="AO130" s="8">
        <v>3.2618963E7</v>
      </c>
      <c r="AP130" s="8">
        <v>3.2618963E7</v>
      </c>
      <c r="AQ130" s="9"/>
      <c r="AR130" s="4"/>
      <c r="AS130" s="4"/>
      <c r="AT130" s="4"/>
      <c r="AU130" s="4"/>
      <c r="AV130" s="8" t="s">
        <v>112</v>
      </c>
      <c r="AW130" s="8" t="s">
        <v>1625</v>
      </c>
      <c r="AX130" s="4"/>
      <c r="AY130" s="10">
        <v>0.0</v>
      </c>
      <c r="AZ130" s="4"/>
      <c r="BA130" s="9"/>
      <c r="BB130" s="4"/>
      <c r="BC130" s="9"/>
      <c r="BD130" s="9"/>
      <c r="BE130" s="8" t="s">
        <v>1346</v>
      </c>
      <c r="BF130" s="8" t="s">
        <v>328</v>
      </c>
      <c r="BG130" s="8" t="s">
        <v>458</v>
      </c>
      <c r="BH130" s="8" t="s">
        <v>117</v>
      </c>
      <c r="BI130" s="4"/>
      <c r="BJ130" s="9"/>
      <c r="BK130" s="9"/>
      <c r="BL130" s="10" t="s">
        <v>814</v>
      </c>
      <c r="BM130" s="10" t="s">
        <v>1626</v>
      </c>
      <c r="BN130" s="11" t="b">
        <v>0</v>
      </c>
      <c r="BO130" s="8" t="s">
        <v>119</v>
      </c>
      <c r="BP130" s="8" t="s">
        <v>120</v>
      </c>
      <c r="BQ130" s="4"/>
      <c r="BR130" s="4"/>
      <c r="BS130" s="11" t="b">
        <v>0</v>
      </c>
      <c r="BT130" s="4"/>
      <c r="BU130" s="4"/>
      <c r="BV130" s="11" t="b">
        <v>0</v>
      </c>
      <c r="BW130" s="11" t="b">
        <v>0</v>
      </c>
      <c r="BX130" s="8" t="s">
        <v>122</v>
      </c>
      <c r="BY130" s="4"/>
      <c r="BZ130" s="4"/>
      <c r="CA130" s="4"/>
      <c r="CB130" s="4"/>
      <c r="CC130" s="4"/>
      <c r="CD130" s="4"/>
      <c r="CE130" s="4"/>
      <c r="CF130" s="8" t="s">
        <v>664</v>
      </c>
      <c r="CG130" s="4"/>
      <c r="CH130" s="4"/>
      <c r="CI130" s="4"/>
    </row>
    <row r="131" ht="14.25" customHeight="1">
      <c r="A131" s="8">
        <v>125.0</v>
      </c>
      <c r="B131" s="8" t="s">
        <v>1627</v>
      </c>
      <c r="C131" s="8" t="s">
        <v>1628</v>
      </c>
      <c r="D131" s="8" t="s">
        <v>321</v>
      </c>
      <c r="E131" s="9"/>
      <c r="F131" s="8" t="s">
        <v>1554</v>
      </c>
      <c r="G131" s="8" t="s">
        <v>1354</v>
      </c>
      <c r="H131" s="4"/>
      <c r="I131" s="8" t="s">
        <v>1629</v>
      </c>
      <c r="J131" s="10" t="s">
        <v>1630</v>
      </c>
      <c r="K131" s="8" t="s">
        <v>1631</v>
      </c>
      <c r="L131" s="9"/>
      <c r="M131" s="8">
        <v>5.25561465504E11</v>
      </c>
      <c r="N131" s="8" t="s">
        <v>1632</v>
      </c>
      <c r="O131" s="8" t="s">
        <v>1633</v>
      </c>
      <c r="P131" s="8" t="s">
        <v>101</v>
      </c>
      <c r="Q131" s="8" t="s">
        <v>102</v>
      </c>
      <c r="R131" s="8" t="s">
        <v>254</v>
      </c>
      <c r="S131" s="9"/>
      <c r="T131" s="8" t="s">
        <v>1634</v>
      </c>
      <c r="U131" s="9"/>
      <c r="V131" s="8" t="s">
        <v>255</v>
      </c>
      <c r="W131" s="9"/>
      <c r="X131" s="8" t="s">
        <v>1635</v>
      </c>
      <c r="Y131" s="9"/>
      <c r="Z131" s="4"/>
      <c r="AA131" s="4"/>
      <c r="AB131" s="4"/>
      <c r="AC131" s="4"/>
      <c r="AD131" s="4"/>
      <c r="AE131" s="4"/>
      <c r="AF131" s="11" t="b">
        <v>0</v>
      </c>
      <c r="AG131" s="11" t="b">
        <v>1</v>
      </c>
      <c r="AH131" s="4"/>
      <c r="AI131" s="11" t="b">
        <v>0</v>
      </c>
      <c r="AJ131" s="4"/>
      <c r="AK131" s="4"/>
      <c r="AL131" s="11" t="b">
        <v>1</v>
      </c>
      <c r="AM131" s="4"/>
      <c r="AN131" s="8" t="s">
        <v>109</v>
      </c>
      <c r="AO131" s="8" t="s">
        <v>1635</v>
      </c>
      <c r="AP131" s="8" t="s">
        <v>1635</v>
      </c>
      <c r="AQ131" s="4"/>
      <c r="AR131" s="4"/>
      <c r="AS131" s="4"/>
      <c r="AT131" s="4"/>
      <c r="AU131" s="4"/>
      <c r="AV131" s="8" t="s">
        <v>552</v>
      </c>
      <c r="AW131" s="8" t="s">
        <v>1636</v>
      </c>
      <c r="AX131" s="4"/>
      <c r="AY131" s="10">
        <v>0.0</v>
      </c>
      <c r="AZ131" s="4"/>
      <c r="BA131" s="9"/>
      <c r="BB131" s="4"/>
      <c r="BC131" s="8" t="s">
        <v>1345</v>
      </c>
      <c r="BD131" s="9"/>
      <c r="BE131" s="8" t="s">
        <v>1346</v>
      </c>
      <c r="BF131" s="8" t="s">
        <v>1637</v>
      </c>
      <c r="BG131" s="8" t="s">
        <v>486</v>
      </c>
      <c r="BH131" s="8" t="s">
        <v>117</v>
      </c>
      <c r="BI131" s="4"/>
      <c r="BJ131" s="9"/>
      <c r="BK131" s="8" t="s">
        <v>173</v>
      </c>
      <c r="BL131" s="12">
        <v>44320.0</v>
      </c>
      <c r="BM131" s="12">
        <v>44903.0</v>
      </c>
      <c r="BN131" s="11" t="b">
        <v>0</v>
      </c>
      <c r="BO131" s="8" t="s">
        <v>119</v>
      </c>
      <c r="BP131" s="8" t="s">
        <v>1349</v>
      </c>
      <c r="BQ131" s="4"/>
      <c r="BR131" s="4"/>
      <c r="BS131" s="11" t="b">
        <v>0</v>
      </c>
      <c r="BT131" s="4"/>
      <c r="BU131" s="4"/>
      <c r="BV131" s="11" t="b">
        <v>0</v>
      </c>
      <c r="BW131" s="11" t="b">
        <v>0</v>
      </c>
      <c r="BX131" s="8" t="s">
        <v>122</v>
      </c>
      <c r="BY131" s="4"/>
      <c r="BZ131" s="4"/>
      <c r="CA131" s="4"/>
      <c r="CB131" s="4"/>
      <c r="CC131" s="4"/>
      <c r="CD131" s="4"/>
      <c r="CE131" s="4"/>
      <c r="CF131" s="9"/>
      <c r="CG131" s="4"/>
      <c r="CH131" s="4"/>
      <c r="CI131" s="4"/>
    </row>
    <row r="132" ht="14.25" customHeight="1">
      <c r="A132" s="8">
        <v>126.0</v>
      </c>
      <c r="B132" s="8" t="s">
        <v>1638</v>
      </c>
      <c r="C132" s="8" t="s">
        <v>1639</v>
      </c>
      <c r="D132" s="8" t="s">
        <v>321</v>
      </c>
      <c r="E132" s="8" t="s">
        <v>160</v>
      </c>
      <c r="F132" s="8" t="s">
        <v>1640</v>
      </c>
      <c r="G132" s="8" t="s">
        <v>1389</v>
      </c>
      <c r="H132" s="4"/>
      <c r="I132" s="8" t="s">
        <v>1641</v>
      </c>
      <c r="J132" s="15">
        <v>35129.0</v>
      </c>
      <c r="K132" s="8" t="s">
        <v>1642</v>
      </c>
      <c r="L132" s="8">
        <v>2.124224481E9</v>
      </c>
      <c r="M132" s="8">
        <v>4.122409758E9</v>
      </c>
      <c r="N132" s="9"/>
      <c r="O132" s="8" t="s">
        <v>1643</v>
      </c>
      <c r="P132" s="8" t="s">
        <v>131</v>
      </c>
      <c r="Q132" s="8" t="s">
        <v>102</v>
      </c>
      <c r="R132" s="8" t="s">
        <v>1344</v>
      </c>
      <c r="S132" s="9"/>
      <c r="T132" s="9"/>
      <c r="U132" s="8">
        <v>1.23355612E8</v>
      </c>
      <c r="V132" s="8" t="s">
        <v>1644</v>
      </c>
      <c r="W132" s="9"/>
      <c r="X132" s="8">
        <v>1.23355612E8</v>
      </c>
      <c r="Y132" s="9"/>
      <c r="Z132" s="4"/>
      <c r="AA132" s="4"/>
      <c r="AB132" s="4"/>
      <c r="AC132" s="4"/>
      <c r="AD132" s="4"/>
      <c r="AE132" s="4"/>
      <c r="AF132" s="11" t="b">
        <v>0</v>
      </c>
      <c r="AG132" s="11" t="b">
        <v>1</v>
      </c>
      <c r="AH132" s="4"/>
      <c r="AI132" s="11" t="b">
        <v>0</v>
      </c>
      <c r="AJ132" s="4"/>
      <c r="AK132" s="9"/>
      <c r="AL132" s="11" t="b">
        <v>1</v>
      </c>
      <c r="AM132" s="4"/>
      <c r="AN132" s="8" t="s">
        <v>109</v>
      </c>
      <c r="AO132" s="8">
        <v>1.23355612E8</v>
      </c>
      <c r="AP132" s="8">
        <v>1.23355612E8</v>
      </c>
      <c r="AQ132" s="4"/>
      <c r="AR132" s="4"/>
      <c r="AS132" s="4"/>
      <c r="AT132" s="4"/>
      <c r="AU132" s="4"/>
      <c r="AV132" s="8" t="s">
        <v>552</v>
      </c>
      <c r="AW132" s="8" t="s">
        <v>1645</v>
      </c>
      <c r="AX132" s="4"/>
      <c r="AY132" s="10">
        <v>2.0</v>
      </c>
      <c r="AZ132" s="4"/>
      <c r="BA132" s="4"/>
      <c r="BB132" s="4"/>
      <c r="BC132" s="9"/>
      <c r="BD132" s="9"/>
      <c r="BE132" s="8" t="s">
        <v>1346</v>
      </c>
      <c r="BF132" s="8" t="s">
        <v>328</v>
      </c>
      <c r="BG132" s="8" t="s">
        <v>486</v>
      </c>
      <c r="BH132" s="8" t="s">
        <v>117</v>
      </c>
      <c r="BI132" s="4"/>
      <c r="BJ132" s="9"/>
      <c r="BK132" s="9"/>
      <c r="BL132" s="12">
        <v>44534.0</v>
      </c>
      <c r="BM132" s="12">
        <v>44478.0</v>
      </c>
      <c r="BN132" s="11" t="b">
        <v>0</v>
      </c>
      <c r="BO132" s="8" t="s">
        <v>119</v>
      </c>
      <c r="BP132" s="8" t="s">
        <v>120</v>
      </c>
      <c r="BQ132" s="4"/>
      <c r="BR132" s="4"/>
      <c r="BS132" s="11" t="b">
        <v>0</v>
      </c>
      <c r="BT132" s="4"/>
      <c r="BU132" s="4"/>
      <c r="BV132" s="11" t="b">
        <v>0</v>
      </c>
      <c r="BW132" s="11" t="b">
        <v>0</v>
      </c>
      <c r="BX132" s="8" t="s">
        <v>122</v>
      </c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</row>
    <row r="133" ht="14.25" customHeight="1">
      <c r="A133" s="8">
        <v>127.0</v>
      </c>
      <c r="B133" s="8" t="s">
        <v>1646</v>
      </c>
      <c r="C133" s="8" t="s">
        <v>1647</v>
      </c>
      <c r="D133" s="8" t="s">
        <v>144</v>
      </c>
      <c r="E133" s="8" t="s">
        <v>246</v>
      </c>
      <c r="F133" s="8" t="s">
        <v>1648</v>
      </c>
      <c r="G133" s="8" t="s">
        <v>1649</v>
      </c>
      <c r="H133" s="4"/>
      <c r="I133" s="8" t="s">
        <v>1650</v>
      </c>
      <c r="J133" s="15">
        <v>34366.0</v>
      </c>
      <c r="K133" s="8" t="s">
        <v>1651</v>
      </c>
      <c r="L133" s="9"/>
      <c r="M133" s="8" t="s">
        <v>1652</v>
      </c>
      <c r="N133" s="8" t="s">
        <v>1653</v>
      </c>
      <c r="O133" s="8" t="s">
        <v>1654</v>
      </c>
      <c r="P133" s="8" t="s">
        <v>101</v>
      </c>
      <c r="Q133" s="8" t="s">
        <v>150</v>
      </c>
      <c r="R133" s="8" t="s">
        <v>254</v>
      </c>
      <c r="S133" s="9"/>
      <c r="T133" s="9"/>
      <c r="U133" s="8" t="s">
        <v>1655</v>
      </c>
      <c r="V133" s="8" t="s">
        <v>1656</v>
      </c>
      <c r="W133" s="9"/>
      <c r="X133" s="8" t="s">
        <v>1655</v>
      </c>
      <c r="Y133" s="9"/>
      <c r="Z133" s="4"/>
      <c r="AA133" s="4"/>
      <c r="AB133" s="4"/>
      <c r="AC133" s="4"/>
      <c r="AD133" s="4"/>
      <c r="AE133" s="4"/>
      <c r="AF133" s="11" t="b">
        <v>0</v>
      </c>
      <c r="AG133" s="11" t="b">
        <v>1</v>
      </c>
      <c r="AH133" s="4"/>
      <c r="AI133" s="11" t="b">
        <v>0</v>
      </c>
      <c r="AJ133" s="4"/>
      <c r="AK133" s="9"/>
      <c r="AL133" s="11" t="b">
        <v>1</v>
      </c>
      <c r="AM133" s="4"/>
      <c r="AN133" s="8" t="s">
        <v>109</v>
      </c>
      <c r="AO133" s="8" t="s">
        <v>1655</v>
      </c>
      <c r="AP133" s="8" t="s">
        <v>1655</v>
      </c>
      <c r="AQ133" s="4"/>
      <c r="AR133" s="4"/>
      <c r="AS133" s="4"/>
      <c r="AT133" s="4"/>
      <c r="AU133" s="4"/>
      <c r="AV133" s="8" t="s">
        <v>552</v>
      </c>
      <c r="AW133" s="8" t="s">
        <v>1657</v>
      </c>
      <c r="AX133" s="4"/>
      <c r="AY133" s="10">
        <v>0.0</v>
      </c>
      <c r="AZ133" s="4"/>
      <c r="BA133" s="4"/>
      <c r="BB133" s="4"/>
      <c r="BC133" s="9"/>
      <c r="BD133" s="9"/>
      <c r="BE133" s="8" t="s">
        <v>1346</v>
      </c>
      <c r="BF133" s="8" t="s">
        <v>1394</v>
      </c>
      <c r="BG133" s="8" t="s">
        <v>458</v>
      </c>
      <c r="BH133" s="8" t="s">
        <v>117</v>
      </c>
      <c r="BI133" s="4"/>
      <c r="BJ133" s="9"/>
      <c r="BK133" s="8" t="s">
        <v>173</v>
      </c>
      <c r="BL133" s="10" t="s">
        <v>828</v>
      </c>
      <c r="BM133" s="10" t="s">
        <v>1658</v>
      </c>
      <c r="BN133" s="11" t="b">
        <v>0</v>
      </c>
      <c r="BO133" s="8" t="s">
        <v>119</v>
      </c>
      <c r="BP133" s="8" t="s">
        <v>1349</v>
      </c>
      <c r="BQ133" s="4"/>
      <c r="BR133" s="4"/>
      <c r="BS133" s="11" t="b">
        <v>0</v>
      </c>
      <c r="BT133" s="4"/>
      <c r="BU133" s="4"/>
      <c r="BV133" s="11" t="b">
        <v>0</v>
      </c>
      <c r="BW133" s="11" t="b">
        <v>0</v>
      </c>
      <c r="BX133" s="8" t="s">
        <v>122</v>
      </c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</row>
    <row r="134" ht="14.25" customHeight="1">
      <c r="A134" s="8">
        <v>128.0</v>
      </c>
      <c r="B134" s="8" t="s">
        <v>1659</v>
      </c>
      <c r="C134" s="8" t="s">
        <v>1660</v>
      </c>
      <c r="D134" s="8" t="s">
        <v>1661</v>
      </c>
      <c r="E134" s="8" t="s">
        <v>1662</v>
      </c>
      <c r="F134" s="8" t="s">
        <v>1663</v>
      </c>
      <c r="G134" s="8" t="s">
        <v>146</v>
      </c>
      <c r="H134" s="4"/>
      <c r="I134" s="8" t="s">
        <v>1664</v>
      </c>
      <c r="J134" s="10" t="s">
        <v>1665</v>
      </c>
      <c r="K134" s="9"/>
      <c r="L134" s="9"/>
      <c r="M134" s="9"/>
      <c r="N134" s="8" t="s">
        <v>1666</v>
      </c>
      <c r="O134" s="4"/>
      <c r="P134" s="8" t="s">
        <v>101</v>
      </c>
      <c r="Q134" s="8" t="s">
        <v>150</v>
      </c>
      <c r="R134" s="8" t="s">
        <v>1462</v>
      </c>
      <c r="S134" s="9"/>
      <c r="T134" s="9"/>
      <c r="U134" s="9"/>
      <c r="V134" s="8" t="s">
        <v>255</v>
      </c>
      <c r="W134" s="9"/>
      <c r="X134" s="8" t="s">
        <v>1667</v>
      </c>
      <c r="Y134" s="9"/>
      <c r="Z134" s="4"/>
      <c r="AA134" s="4"/>
      <c r="AB134" s="4"/>
      <c r="AC134" s="4"/>
      <c r="AD134" s="4"/>
      <c r="AE134" s="4"/>
      <c r="AF134" s="11" t="b">
        <v>0</v>
      </c>
      <c r="AG134" s="11" t="b">
        <v>0</v>
      </c>
      <c r="AH134" s="4"/>
      <c r="AI134" s="11" t="b">
        <v>0</v>
      </c>
      <c r="AJ134" s="4"/>
      <c r="AK134" s="4"/>
      <c r="AL134" s="11" t="b">
        <v>1</v>
      </c>
      <c r="AM134" s="4"/>
      <c r="AN134" s="8" t="s">
        <v>109</v>
      </c>
      <c r="AO134" s="8" t="s">
        <v>1667</v>
      </c>
      <c r="AP134" s="8" t="s">
        <v>1667</v>
      </c>
      <c r="AQ134" s="4"/>
      <c r="AR134" s="4"/>
      <c r="AS134" s="4"/>
      <c r="AT134" s="4"/>
      <c r="AU134" s="4"/>
      <c r="AV134" s="9"/>
      <c r="AW134" s="9"/>
      <c r="AX134" s="4"/>
      <c r="AY134" s="4"/>
      <c r="AZ134" s="4"/>
      <c r="BA134" s="8" t="s">
        <v>847</v>
      </c>
      <c r="BB134" s="4"/>
      <c r="BC134" s="9"/>
      <c r="BD134" s="9"/>
      <c r="BE134" s="8" t="s">
        <v>1346</v>
      </c>
      <c r="BF134" s="8" t="s">
        <v>566</v>
      </c>
      <c r="BG134" s="8" t="s">
        <v>187</v>
      </c>
      <c r="BH134" s="8" t="s">
        <v>117</v>
      </c>
      <c r="BI134" s="4"/>
      <c r="BJ134" s="8" t="s">
        <v>914</v>
      </c>
      <c r="BK134" s="9"/>
      <c r="BL134" s="10" t="s">
        <v>1668</v>
      </c>
      <c r="BM134" s="10" t="s">
        <v>1669</v>
      </c>
      <c r="BN134" s="11" t="b">
        <v>0</v>
      </c>
      <c r="BO134" s="8" t="s">
        <v>119</v>
      </c>
      <c r="BP134" s="8" t="s">
        <v>120</v>
      </c>
      <c r="BQ134" s="4"/>
      <c r="BR134" s="4"/>
      <c r="BS134" s="11" t="b">
        <v>0</v>
      </c>
      <c r="BT134" s="4"/>
      <c r="BU134" s="4"/>
      <c r="BV134" s="11" t="b">
        <v>0</v>
      </c>
      <c r="BW134" s="11" t="b">
        <v>0</v>
      </c>
      <c r="BX134" s="8" t="s">
        <v>122</v>
      </c>
      <c r="BY134" s="4"/>
      <c r="BZ134" s="4"/>
      <c r="CA134" s="4"/>
      <c r="CB134" s="4"/>
      <c r="CC134" s="4"/>
      <c r="CD134" s="4"/>
      <c r="CE134" s="4"/>
      <c r="CF134" s="9"/>
      <c r="CG134" s="4"/>
      <c r="CH134" s="4"/>
      <c r="CI134" s="4"/>
    </row>
    <row r="135" ht="14.25" customHeight="1">
      <c r="A135" s="8">
        <v>129.0</v>
      </c>
      <c r="B135" s="8" t="s">
        <v>1670</v>
      </c>
      <c r="C135" s="8" t="s">
        <v>1671</v>
      </c>
      <c r="D135" s="8" t="s">
        <v>1672</v>
      </c>
      <c r="E135" s="8" t="s">
        <v>1673</v>
      </c>
      <c r="F135" s="8" t="s">
        <v>1674</v>
      </c>
      <c r="G135" s="8" t="s">
        <v>1675</v>
      </c>
      <c r="H135" s="4"/>
      <c r="I135" s="8" t="s">
        <v>1672</v>
      </c>
      <c r="J135" s="15">
        <v>34707.0</v>
      </c>
      <c r="K135" s="8" t="s">
        <v>1676</v>
      </c>
      <c r="L135" s="8" t="s">
        <v>1677</v>
      </c>
      <c r="M135" s="8" t="s">
        <v>1678</v>
      </c>
      <c r="N135" s="8" t="s">
        <v>1679</v>
      </c>
      <c r="O135" s="8" t="s">
        <v>1679</v>
      </c>
      <c r="P135" s="8" t="s">
        <v>131</v>
      </c>
      <c r="Q135" s="8" t="s">
        <v>102</v>
      </c>
      <c r="R135" s="8" t="s">
        <v>254</v>
      </c>
      <c r="S135" s="9"/>
      <c r="T135" s="9"/>
      <c r="U135" s="9"/>
      <c r="V135" s="8" t="s">
        <v>255</v>
      </c>
      <c r="W135" s="9"/>
      <c r="X135" s="8" t="s">
        <v>1680</v>
      </c>
      <c r="Y135" s="9"/>
      <c r="Z135" s="4"/>
      <c r="AA135" s="4"/>
      <c r="AB135" s="4"/>
      <c r="AC135" s="4"/>
      <c r="AD135" s="4"/>
      <c r="AE135" s="4"/>
      <c r="AF135" s="11" t="b">
        <v>0</v>
      </c>
      <c r="AG135" s="11" t="b">
        <v>1</v>
      </c>
      <c r="AH135" s="4"/>
      <c r="AI135" s="11" t="b">
        <v>0</v>
      </c>
      <c r="AJ135" s="4"/>
      <c r="AK135" s="4"/>
      <c r="AL135" s="11" t="b">
        <v>1</v>
      </c>
      <c r="AM135" s="4"/>
      <c r="AN135" s="8" t="s">
        <v>109</v>
      </c>
      <c r="AO135" s="8" t="s">
        <v>1680</v>
      </c>
      <c r="AP135" s="8" t="s">
        <v>1680</v>
      </c>
      <c r="AQ135" s="9"/>
      <c r="AR135" s="4"/>
      <c r="AS135" s="4"/>
      <c r="AT135" s="4"/>
      <c r="AU135" s="4"/>
      <c r="AV135" s="8" t="s">
        <v>552</v>
      </c>
      <c r="AW135" s="8" t="s">
        <v>1681</v>
      </c>
      <c r="AX135" s="4"/>
      <c r="AY135" s="9"/>
      <c r="AZ135" s="4"/>
      <c r="BA135" s="8" t="s">
        <v>1682</v>
      </c>
      <c r="BB135" s="4"/>
      <c r="BC135" s="9"/>
      <c r="BD135" s="9"/>
      <c r="BE135" s="8" t="s">
        <v>1346</v>
      </c>
      <c r="BF135" s="8" t="s">
        <v>170</v>
      </c>
      <c r="BG135" s="8" t="s">
        <v>486</v>
      </c>
      <c r="BH135" s="8" t="s">
        <v>117</v>
      </c>
      <c r="BI135" s="4"/>
      <c r="BJ135" s="8" t="s">
        <v>328</v>
      </c>
      <c r="BK135" s="9"/>
      <c r="BL135" s="10" t="s">
        <v>1683</v>
      </c>
      <c r="BM135" s="10" t="s">
        <v>916</v>
      </c>
      <c r="BN135" s="11" t="b">
        <v>0</v>
      </c>
      <c r="BO135" s="8" t="s">
        <v>119</v>
      </c>
      <c r="BP135" s="8" t="s">
        <v>120</v>
      </c>
      <c r="BQ135" s="4"/>
      <c r="BR135" s="4"/>
      <c r="BS135" s="11" t="b">
        <v>0</v>
      </c>
      <c r="BT135" s="4"/>
      <c r="BU135" s="4"/>
      <c r="BV135" s="11" t="b">
        <v>0</v>
      </c>
      <c r="BW135" s="11" t="b">
        <v>0</v>
      </c>
      <c r="BX135" s="8" t="s">
        <v>122</v>
      </c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</row>
    <row r="136" ht="14.25" customHeight="1">
      <c r="A136" s="8">
        <v>130.0</v>
      </c>
      <c r="B136" s="8" t="s">
        <v>1684</v>
      </c>
      <c r="C136" s="8" t="s">
        <v>1685</v>
      </c>
      <c r="D136" s="8" t="s">
        <v>1686</v>
      </c>
      <c r="E136" s="8" t="s">
        <v>1687</v>
      </c>
      <c r="F136" s="8" t="s">
        <v>1688</v>
      </c>
      <c r="G136" s="8" t="s">
        <v>1689</v>
      </c>
      <c r="H136" s="4"/>
      <c r="I136" s="8" t="s">
        <v>1690</v>
      </c>
      <c r="J136" s="9"/>
      <c r="K136" s="8" t="s">
        <v>1691</v>
      </c>
      <c r="L136" s="9"/>
      <c r="M136" s="8">
        <v>5.1989676559E10</v>
      </c>
      <c r="N136" s="8" t="s">
        <v>1692</v>
      </c>
      <c r="O136" s="4"/>
      <c r="P136" s="8" t="s">
        <v>101</v>
      </c>
      <c r="Q136" s="8" t="s">
        <v>102</v>
      </c>
      <c r="R136" s="8" t="s">
        <v>1693</v>
      </c>
      <c r="S136" s="9"/>
      <c r="T136" s="9"/>
      <c r="U136" s="8">
        <v>4.3507646E7</v>
      </c>
      <c r="V136" s="8" t="s">
        <v>1694</v>
      </c>
      <c r="W136" s="9"/>
      <c r="X136" s="9"/>
      <c r="Y136" s="9"/>
      <c r="Z136" s="4"/>
      <c r="AA136" s="4"/>
      <c r="AB136" s="4"/>
      <c r="AC136" s="4"/>
      <c r="AD136" s="4"/>
      <c r="AE136" s="4"/>
      <c r="AF136" s="11" t="b">
        <v>0</v>
      </c>
      <c r="AG136" s="11" t="b">
        <v>1</v>
      </c>
      <c r="AH136" s="4"/>
      <c r="AI136" s="11" t="b">
        <v>0</v>
      </c>
      <c r="AJ136" s="4"/>
      <c r="AK136" s="8" t="s">
        <v>1411</v>
      </c>
      <c r="AL136" s="11" t="b">
        <v>1</v>
      </c>
      <c r="AM136" s="4"/>
      <c r="AN136" s="8" t="s">
        <v>109</v>
      </c>
      <c r="AO136" s="8">
        <v>4.3507646E7</v>
      </c>
      <c r="AP136" s="8">
        <v>4.3507646E7</v>
      </c>
      <c r="AQ136" s="9"/>
      <c r="AR136" s="4"/>
      <c r="AS136" s="4"/>
      <c r="AT136" s="4"/>
      <c r="AU136" s="4"/>
      <c r="AV136" s="8" t="s">
        <v>552</v>
      </c>
      <c r="AW136" s="9"/>
      <c r="AX136" s="4"/>
      <c r="AY136" s="9"/>
      <c r="AZ136" s="4"/>
      <c r="BA136" s="4"/>
      <c r="BB136" s="4"/>
      <c r="BC136" s="9"/>
      <c r="BD136" s="9"/>
      <c r="BE136" s="8" t="s">
        <v>1346</v>
      </c>
      <c r="BF136" s="8" t="s">
        <v>1042</v>
      </c>
      <c r="BG136" s="8" t="s">
        <v>187</v>
      </c>
      <c r="BH136" s="8" t="s">
        <v>117</v>
      </c>
      <c r="BI136" s="4"/>
      <c r="BJ136" s="8" t="s">
        <v>328</v>
      </c>
      <c r="BK136" s="9"/>
      <c r="BL136" s="12">
        <v>44538.0</v>
      </c>
      <c r="BM136" s="10" t="s">
        <v>696</v>
      </c>
      <c r="BN136" s="11" t="b">
        <v>0</v>
      </c>
      <c r="BO136" s="8" t="s">
        <v>119</v>
      </c>
      <c r="BP136" s="8" t="s">
        <v>120</v>
      </c>
      <c r="BQ136" s="4"/>
      <c r="BR136" s="4"/>
      <c r="BS136" s="11" t="b">
        <v>0</v>
      </c>
      <c r="BT136" s="4"/>
      <c r="BU136" s="4"/>
      <c r="BV136" s="11" t="b">
        <v>0</v>
      </c>
      <c r="BW136" s="11" t="b">
        <v>0</v>
      </c>
      <c r="BX136" s="8" t="s">
        <v>122</v>
      </c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</row>
    <row r="137" ht="14.25" customHeight="1">
      <c r="A137" s="8">
        <v>131.0</v>
      </c>
      <c r="B137" s="8" t="s">
        <v>1695</v>
      </c>
      <c r="C137" s="8" t="s">
        <v>1696</v>
      </c>
      <c r="D137" s="8" t="s">
        <v>1697</v>
      </c>
      <c r="E137" s="8" t="s">
        <v>1698</v>
      </c>
      <c r="F137" s="8" t="s">
        <v>349</v>
      </c>
      <c r="G137" s="8" t="s">
        <v>1699</v>
      </c>
      <c r="H137" s="4"/>
      <c r="I137" s="8" t="s">
        <v>1700</v>
      </c>
      <c r="J137" s="15">
        <v>34827.0</v>
      </c>
      <c r="K137" s="8" t="s">
        <v>1701</v>
      </c>
      <c r="L137" s="8">
        <v>5.1923356297E10</v>
      </c>
      <c r="M137" s="4"/>
      <c r="N137" s="8" t="s">
        <v>1702</v>
      </c>
      <c r="O137" s="4"/>
      <c r="P137" s="8" t="s">
        <v>101</v>
      </c>
      <c r="Q137" s="8" t="s">
        <v>102</v>
      </c>
      <c r="R137" s="8" t="s">
        <v>1693</v>
      </c>
      <c r="S137" s="9"/>
      <c r="T137" s="9"/>
      <c r="U137" s="9"/>
      <c r="V137" s="8" t="s">
        <v>255</v>
      </c>
      <c r="W137" s="9"/>
      <c r="X137" s="8">
        <v>1.18065675E8</v>
      </c>
      <c r="Y137" s="9"/>
      <c r="Z137" s="4"/>
      <c r="AA137" s="4"/>
      <c r="AB137" s="4"/>
      <c r="AC137" s="4"/>
      <c r="AD137" s="4"/>
      <c r="AE137" s="4"/>
      <c r="AF137" s="11" t="b">
        <v>0</v>
      </c>
      <c r="AG137" s="11" t="b">
        <v>1</v>
      </c>
      <c r="AH137" s="4"/>
      <c r="AI137" s="11" t="b">
        <v>0</v>
      </c>
      <c r="AJ137" s="4"/>
      <c r="AK137" s="4"/>
      <c r="AL137" s="11" t="b">
        <v>1</v>
      </c>
      <c r="AM137" s="4"/>
      <c r="AN137" s="8" t="s">
        <v>109</v>
      </c>
      <c r="AO137" s="8">
        <v>1.18065675E8</v>
      </c>
      <c r="AP137" s="8">
        <v>1.18065675E8</v>
      </c>
      <c r="AQ137" s="9"/>
      <c r="AR137" s="4"/>
      <c r="AS137" s="4"/>
      <c r="AT137" s="4"/>
      <c r="AU137" s="4"/>
      <c r="AV137" s="8" t="s">
        <v>552</v>
      </c>
      <c r="AW137" s="9"/>
      <c r="AX137" s="4"/>
      <c r="AY137" s="9"/>
      <c r="AZ137" s="4"/>
      <c r="BA137" s="4"/>
      <c r="BB137" s="4"/>
      <c r="BC137" s="9"/>
      <c r="BD137" s="9"/>
      <c r="BE137" s="8" t="s">
        <v>1346</v>
      </c>
      <c r="BF137" s="8" t="s">
        <v>186</v>
      </c>
      <c r="BG137" s="8" t="s">
        <v>187</v>
      </c>
      <c r="BH137" s="8" t="s">
        <v>117</v>
      </c>
      <c r="BI137" s="4"/>
      <c r="BJ137" s="9"/>
      <c r="BK137" s="9"/>
      <c r="BL137" s="10" t="s">
        <v>927</v>
      </c>
      <c r="BM137" s="10" t="s">
        <v>1703</v>
      </c>
      <c r="BN137" s="11" t="b">
        <v>0</v>
      </c>
      <c r="BO137" s="8" t="s">
        <v>119</v>
      </c>
      <c r="BP137" s="8" t="s">
        <v>120</v>
      </c>
      <c r="BQ137" s="4"/>
      <c r="BR137" s="4"/>
      <c r="BS137" s="11" t="b">
        <v>0</v>
      </c>
      <c r="BT137" s="4"/>
      <c r="BU137" s="4"/>
      <c r="BV137" s="11" t="b">
        <v>0</v>
      </c>
      <c r="BW137" s="11" t="b">
        <v>0</v>
      </c>
      <c r="BX137" s="8" t="s">
        <v>122</v>
      </c>
      <c r="BY137" s="4"/>
      <c r="BZ137" s="4"/>
      <c r="CA137" s="4"/>
      <c r="CB137" s="4"/>
      <c r="CC137" s="4"/>
      <c r="CD137" s="4"/>
      <c r="CE137" s="4"/>
      <c r="CF137" s="9"/>
      <c r="CG137" s="4"/>
      <c r="CH137" s="4"/>
      <c r="CI137" s="4"/>
    </row>
    <row r="138" ht="14.25" customHeight="1">
      <c r="A138" s="8">
        <v>132.0</v>
      </c>
      <c r="B138" s="8" t="s">
        <v>1704</v>
      </c>
      <c r="C138" s="8" t="s">
        <v>1705</v>
      </c>
      <c r="D138" s="8" t="s">
        <v>1706</v>
      </c>
      <c r="E138" s="8" t="s">
        <v>543</v>
      </c>
      <c r="F138" s="8" t="s">
        <v>147</v>
      </c>
      <c r="G138" s="8" t="s">
        <v>1707</v>
      </c>
      <c r="H138" s="4"/>
      <c r="I138" s="8" t="s">
        <v>1708</v>
      </c>
      <c r="J138" s="10" t="s">
        <v>1709</v>
      </c>
      <c r="K138" s="8" t="s">
        <v>1710</v>
      </c>
      <c r="L138" s="9"/>
      <c r="M138" s="8" t="s">
        <v>1711</v>
      </c>
      <c r="N138" s="8" t="s">
        <v>1712</v>
      </c>
      <c r="O138" s="4"/>
      <c r="P138" s="8" t="s">
        <v>101</v>
      </c>
      <c r="Q138" s="8" t="s">
        <v>102</v>
      </c>
      <c r="R138" s="8" t="s">
        <v>1462</v>
      </c>
      <c r="S138" s="9"/>
      <c r="T138" s="9"/>
      <c r="U138" s="9"/>
      <c r="V138" s="8" t="s">
        <v>255</v>
      </c>
      <c r="W138" s="9"/>
      <c r="X138" s="8" t="s">
        <v>1713</v>
      </c>
      <c r="Y138" s="9"/>
      <c r="Z138" s="4"/>
      <c r="AA138" s="4"/>
      <c r="AB138" s="4"/>
      <c r="AC138" s="4"/>
      <c r="AD138" s="4"/>
      <c r="AE138" s="4"/>
      <c r="AF138" s="11" t="b">
        <v>0</v>
      </c>
      <c r="AG138" s="11" t="b">
        <v>0</v>
      </c>
      <c r="AH138" s="4"/>
      <c r="AI138" s="11" t="b">
        <v>0</v>
      </c>
      <c r="AJ138" s="4"/>
      <c r="AK138" s="9"/>
      <c r="AL138" s="11" t="b">
        <v>1</v>
      </c>
      <c r="AM138" s="4"/>
      <c r="AN138" s="8" t="s">
        <v>109</v>
      </c>
      <c r="AO138" s="8" t="s">
        <v>1713</v>
      </c>
      <c r="AP138" s="8" t="s">
        <v>1714</v>
      </c>
      <c r="AQ138" s="9"/>
      <c r="AR138" s="4"/>
      <c r="AS138" s="4"/>
      <c r="AT138" s="4"/>
      <c r="AU138" s="4"/>
      <c r="AV138" s="8" t="s">
        <v>552</v>
      </c>
      <c r="AW138" s="9"/>
      <c r="AX138" s="4"/>
      <c r="AY138" s="9"/>
      <c r="AZ138" s="4"/>
      <c r="BA138" s="4"/>
      <c r="BB138" s="4"/>
      <c r="BC138" s="8" t="s">
        <v>1345</v>
      </c>
      <c r="BD138" s="9"/>
      <c r="BE138" s="8" t="s">
        <v>1346</v>
      </c>
      <c r="BF138" s="8" t="s">
        <v>1715</v>
      </c>
      <c r="BG138" s="8" t="s">
        <v>343</v>
      </c>
      <c r="BH138" s="8" t="s">
        <v>117</v>
      </c>
      <c r="BI138" s="4"/>
      <c r="BJ138" s="8" t="s">
        <v>201</v>
      </c>
      <c r="BK138" s="8" t="s">
        <v>173</v>
      </c>
      <c r="BL138" s="10" t="s">
        <v>927</v>
      </c>
      <c r="BM138" s="10" t="s">
        <v>1716</v>
      </c>
      <c r="BN138" s="11" t="b">
        <v>0</v>
      </c>
      <c r="BO138" s="8" t="s">
        <v>119</v>
      </c>
      <c r="BP138" s="8" t="s">
        <v>1349</v>
      </c>
      <c r="BQ138" s="4"/>
      <c r="BR138" s="4"/>
      <c r="BS138" s="11" t="b">
        <v>0</v>
      </c>
      <c r="BT138" s="4"/>
      <c r="BU138" s="4"/>
      <c r="BV138" s="11" t="b">
        <v>0</v>
      </c>
      <c r="BW138" s="11" t="b">
        <v>0</v>
      </c>
      <c r="BX138" s="8" t="s">
        <v>122</v>
      </c>
      <c r="BY138" s="4"/>
      <c r="BZ138" s="4"/>
      <c r="CA138" s="4"/>
      <c r="CB138" s="4"/>
      <c r="CC138" s="4"/>
      <c r="CD138" s="4"/>
      <c r="CE138" s="4"/>
      <c r="CF138" s="8" t="s">
        <v>176</v>
      </c>
      <c r="CG138" s="4"/>
      <c r="CH138" s="4"/>
      <c r="CI138" s="4"/>
    </row>
    <row r="139" ht="14.25" customHeight="1">
      <c r="A139" s="8">
        <v>133.0</v>
      </c>
      <c r="B139" s="8" t="s">
        <v>1717</v>
      </c>
      <c r="C139" s="8" t="s">
        <v>1718</v>
      </c>
      <c r="D139" s="8" t="s">
        <v>382</v>
      </c>
      <c r="E139" s="8" t="s">
        <v>1719</v>
      </c>
      <c r="F139" s="8" t="s">
        <v>1720</v>
      </c>
      <c r="G139" s="8" t="s">
        <v>785</v>
      </c>
      <c r="H139" s="4"/>
      <c r="I139" s="8" t="s">
        <v>382</v>
      </c>
      <c r="J139" s="15">
        <v>33826.0</v>
      </c>
      <c r="K139" s="8" t="s">
        <v>1721</v>
      </c>
      <c r="L139" s="9">
        <f>+51951651643</f>
        <v>51951651643</v>
      </c>
      <c r="M139" s="4"/>
      <c r="N139" s="8" t="s">
        <v>1722</v>
      </c>
      <c r="O139" s="4"/>
      <c r="P139" s="8" t="s">
        <v>1723</v>
      </c>
      <c r="Q139" s="8" t="s">
        <v>102</v>
      </c>
      <c r="R139" s="8" t="s">
        <v>1693</v>
      </c>
      <c r="S139" s="9"/>
      <c r="T139" s="9"/>
      <c r="U139" s="9"/>
      <c r="V139" s="8" t="s">
        <v>255</v>
      </c>
      <c r="W139" s="9"/>
      <c r="X139" s="8">
        <v>1.17201447E8</v>
      </c>
      <c r="Y139" s="9"/>
      <c r="Z139" s="4"/>
      <c r="AA139" s="4"/>
      <c r="AB139" s="4"/>
      <c r="AC139" s="4"/>
      <c r="AD139" s="4"/>
      <c r="AE139" s="4"/>
      <c r="AF139" s="11" t="b">
        <v>0</v>
      </c>
      <c r="AG139" s="11" t="b">
        <v>0</v>
      </c>
      <c r="AH139" s="4"/>
      <c r="AI139" s="11" t="b">
        <v>0</v>
      </c>
      <c r="AJ139" s="4"/>
      <c r="AK139" s="9"/>
      <c r="AL139" s="11" t="b">
        <v>1</v>
      </c>
      <c r="AM139" s="4"/>
      <c r="AN139" s="8" t="s">
        <v>109</v>
      </c>
      <c r="AO139" s="8">
        <v>1.17201447E8</v>
      </c>
      <c r="AP139" s="8">
        <v>1.17201447E8</v>
      </c>
      <c r="AQ139" s="9"/>
      <c r="AR139" s="4"/>
      <c r="AS139" s="4"/>
      <c r="AT139" s="4"/>
      <c r="AU139" s="4"/>
      <c r="AV139" s="8" t="s">
        <v>552</v>
      </c>
      <c r="AW139" s="9"/>
      <c r="AX139" s="4"/>
      <c r="AY139" s="9"/>
      <c r="AZ139" s="4"/>
      <c r="BA139" s="4"/>
      <c r="BB139" s="4"/>
      <c r="BC139" s="9"/>
      <c r="BD139" s="9"/>
      <c r="BE139" s="8" t="s">
        <v>1346</v>
      </c>
      <c r="BF139" s="8" t="s">
        <v>200</v>
      </c>
      <c r="BG139" s="8" t="s">
        <v>187</v>
      </c>
      <c r="BH139" s="8" t="s">
        <v>117</v>
      </c>
      <c r="BI139" s="4"/>
      <c r="BJ139" s="9"/>
      <c r="BK139" s="9"/>
      <c r="BL139" s="10" t="s">
        <v>1724</v>
      </c>
      <c r="BM139" s="10" t="s">
        <v>1725</v>
      </c>
      <c r="BN139" s="11" t="b">
        <v>0</v>
      </c>
      <c r="BO139" s="8" t="s">
        <v>119</v>
      </c>
      <c r="BP139" s="8" t="s">
        <v>120</v>
      </c>
      <c r="BQ139" s="4"/>
      <c r="BR139" s="4"/>
      <c r="BS139" s="11" t="b">
        <v>0</v>
      </c>
      <c r="BT139" s="4"/>
      <c r="BU139" s="4"/>
      <c r="BV139" s="11" t="b">
        <v>0</v>
      </c>
      <c r="BW139" s="11" t="b">
        <v>0</v>
      </c>
      <c r="BX139" s="8" t="s">
        <v>122</v>
      </c>
      <c r="BY139" s="4"/>
      <c r="BZ139" s="4"/>
      <c r="CA139" s="4"/>
      <c r="CB139" s="4"/>
      <c r="CC139" s="4"/>
      <c r="CD139" s="4"/>
      <c r="CE139" s="4"/>
      <c r="CF139" s="9"/>
      <c r="CG139" s="4"/>
      <c r="CH139" s="4"/>
      <c r="CI139" s="4"/>
    </row>
    <row r="140" ht="14.25" customHeight="1">
      <c r="A140" s="8">
        <v>134.0</v>
      </c>
      <c r="B140" s="8" t="s">
        <v>1726</v>
      </c>
      <c r="C140" s="8" t="s">
        <v>1727</v>
      </c>
      <c r="D140" s="8" t="s">
        <v>1728</v>
      </c>
      <c r="E140" s="9"/>
      <c r="F140" s="8" t="s">
        <v>162</v>
      </c>
      <c r="G140" s="8" t="s">
        <v>1729</v>
      </c>
      <c r="H140" s="4"/>
      <c r="I140" s="8" t="s">
        <v>1728</v>
      </c>
      <c r="J140" s="9"/>
      <c r="K140" s="8" t="s">
        <v>1730</v>
      </c>
      <c r="L140" s="8">
        <v>5.559539796E9</v>
      </c>
      <c r="M140" s="4"/>
      <c r="N140" s="8" t="s">
        <v>1731</v>
      </c>
      <c r="O140" s="4"/>
      <c r="P140" s="8" t="s">
        <v>101</v>
      </c>
      <c r="Q140" s="8" t="s">
        <v>102</v>
      </c>
      <c r="R140" s="8" t="s">
        <v>254</v>
      </c>
      <c r="S140" s="9"/>
      <c r="T140" s="9"/>
      <c r="U140" s="9"/>
      <c r="V140" s="8" t="s">
        <v>255</v>
      </c>
      <c r="W140" s="9"/>
      <c r="X140" s="8" t="s">
        <v>1732</v>
      </c>
      <c r="Y140" s="9"/>
      <c r="Z140" s="4"/>
      <c r="AA140" s="4"/>
      <c r="AB140" s="4"/>
      <c r="AC140" s="4"/>
      <c r="AD140" s="4"/>
      <c r="AE140" s="4"/>
      <c r="AF140" s="11" t="b">
        <v>0</v>
      </c>
      <c r="AG140" s="11" t="b">
        <v>0</v>
      </c>
      <c r="AH140" s="4"/>
      <c r="AI140" s="11" t="b">
        <v>0</v>
      </c>
      <c r="AJ140" s="4"/>
      <c r="AK140" s="8" t="s">
        <v>1411</v>
      </c>
      <c r="AL140" s="11" t="b">
        <v>1</v>
      </c>
      <c r="AM140" s="4"/>
      <c r="AN140" s="8" t="s">
        <v>109</v>
      </c>
      <c r="AO140" s="8" t="s">
        <v>1732</v>
      </c>
      <c r="AP140" s="8" t="s">
        <v>1732</v>
      </c>
      <c r="AQ140" s="9"/>
      <c r="AR140" s="4"/>
      <c r="AS140" s="4"/>
      <c r="AT140" s="4"/>
      <c r="AU140" s="4"/>
      <c r="AV140" s="8" t="s">
        <v>552</v>
      </c>
      <c r="AW140" s="9"/>
      <c r="AX140" s="4"/>
      <c r="AY140" s="9"/>
      <c r="AZ140" s="4"/>
      <c r="BA140" s="4"/>
      <c r="BB140" s="4"/>
      <c r="BC140" s="9"/>
      <c r="BD140" s="9"/>
      <c r="BE140" s="8" t="s">
        <v>1346</v>
      </c>
      <c r="BF140" s="8" t="s">
        <v>1042</v>
      </c>
      <c r="BG140" s="8" t="s">
        <v>486</v>
      </c>
      <c r="BH140" s="8" t="s">
        <v>117</v>
      </c>
      <c r="BI140" s="4"/>
      <c r="BJ140" s="8" t="s">
        <v>186</v>
      </c>
      <c r="BK140" s="9"/>
      <c r="BL140" s="10" t="s">
        <v>938</v>
      </c>
      <c r="BM140" s="10" t="s">
        <v>1733</v>
      </c>
      <c r="BN140" s="11" t="b">
        <v>0</v>
      </c>
      <c r="BO140" s="8" t="s">
        <v>119</v>
      </c>
      <c r="BP140" s="8" t="s">
        <v>120</v>
      </c>
      <c r="BQ140" s="4"/>
      <c r="BR140" s="4"/>
      <c r="BS140" s="11" t="b">
        <v>0</v>
      </c>
      <c r="BT140" s="4"/>
      <c r="BU140" s="4"/>
      <c r="BV140" s="11" t="b">
        <v>0</v>
      </c>
      <c r="BW140" s="11" t="b">
        <v>0</v>
      </c>
      <c r="BX140" s="8" t="s">
        <v>122</v>
      </c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</row>
    <row r="141" ht="14.25" customHeight="1">
      <c r="A141" s="8">
        <v>135.0</v>
      </c>
      <c r="B141" s="8" t="s">
        <v>1734</v>
      </c>
      <c r="C141" s="8" t="s">
        <v>1735</v>
      </c>
      <c r="D141" s="8" t="s">
        <v>1736</v>
      </c>
      <c r="E141" s="8" t="s">
        <v>411</v>
      </c>
      <c r="F141" s="8" t="s">
        <v>1737</v>
      </c>
      <c r="G141" s="8" t="s">
        <v>1738</v>
      </c>
      <c r="H141" s="4"/>
      <c r="I141" s="8" t="s">
        <v>1739</v>
      </c>
      <c r="J141" s="10" t="s">
        <v>1740</v>
      </c>
      <c r="K141" s="8" t="s">
        <v>1741</v>
      </c>
      <c r="L141" s="8">
        <v>5.0378182028E10</v>
      </c>
      <c r="M141" s="4"/>
      <c r="N141" s="8" t="s">
        <v>1742</v>
      </c>
      <c r="O141" s="9"/>
      <c r="P141" s="8" t="s">
        <v>101</v>
      </c>
      <c r="Q141" s="8" t="s">
        <v>102</v>
      </c>
      <c r="R141" s="8" t="s">
        <v>1462</v>
      </c>
      <c r="S141" s="9"/>
      <c r="T141" s="9"/>
      <c r="U141" s="9"/>
      <c r="V141" s="8" t="s">
        <v>255</v>
      </c>
      <c r="W141" s="9"/>
      <c r="X141" s="9"/>
      <c r="Y141" s="8">
        <v>5.6479037E7</v>
      </c>
      <c r="Z141" s="4"/>
      <c r="AA141" s="4"/>
      <c r="AB141" s="4"/>
      <c r="AC141" s="4"/>
      <c r="AD141" s="4"/>
      <c r="AE141" s="4"/>
      <c r="AF141" s="11" t="b">
        <v>0</v>
      </c>
      <c r="AG141" s="11" t="b">
        <v>0</v>
      </c>
      <c r="AH141" s="4"/>
      <c r="AI141" s="11" t="b">
        <v>0</v>
      </c>
      <c r="AJ141" s="4"/>
      <c r="AK141" s="9"/>
      <c r="AL141" s="11" t="b">
        <v>1</v>
      </c>
      <c r="AM141" s="4"/>
      <c r="AN141" s="8" t="s">
        <v>109</v>
      </c>
      <c r="AO141" s="8">
        <v>5.6479037E7</v>
      </c>
      <c r="AP141" s="8" t="s">
        <v>1743</v>
      </c>
      <c r="AQ141" s="4"/>
      <c r="AR141" s="4"/>
      <c r="AS141" s="4"/>
      <c r="AT141" s="4"/>
      <c r="AU141" s="4"/>
      <c r="AV141" s="8" t="s">
        <v>552</v>
      </c>
      <c r="AW141" s="9"/>
      <c r="AX141" s="4"/>
      <c r="AY141" s="9"/>
      <c r="AZ141" s="4"/>
      <c r="BA141" s="4"/>
      <c r="BB141" s="4"/>
      <c r="BC141" s="9"/>
      <c r="BD141" s="9"/>
      <c r="BE141" s="8" t="s">
        <v>1346</v>
      </c>
      <c r="BF141" s="8" t="s">
        <v>170</v>
      </c>
      <c r="BG141" s="8" t="s">
        <v>486</v>
      </c>
      <c r="BH141" s="8" t="s">
        <v>117</v>
      </c>
      <c r="BI141" s="4"/>
      <c r="BJ141" s="9"/>
      <c r="BK141" s="9"/>
      <c r="BL141" s="10" t="s">
        <v>938</v>
      </c>
      <c r="BM141" s="10" t="s">
        <v>1725</v>
      </c>
      <c r="BN141" s="11" t="b">
        <v>0</v>
      </c>
      <c r="BO141" s="8" t="s">
        <v>119</v>
      </c>
      <c r="BP141" s="8" t="s">
        <v>120</v>
      </c>
      <c r="BQ141" s="4"/>
      <c r="BR141" s="4"/>
      <c r="BS141" s="11" t="b">
        <v>0</v>
      </c>
      <c r="BT141" s="4"/>
      <c r="BU141" s="4"/>
      <c r="BV141" s="11" t="b">
        <v>0</v>
      </c>
      <c r="BW141" s="11" t="b">
        <v>0</v>
      </c>
      <c r="BX141" s="8" t="s">
        <v>122</v>
      </c>
      <c r="BY141" s="4"/>
      <c r="BZ141" s="4"/>
      <c r="CA141" s="4"/>
      <c r="CB141" s="4"/>
      <c r="CC141" s="4"/>
      <c r="CD141" s="4"/>
      <c r="CE141" s="4"/>
      <c r="CF141" s="9"/>
      <c r="CG141" s="4"/>
      <c r="CH141" s="4"/>
      <c r="CI141" s="4"/>
    </row>
    <row r="142" ht="14.25" customHeight="1">
      <c r="A142" s="8">
        <v>136.0</v>
      </c>
      <c r="B142" s="8" t="s">
        <v>1744</v>
      </c>
      <c r="C142" s="8" t="s">
        <v>1745</v>
      </c>
      <c r="D142" s="8" t="s">
        <v>598</v>
      </c>
      <c r="E142" s="8" t="s">
        <v>1746</v>
      </c>
      <c r="F142" s="8" t="s">
        <v>1747</v>
      </c>
      <c r="G142" s="8" t="s">
        <v>1353</v>
      </c>
      <c r="H142" s="4"/>
      <c r="I142" s="8" t="s">
        <v>1748</v>
      </c>
      <c r="J142" s="15">
        <v>34889.0</v>
      </c>
      <c r="K142" s="8" t="s">
        <v>1749</v>
      </c>
      <c r="L142" s="9" t="str">
        <f>+52 5547589866</f>
        <v>#ERROR!</v>
      </c>
      <c r="M142" s="4"/>
      <c r="N142" s="8" t="s">
        <v>1750</v>
      </c>
      <c r="O142" s="9"/>
      <c r="P142" s="8" t="s">
        <v>131</v>
      </c>
      <c r="Q142" s="8" t="s">
        <v>102</v>
      </c>
      <c r="R142" s="8" t="s">
        <v>254</v>
      </c>
      <c r="S142" s="4"/>
      <c r="T142" s="4"/>
      <c r="U142" s="9"/>
      <c r="V142" s="8" t="s">
        <v>255</v>
      </c>
      <c r="W142" s="9"/>
      <c r="X142" s="9"/>
      <c r="Y142" s="8">
        <v>1.727158092E9</v>
      </c>
      <c r="Z142" s="4"/>
      <c r="AA142" s="4"/>
      <c r="AB142" s="4"/>
      <c r="AC142" s="4"/>
      <c r="AD142" s="4"/>
      <c r="AE142" s="4"/>
      <c r="AF142" s="11" t="b">
        <v>0</v>
      </c>
      <c r="AG142" s="11" t="b">
        <v>0</v>
      </c>
      <c r="AH142" s="4"/>
      <c r="AI142" s="11" t="b">
        <v>0</v>
      </c>
      <c r="AJ142" s="4"/>
      <c r="AK142" s="4"/>
      <c r="AL142" s="11" t="b">
        <v>1</v>
      </c>
      <c r="AM142" s="4"/>
      <c r="AN142" s="8" t="s">
        <v>109</v>
      </c>
      <c r="AO142" s="8">
        <v>1.727158092E9</v>
      </c>
      <c r="AP142" s="8">
        <v>1.727158092E9</v>
      </c>
      <c r="AQ142" s="9"/>
      <c r="AR142" s="4"/>
      <c r="AS142" s="4"/>
      <c r="AT142" s="4"/>
      <c r="AU142" s="4"/>
      <c r="AV142" s="8" t="s">
        <v>552</v>
      </c>
      <c r="AW142" s="9"/>
      <c r="AX142" s="4"/>
      <c r="AY142" s="4"/>
      <c r="AZ142" s="4"/>
      <c r="BA142" s="4"/>
      <c r="BB142" s="4"/>
      <c r="BC142" s="9"/>
      <c r="BD142" s="9"/>
      <c r="BE142" s="8" t="s">
        <v>1346</v>
      </c>
      <c r="BF142" s="8" t="s">
        <v>170</v>
      </c>
      <c r="BG142" s="8" t="s">
        <v>486</v>
      </c>
      <c r="BH142" s="8" t="s">
        <v>117</v>
      </c>
      <c r="BI142" s="4"/>
      <c r="BJ142" s="8" t="s">
        <v>328</v>
      </c>
      <c r="BK142" s="9"/>
      <c r="BL142" s="10" t="s">
        <v>938</v>
      </c>
      <c r="BM142" s="10" t="s">
        <v>1502</v>
      </c>
      <c r="BN142" s="11" t="b">
        <v>0</v>
      </c>
      <c r="BO142" s="8" t="s">
        <v>119</v>
      </c>
      <c r="BP142" s="8" t="s">
        <v>120</v>
      </c>
      <c r="BQ142" s="4"/>
      <c r="BR142" s="4"/>
      <c r="BS142" s="11" t="b">
        <v>0</v>
      </c>
      <c r="BT142" s="4"/>
      <c r="BU142" s="4"/>
      <c r="BV142" s="11" t="b">
        <v>0</v>
      </c>
      <c r="BW142" s="11" t="b">
        <v>0</v>
      </c>
      <c r="BX142" s="8" t="s">
        <v>122</v>
      </c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</row>
    <row r="143" ht="14.25" customHeight="1">
      <c r="A143" s="8">
        <v>137.0</v>
      </c>
      <c r="B143" s="8" t="s">
        <v>1751</v>
      </c>
      <c r="C143" s="8" t="s">
        <v>1752</v>
      </c>
      <c r="D143" s="8" t="s">
        <v>1753</v>
      </c>
      <c r="E143" s="8" t="s">
        <v>1754</v>
      </c>
      <c r="F143" s="8" t="s">
        <v>1381</v>
      </c>
      <c r="G143" s="8" t="s">
        <v>1755</v>
      </c>
      <c r="H143" s="4"/>
      <c r="I143" s="8" t="s">
        <v>1756</v>
      </c>
      <c r="J143" s="10" t="s">
        <v>1757</v>
      </c>
      <c r="K143" s="8" t="s">
        <v>1758</v>
      </c>
      <c r="L143" s="8">
        <v>5.73202214999E11</v>
      </c>
      <c r="M143" s="4"/>
      <c r="N143" s="8" t="s">
        <v>1759</v>
      </c>
      <c r="O143" s="9"/>
      <c r="P143" s="8" t="s">
        <v>101</v>
      </c>
      <c r="Q143" s="8" t="s">
        <v>102</v>
      </c>
      <c r="R143" s="8" t="s">
        <v>670</v>
      </c>
      <c r="S143" s="4"/>
      <c r="T143" s="4"/>
      <c r="U143" s="9"/>
      <c r="V143" s="8" t="s">
        <v>255</v>
      </c>
      <c r="W143" s="9"/>
      <c r="X143" s="8" t="s">
        <v>1760</v>
      </c>
      <c r="Y143" s="9"/>
      <c r="Z143" s="4"/>
      <c r="AA143" s="4"/>
      <c r="AB143" s="4"/>
      <c r="AC143" s="4"/>
      <c r="AD143" s="4"/>
      <c r="AE143" s="4"/>
      <c r="AF143" s="11" t="b">
        <v>0</v>
      </c>
      <c r="AG143" s="11" t="b">
        <v>0</v>
      </c>
      <c r="AH143" s="4"/>
      <c r="AI143" s="11" t="b">
        <v>0</v>
      </c>
      <c r="AJ143" s="4"/>
      <c r="AK143" s="4"/>
      <c r="AL143" s="11" t="b">
        <v>1</v>
      </c>
      <c r="AM143" s="4"/>
      <c r="AN143" s="8" t="s">
        <v>109</v>
      </c>
      <c r="AO143" s="8" t="s">
        <v>1761</v>
      </c>
      <c r="AP143" s="8" t="s">
        <v>1761</v>
      </c>
      <c r="AQ143" s="4"/>
      <c r="AR143" s="4"/>
      <c r="AS143" s="4"/>
      <c r="AT143" s="4"/>
      <c r="AU143" s="4"/>
      <c r="AV143" s="9"/>
      <c r="AW143" s="9"/>
      <c r="AX143" s="4"/>
      <c r="AY143" s="4"/>
      <c r="AZ143" s="4"/>
      <c r="BA143" s="4"/>
      <c r="BB143" s="4"/>
      <c r="BC143" s="8" t="s">
        <v>1345</v>
      </c>
      <c r="BD143" s="9"/>
      <c r="BE143" s="8" t="s">
        <v>1346</v>
      </c>
      <c r="BF143" s="8" t="s">
        <v>1762</v>
      </c>
      <c r="BG143" s="8" t="s">
        <v>187</v>
      </c>
      <c r="BH143" s="8" t="s">
        <v>117</v>
      </c>
      <c r="BI143" s="4"/>
      <c r="BJ143" s="9"/>
      <c r="BK143" s="8" t="s">
        <v>173</v>
      </c>
      <c r="BL143" s="10" t="s">
        <v>1724</v>
      </c>
      <c r="BM143" s="13"/>
      <c r="BN143" s="11" t="b">
        <v>1</v>
      </c>
      <c r="BO143" s="8" t="s">
        <v>119</v>
      </c>
      <c r="BP143" s="8" t="s">
        <v>120</v>
      </c>
      <c r="BQ143" s="4"/>
      <c r="BR143" s="4"/>
      <c r="BS143" s="11" t="b">
        <v>0</v>
      </c>
      <c r="BT143" s="4"/>
      <c r="BU143" s="4"/>
      <c r="BV143" s="11" t="b">
        <v>0</v>
      </c>
      <c r="BW143" s="11" t="b">
        <v>1</v>
      </c>
      <c r="BX143" s="8" t="s">
        <v>122</v>
      </c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</row>
    <row r="144" ht="14.25" customHeight="1">
      <c r="A144" s="8">
        <v>138.0</v>
      </c>
      <c r="B144" s="8" t="s">
        <v>1763</v>
      </c>
      <c r="C144" s="8" t="s">
        <v>1764</v>
      </c>
      <c r="D144" s="8" t="s">
        <v>1134</v>
      </c>
      <c r="E144" s="8" t="s">
        <v>1765</v>
      </c>
      <c r="F144" s="8" t="s">
        <v>1766</v>
      </c>
      <c r="G144" s="8" t="s">
        <v>1767</v>
      </c>
      <c r="H144" s="4"/>
      <c r="I144" s="8" t="s">
        <v>1768</v>
      </c>
      <c r="J144" s="10" t="s">
        <v>1769</v>
      </c>
      <c r="K144" s="8" t="s">
        <v>1770</v>
      </c>
      <c r="L144" s="8">
        <v>8.7938227E7</v>
      </c>
      <c r="M144" s="4"/>
      <c r="N144" s="8" t="s">
        <v>1771</v>
      </c>
      <c r="O144" s="9"/>
      <c r="P144" s="8" t="s">
        <v>101</v>
      </c>
      <c r="Q144" s="8" t="s">
        <v>102</v>
      </c>
      <c r="R144" s="8" t="s">
        <v>1580</v>
      </c>
      <c r="S144" s="4"/>
      <c r="T144" s="4"/>
      <c r="U144" s="9"/>
      <c r="V144" s="8" t="s">
        <v>255</v>
      </c>
      <c r="W144" s="9"/>
      <c r="X144" s="8" t="s">
        <v>1772</v>
      </c>
      <c r="Y144" s="9"/>
      <c r="Z144" s="4"/>
      <c r="AA144" s="4"/>
      <c r="AB144" s="4"/>
      <c r="AC144" s="4"/>
      <c r="AD144" s="4"/>
      <c r="AE144" s="4"/>
      <c r="AF144" s="11" t="b">
        <v>0</v>
      </c>
      <c r="AG144" s="11" t="b">
        <v>0</v>
      </c>
      <c r="AH144" s="4"/>
      <c r="AI144" s="11" t="b">
        <v>0</v>
      </c>
      <c r="AJ144" s="4"/>
      <c r="AK144" s="4"/>
      <c r="AL144" s="11" t="b">
        <v>1</v>
      </c>
      <c r="AM144" s="4"/>
      <c r="AN144" s="8" t="s">
        <v>109</v>
      </c>
      <c r="AO144" s="8" t="s">
        <v>1772</v>
      </c>
      <c r="AP144" s="8" t="s">
        <v>1772</v>
      </c>
      <c r="AQ144" s="9"/>
      <c r="AR144" s="4"/>
      <c r="AS144" s="4"/>
      <c r="AT144" s="4"/>
      <c r="AU144" s="4"/>
      <c r="AV144" s="8" t="s">
        <v>552</v>
      </c>
      <c r="AW144" s="9"/>
      <c r="AX144" s="4"/>
      <c r="AY144" s="4"/>
      <c r="AZ144" s="4"/>
      <c r="BA144" s="4"/>
      <c r="BB144" s="4"/>
      <c r="BC144" s="8" t="s">
        <v>1345</v>
      </c>
      <c r="BD144" s="9"/>
      <c r="BE144" s="8" t="s">
        <v>1346</v>
      </c>
      <c r="BF144" s="8" t="s">
        <v>1020</v>
      </c>
      <c r="BG144" s="8" t="s">
        <v>1347</v>
      </c>
      <c r="BH144" s="8" t="s">
        <v>117</v>
      </c>
      <c r="BI144" s="4"/>
      <c r="BJ144" s="9"/>
      <c r="BK144" s="8" t="s">
        <v>173</v>
      </c>
      <c r="BL144" s="10" t="s">
        <v>938</v>
      </c>
      <c r="BM144" s="13"/>
      <c r="BN144" s="11" t="b">
        <v>1</v>
      </c>
      <c r="BO144" s="8" t="s">
        <v>119</v>
      </c>
      <c r="BP144" s="8" t="s">
        <v>1349</v>
      </c>
      <c r="BQ144" s="4"/>
      <c r="BR144" s="4"/>
      <c r="BS144" s="11" t="b">
        <v>0</v>
      </c>
      <c r="BT144" s="4"/>
      <c r="BU144" s="4"/>
      <c r="BV144" s="11" t="b">
        <v>0</v>
      </c>
      <c r="BW144" s="11" t="b">
        <v>1</v>
      </c>
      <c r="BX144" s="8" t="s">
        <v>122</v>
      </c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</row>
    <row r="145" ht="14.25" customHeight="1">
      <c r="A145" s="8">
        <v>139.0</v>
      </c>
      <c r="B145" s="8" t="s">
        <v>1773</v>
      </c>
      <c r="C145" s="8" t="s">
        <v>1774</v>
      </c>
      <c r="D145" s="8" t="s">
        <v>1775</v>
      </c>
      <c r="E145" s="8" t="s">
        <v>819</v>
      </c>
      <c r="F145" s="8" t="s">
        <v>1372</v>
      </c>
      <c r="G145" s="8" t="s">
        <v>893</v>
      </c>
      <c r="H145" s="4"/>
      <c r="I145" s="8" t="s">
        <v>1776</v>
      </c>
      <c r="J145" s="10" t="s">
        <v>1777</v>
      </c>
      <c r="K145" s="8" t="s">
        <v>1778</v>
      </c>
      <c r="L145" s="8" t="s">
        <v>1779</v>
      </c>
      <c r="M145" s="4"/>
      <c r="N145" s="8" t="s">
        <v>1780</v>
      </c>
      <c r="O145" s="4"/>
      <c r="P145" s="8" t="s">
        <v>101</v>
      </c>
      <c r="Q145" s="8" t="s">
        <v>102</v>
      </c>
      <c r="R145" s="8" t="s">
        <v>1462</v>
      </c>
      <c r="S145" s="4"/>
      <c r="T145" s="4"/>
      <c r="U145" s="9"/>
      <c r="V145" s="8" t="s">
        <v>255</v>
      </c>
      <c r="W145" s="9"/>
      <c r="X145" s="8" t="s">
        <v>1781</v>
      </c>
      <c r="Y145" s="4"/>
      <c r="Z145" s="4"/>
      <c r="AA145" s="4"/>
      <c r="AB145" s="4"/>
      <c r="AC145" s="4"/>
      <c r="AD145" s="4"/>
      <c r="AE145" s="4"/>
      <c r="AF145" s="11" t="b">
        <v>0</v>
      </c>
      <c r="AG145" s="11" t="b">
        <v>0</v>
      </c>
      <c r="AH145" s="4"/>
      <c r="AI145" s="11" t="b">
        <v>0</v>
      </c>
      <c r="AJ145" s="4"/>
      <c r="AK145" s="9"/>
      <c r="AL145" s="11" t="b">
        <v>1</v>
      </c>
      <c r="AM145" s="4"/>
      <c r="AN145" s="8" t="s">
        <v>109</v>
      </c>
      <c r="AO145" s="8" t="s">
        <v>1781</v>
      </c>
      <c r="AP145" s="8" t="s">
        <v>1781</v>
      </c>
      <c r="AQ145" s="4"/>
      <c r="AR145" s="4"/>
      <c r="AS145" s="4"/>
      <c r="AT145" s="4"/>
      <c r="AU145" s="4"/>
      <c r="AV145" s="8" t="s">
        <v>552</v>
      </c>
      <c r="AW145" s="8" t="s">
        <v>1782</v>
      </c>
      <c r="AX145" s="4"/>
      <c r="AY145" s="4"/>
      <c r="AZ145" s="4"/>
      <c r="BA145" s="4"/>
      <c r="BB145" s="4"/>
      <c r="BC145" s="8" t="s">
        <v>1345</v>
      </c>
      <c r="BD145" s="9"/>
      <c r="BE145" s="8" t="s">
        <v>1346</v>
      </c>
      <c r="BF145" s="8" t="s">
        <v>1439</v>
      </c>
      <c r="BG145" s="8" t="s">
        <v>391</v>
      </c>
      <c r="BH145" s="8" t="s">
        <v>117</v>
      </c>
      <c r="BI145" s="4"/>
      <c r="BJ145" s="8" t="s">
        <v>289</v>
      </c>
      <c r="BK145" s="8" t="s">
        <v>173</v>
      </c>
      <c r="BL145" s="10" t="s">
        <v>938</v>
      </c>
      <c r="BM145" s="13"/>
      <c r="BN145" s="11" t="b">
        <v>1</v>
      </c>
      <c r="BO145" s="8" t="s">
        <v>119</v>
      </c>
      <c r="BP145" s="8" t="s">
        <v>1349</v>
      </c>
      <c r="BQ145" s="4"/>
      <c r="BR145" s="4"/>
      <c r="BS145" s="11" t="b">
        <v>0</v>
      </c>
      <c r="BT145" s="4"/>
      <c r="BU145" s="4"/>
      <c r="BV145" s="11" t="b">
        <v>0</v>
      </c>
      <c r="BW145" s="11" t="b">
        <v>1</v>
      </c>
      <c r="BX145" s="8" t="s">
        <v>122</v>
      </c>
      <c r="BY145" s="4"/>
      <c r="BZ145" s="4"/>
      <c r="CA145" s="4"/>
      <c r="CB145" s="4"/>
      <c r="CC145" s="4"/>
      <c r="CD145" s="4"/>
      <c r="CE145" s="4"/>
      <c r="CF145" s="9"/>
      <c r="CG145" s="4"/>
      <c r="CH145" s="4"/>
      <c r="CI145" s="4"/>
    </row>
    <row r="146" ht="14.25" customHeight="1">
      <c r="A146" s="8">
        <v>140.0</v>
      </c>
      <c r="B146" s="8" t="s">
        <v>1783</v>
      </c>
      <c r="C146" s="8" t="s">
        <v>1784</v>
      </c>
      <c r="D146" s="8" t="s">
        <v>1785</v>
      </c>
      <c r="E146" s="8" t="s">
        <v>1786</v>
      </c>
      <c r="F146" s="8" t="s">
        <v>1787</v>
      </c>
      <c r="G146" s="8" t="s">
        <v>1788</v>
      </c>
      <c r="H146" s="4"/>
      <c r="I146" s="8" t="s">
        <v>1789</v>
      </c>
      <c r="J146" s="13"/>
      <c r="K146" s="8" t="s">
        <v>1790</v>
      </c>
      <c r="L146" s="8" t="s">
        <v>1791</v>
      </c>
      <c r="M146" s="4"/>
      <c r="N146" s="8" t="s">
        <v>1792</v>
      </c>
      <c r="O146" s="4"/>
      <c r="P146" s="8" t="s">
        <v>101</v>
      </c>
      <c r="Q146" s="8" t="s">
        <v>102</v>
      </c>
      <c r="R146" s="8" t="s">
        <v>670</v>
      </c>
      <c r="S146" s="4"/>
      <c r="T146" s="4"/>
      <c r="U146" s="4"/>
      <c r="V146" s="8" t="s">
        <v>255</v>
      </c>
      <c r="W146" s="9"/>
      <c r="X146" s="9"/>
      <c r="Y146" s="8" t="s">
        <v>1793</v>
      </c>
      <c r="Z146" s="4"/>
      <c r="AA146" s="4"/>
      <c r="AB146" s="4"/>
      <c r="AC146" s="4"/>
      <c r="AD146" s="4"/>
      <c r="AE146" s="4"/>
      <c r="AF146" s="11" t="b">
        <v>0</v>
      </c>
      <c r="AG146" s="11" t="b">
        <v>0</v>
      </c>
      <c r="AH146" s="4"/>
      <c r="AI146" s="11" t="b">
        <v>0</v>
      </c>
      <c r="AJ146" s="4"/>
      <c r="AK146" s="4"/>
      <c r="AL146" s="11" t="b">
        <v>1</v>
      </c>
      <c r="AM146" s="4"/>
      <c r="AN146" s="8" t="s">
        <v>109</v>
      </c>
      <c r="AO146" s="8" t="s">
        <v>1793</v>
      </c>
      <c r="AP146" s="8" t="s">
        <v>1793</v>
      </c>
      <c r="AQ146" s="9"/>
      <c r="AR146" s="4"/>
      <c r="AS146" s="4"/>
      <c r="AT146" s="4"/>
      <c r="AU146" s="4"/>
      <c r="AV146" s="8" t="s">
        <v>552</v>
      </c>
      <c r="AW146" s="8" t="s">
        <v>1794</v>
      </c>
      <c r="AX146" s="9"/>
      <c r="AY146" s="4"/>
      <c r="AZ146" s="4"/>
      <c r="BA146" s="4"/>
      <c r="BB146" s="4"/>
      <c r="BC146" s="9"/>
      <c r="BD146" s="9"/>
      <c r="BE146" s="8" t="s">
        <v>1346</v>
      </c>
      <c r="BF146" s="8" t="s">
        <v>200</v>
      </c>
      <c r="BG146" s="8" t="s">
        <v>187</v>
      </c>
      <c r="BH146" s="8" t="s">
        <v>117</v>
      </c>
      <c r="BI146" s="4"/>
      <c r="BJ146" s="9"/>
      <c r="BK146" s="9"/>
      <c r="BL146" s="12">
        <v>44205.0</v>
      </c>
      <c r="BM146" s="12">
        <v>44625.0</v>
      </c>
      <c r="BN146" s="11" t="b">
        <v>0</v>
      </c>
      <c r="BO146" s="8" t="s">
        <v>119</v>
      </c>
      <c r="BP146" s="8" t="s">
        <v>120</v>
      </c>
      <c r="BQ146" s="4"/>
      <c r="BR146" s="4"/>
      <c r="BS146" s="11" t="b">
        <v>0</v>
      </c>
      <c r="BT146" s="4"/>
      <c r="BU146" s="4"/>
      <c r="BV146" s="11" t="b">
        <v>0</v>
      </c>
      <c r="BW146" s="11" t="b">
        <v>0</v>
      </c>
      <c r="BX146" s="8" t="s">
        <v>122</v>
      </c>
      <c r="BY146" s="4"/>
      <c r="BZ146" s="4"/>
      <c r="CA146" s="4"/>
      <c r="CB146" s="4"/>
      <c r="CC146" s="4"/>
      <c r="CD146" s="4"/>
      <c r="CE146" s="4"/>
      <c r="CF146" s="9"/>
      <c r="CG146" s="4"/>
      <c r="CH146" s="4"/>
      <c r="CI146" s="4"/>
    </row>
    <row r="147" ht="14.25" customHeight="1">
      <c r="A147" s="8">
        <v>141.0</v>
      </c>
      <c r="B147" s="8" t="s">
        <v>1795</v>
      </c>
      <c r="C147" s="8" t="s">
        <v>1796</v>
      </c>
      <c r="D147" s="8" t="s">
        <v>1797</v>
      </c>
      <c r="E147" s="8" t="s">
        <v>1798</v>
      </c>
      <c r="F147" s="8" t="s">
        <v>1472</v>
      </c>
      <c r="G147" s="8" t="s">
        <v>573</v>
      </c>
      <c r="H147" s="4"/>
      <c r="I147" s="8" t="s">
        <v>1799</v>
      </c>
      <c r="J147" s="10" t="s">
        <v>1800</v>
      </c>
      <c r="K147" s="8" t="s">
        <v>1801</v>
      </c>
      <c r="L147" s="8" t="s">
        <v>1802</v>
      </c>
      <c r="M147" s="4"/>
      <c r="N147" s="8" t="s">
        <v>1803</v>
      </c>
      <c r="O147" s="9"/>
      <c r="P147" s="8" t="s">
        <v>131</v>
      </c>
      <c r="Q147" s="8" t="s">
        <v>150</v>
      </c>
      <c r="R147" s="8" t="s">
        <v>670</v>
      </c>
      <c r="S147" s="4"/>
      <c r="T147" s="4"/>
      <c r="U147" s="9"/>
      <c r="V147" s="8" t="s">
        <v>255</v>
      </c>
      <c r="W147" s="9"/>
      <c r="X147" s="9"/>
      <c r="Y147" s="8">
        <v>1.033686141E9</v>
      </c>
      <c r="Z147" s="4"/>
      <c r="AA147" s="4"/>
      <c r="AB147" s="4"/>
      <c r="AC147" s="4"/>
      <c r="AD147" s="4"/>
      <c r="AE147" s="4"/>
      <c r="AF147" s="11" t="b">
        <v>0</v>
      </c>
      <c r="AG147" s="11" t="b">
        <v>0</v>
      </c>
      <c r="AH147" s="4"/>
      <c r="AI147" s="11" t="b">
        <v>0</v>
      </c>
      <c r="AJ147" s="4"/>
      <c r="AK147" s="4"/>
      <c r="AL147" s="11" t="b">
        <v>1</v>
      </c>
      <c r="AM147" s="4"/>
      <c r="AN147" s="8" t="s">
        <v>109</v>
      </c>
      <c r="AO147" s="8">
        <v>1.033686141E9</v>
      </c>
      <c r="AP147" s="8">
        <v>1.033686141E9</v>
      </c>
      <c r="AQ147" s="9"/>
      <c r="AR147" s="4"/>
      <c r="AS147" s="4"/>
      <c r="AT147" s="4"/>
      <c r="AU147" s="4"/>
      <c r="AV147" s="8" t="s">
        <v>552</v>
      </c>
      <c r="AW147" s="9"/>
      <c r="AX147" s="9"/>
      <c r="AY147" s="4"/>
      <c r="AZ147" s="4"/>
      <c r="BA147" s="4"/>
      <c r="BB147" s="4"/>
      <c r="BC147" s="9"/>
      <c r="BD147" s="9"/>
      <c r="BE147" s="8" t="s">
        <v>1346</v>
      </c>
      <c r="BF147" s="8" t="s">
        <v>1637</v>
      </c>
      <c r="BG147" s="8" t="s">
        <v>187</v>
      </c>
      <c r="BH147" s="8" t="s">
        <v>117</v>
      </c>
      <c r="BI147" s="4"/>
      <c r="BJ147" s="8" t="s">
        <v>289</v>
      </c>
      <c r="BK147" s="8" t="s">
        <v>173</v>
      </c>
      <c r="BL147" s="12">
        <v>44205.0</v>
      </c>
      <c r="BM147" s="10" t="s">
        <v>1099</v>
      </c>
      <c r="BN147" s="11" t="b">
        <v>0</v>
      </c>
      <c r="BO147" s="8" t="s">
        <v>119</v>
      </c>
      <c r="BP147" s="8" t="s">
        <v>1349</v>
      </c>
      <c r="BQ147" s="4"/>
      <c r="BR147" s="4"/>
      <c r="BS147" s="11" t="b">
        <v>0</v>
      </c>
      <c r="BT147" s="4"/>
      <c r="BU147" s="4"/>
      <c r="BV147" s="11" t="b">
        <v>0</v>
      </c>
      <c r="BW147" s="11" t="b">
        <v>0</v>
      </c>
      <c r="BX147" s="8" t="s">
        <v>122</v>
      </c>
      <c r="BY147" s="4"/>
      <c r="BZ147" s="4"/>
      <c r="CA147" s="4"/>
      <c r="CB147" s="4"/>
      <c r="CC147" s="4"/>
      <c r="CD147" s="4"/>
      <c r="CE147" s="4"/>
      <c r="CF147" s="9"/>
      <c r="CG147" s="4"/>
      <c r="CH147" s="4"/>
      <c r="CI147" s="4"/>
    </row>
    <row r="148" ht="14.25" customHeight="1">
      <c r="A148" s="8">
        <v>142.0</v>
      </c>
      <c r="B148" s="8" t="s">
        <v>1804</v>
      </c>
      <c r="C148" s="8" t="s">
        <v>1805</v>
      </c>
      <c r="D148" s="8" t="s">
        <v>1806</v>
      </c>
      <c r="E148" s="8" t="s">
        <v>1807</v>
      </c>
      <c r="F148" s="8" t="s">
        <v>1808</v>
      </c>
      <c r="G148" s="8" t="s">
        <v>1809</v>
      </c>
      <c r="H148" s="4"/>
      <c r="I148" s="8" t="s">
        <v>1810</v>
      </c>
      <c r="J148" s="10" t="s">
        <v>1811</v>
      </c>
      <c r="K148" s="8" t="s">
        <v>1812</v>
      </c>
      <c r="L148" s="8" t="s">
        <v>1813</v>
      </c>
      <c r="M148" s="4"/>
      <c r="N148" s="8" t="s">
        <v>1814</v>
      </c>
      <c r="O148" s="9"/>
      <c r="P148" s="8" t="s">
        <v>101</v>
      </c>
      <c r="Q148" s="8" t="s">
        <v>150</v>
      </c>
      <c r="R148" s="8" t="s">
        <v>670</v>
      </c>
      <c r="S148" s="4"/>
      <c r="T148" s="4"/>
      <c r="U148" s="8" t="s">
        <v>1815</v>
      </c>
      <c r="V148" s="8" t="s">
        <v>1656</v>
      </c>
      <c r="W148" s="9"/>
      <c r="X148" s="9"/>
      <c r="Y148" s="8" t="s">
        <v>1815</v>
      </c>
      <c r="Z148" s="4"/>
      <c r="AA148" s="4"/>
      <c r="AB148" s="4"/>
      <c r="AC148" s="4"/>
      <c r="AD148" s="4"/>
      <c r="AE148" s="4"/>
      <c r="AF148" s="11" t="b">
        <v>0</v>
      </c>
      <c r="AG148" s="11" t="b">
        <v>0</v>
      </c>
      <c r="AH148" s="4"/>
      <c r="AI148" s="11" t="b">
        <v>0</v>
      </c>
      <c r="AJ148" s="4"/>
      <c r="AK148" s="4"/>
      <c r="AL148" s="11" t="b">
        <v>1</v>
      </c>
      <c r="AM148" s="4"/>
      <c r="AN148" s="8" t="s">
        <v>109</v>
      </c>
      <c r="AO148" s="8" t="s">
        <v>1815</v>
      </c>
      <c r="AP148" s="8" t="s">
        <v>1815</v>
      </c>
      <c r="AQ148" s="4"/>
      <c r="AR148" s="4"/>
      <c r="AS148" s="4"/>
      <c r="AT148" s="4"/>
      <c r="AU148" s="4"/>
      <c r="AV148" s="8" t="s">
        <v>552</v>
      </c>
      <c r="AW148" s="8" t="s">
        <v>1816</v>
      </c>
      <c r="AX148" s="4"/>
      <c r="AY148" s="4"/>
      <c r="AZ148" s="4"/>
      <c r="BA148" s="4"/>
      <c r="BB148" s="4"/>
      <c r="BC148" s="9"/>
      <c r="BD148" s="9"/>
      <c r="BE148" s="8" t="s">
        <v>1346</v>
      </c>
      <c r="BF148" s="8" t="s">
        <v>1817</v>
      </c>
      <c r="BG148" s="8" t="s">
        <v>187</v>
      </c>
      <c r="BH148" s="8" t="s">
        <v>117</v>
      </c>
      <c r="BI148" s="4"/>
      <c r="BJ148" s="9"/>
      <c r="BK148" s="9"/>
      <c r="BL148" s="10" t="s">
        <v>952</v>
      </c>
      <c r="BM148" s="10" t="s">
        <v>696</v>
      </c>
      <c r="BN148" s="11" t="b">
        <v>0</v>
      </c>
      <c r="BO148" s="8" t="s">
        <v>119</v>
      </c>
      <c r="BP148" s="8" t="s">
        <v>120</v>
      </c>
      <c r="BQ148" s="4"/>
      <c r="BR148" s="4"/>
      <c r="BS148" s="11" t="b">
        <v>0</v>
      </c>
      <c r="BT148" s="4"/>
      <c r="BU148" s="4"/>
      <c r="BV148" s="11" t="b">
        <v>0</v>
      </c>
      <c r="BW148" s="11" t="b">
        <v>0</v>
      </c>
      <c r="BX148" s="8" t="s">
        <v>122</v>
      </c>
      <c r="BY148" s="4"/>
      <c r="BZ148" s="4"/>
      <c r="CA148" s="4"/>
      <c r="CB148" s="4"/>
      <c r="CC148" s="4"/>
      <c r="CD148" s="4"/>
      <c r="CE148" s="4"/>
      <c r="CF148" s="9"/>
      <c r="CG148" s="4"/>
      <c r="CH148" s="4"/>
      <c r="CI148" s="4"/>
    </row>
    <row r="149" ht="14.25" customHeight="1">
      <c r="A149" s="8">
        <v>143.0</v>
      </c>
      <c r="B149" s="8" t="s">
        <v>1818</v>
      </c>
      <c r="C149" s="8" t="s">
        <v>1819</v>
      </c>
      <c r="D149" s="8" t="s">
        <v>1798</v>
      </c>
      <c r="E149" s="8" t="s">
        <v>1820</v>
      </c>
      <c r="F149" s="8" t="s">
        <v>1821</v>
      </c>
      <c r="G149" s="8" t="s">
        <v>1822</v>
      </c>
      <c r="H149" s="4"/>
      <c r="I149" s="8" t="s">
        <v>1823</v>
      </c>
      <c r="J149" s="15">
        <v>35190.0</v>
      </c>
      <c r="K149" s="8" t="s">
        <v>1824</v>
      </c>
      <c r="L149" s="8">
        <v>5.514886899E9</v>
      </c>
      <c r="M149" s="4"/>
      <c r="N149" s="8" t="s">
        <v>1825</v>
      </c>
      <c r="O149" s="4"/>
      <c r="P149" s="8" t="s">
        <v>101</v>
      </c>
      <c r="Q149" s="8" t="s">
        <v>150</v>
      </c>
      <c r="R149" s="8" t="s">
        <v>254</v>
      </c>
      <c r="S149" s="4"/>
      <c r="T149" s="4"/>
      <c r="U149" s="9"/>
      <c r="V149" s="8" t="s">
        <v>255</v>
      </c>
      <c r="W149" s="9"/>
      <c r="X149" s="8" t="s">
        <v>1826</v>
      </c>
      <c r="Z149" s="4"/>
      <c r="AA149" s="4"/>
      <c r="AB149" s="4"/>
      <c r="AC149" s="4"/>
      <c r="AD149" s="4"/>
      <c r="AE149" s="4"/>
      <c r="AF149" s="11" t="b">
        <v>0</v>
      </c>
      <c r="AG149" s="11" t="b">
        <v>0</v>
      </c>
      <c r="AH149" s="4"/>
      <c r="AI149" s="11" t="b">
        <v>0</v>
      </c>
      <c r="AJ149" s="4"/>
      <c r="AK149" s="4"/>
      <c r="AL149" s="11" t="b">
        <v>1</v>
      </c>
      <c r="AM149" s="4"/>
      <c r="AN149" s="8" t="s">
        <v>109</v>
      </c>
      <c r="AO149" s="8" t="s">
        <v>1826</v>
      </c>
      <c r="AP149" s="8" t="s">
        <v>1826</v>
      </c>
      <c r="AQ149" s="9"/>
      <c r="AR149" s="4"/>
      <c r="AS149" s="4"/>
      <c r="AT149" s="4"/>
      <c r="AU149" s="4"/>
      <c r="AV149" s="8" t="s">
        <v>552</v>
      </c>
      <c r="AW149" s="8" t="s">
        <v>1827</v>
      </c>
      <c r="AX149" s="4"/>
      <c r="AY149" s="4"/>
      <c r="AZ149" s="4"/>
      <c r="BA149" s="4"/>
      <c r="BB149" s="4"/>
      <c r="BC149" s="8" t="s">
        <v>1345</v>
      </c>
      <c r="BD149" s="9"/>
      <c r="BE149" s="8" t="s">
        <v>1346</v>
      </c>
      <c r="BF149" s="8" t="s">
        <v>1828</v>
      </c>
      <c r="BG149" s="8" t="s">
        <v>1263</v>
      </c>
      <c r="BH149" s="8" t="s">
        <v>117</v>
      </c>
      <c r="BI149" s="4"/>
      <c r="BJ149" s="8" t="s">
        <v>201</v>
      </c>
      <c r="BK149" s="8" t="s">
        <v>173</v>
      </c>
      <c r="BL149" s="10" t="s">
        <v>1829</v>
      </c>
      <c r="BM149" s="13"/>
      <c r="BN149" s="11" t="b">
        <v>1</v>
      </c>
      <c r="BO149" s="8" t="s">
        <v>119</v>
      </c>
      <c r="BP149" s="8" t="s">
        <v>1349</v>
      </c>
      <c r="BQ149" s="4"/>
      <c r="BR149" s="4"/>
      <c r="BS149" s="11" t="b">
        <v>0</v>
      </c>
      <c r="BT149" s="4"/>
      <c r="BU149" s="4"/>
      <c r="BV149" s="11" t="b">
        <v>0</v>
      </c>
      <c r="BW149" s="11" t="b">
        <v>1</v>
      </c>
      <c r="BX149" s="8" t="s">
        <v>122</v>
      </c>
      <c r="BY149" s="4"/>
      <c r="BZ149" s="4"/>
      <c r="CA149" s="4"/>
      <c r="CB149" s="4"/>
      <c r="CC149" s="4"/>
      <c r="CD149" s="4"/>
      <c r="CE149" s="4"/>
      <c r="CF149" s="9"/>
      <c r="CG149" s="4"/>
      <c r="CH149" s="4"/>
      <c r="CI149" s="4"/>
    </row>
    <row r="150" ht="14.25" customHeight="1">
      <c r="A150" s="8">
        <v>144.0</v>
      </c>
      <c r="B150" s="8" t="s">
        <v>1830</v>
      </c>
      <c r="C150" s="8" t="s">
        <v>1831</v>
      </c>
      <c r="D150" s="8" t="s">
        <v>1832</v>
      </c>
      <c r="E150" s="9"/>
      <c r="F150" s="8" t="s">
        <v>1689</v>
      </c>
      <c r="G150" s="8" t="s">
        <v>1833</v>
      </c>
      <c r="H150" s="4"/>
      <c r="I150" s="8" t="s">
        <v>1834</v>
      </c>
      <c r="J150" s="15">
        <v>34091.0</v>
      </c>
      <c r="K150" s="8" t="s">
        <v>1835</v>
      </c>
      <c r="L150" s="8" t="s">
        <v>1836</v>
      </c>
      <c r="M150" s="4"/>
      <c r="N150" s="8" t="s">
        <v>1837</v>
      </c>
      <c r="O150" s="4"/>
      <c r="P150" s="8" t="s">
        <v>101</v>
      </c>
      <c r="Q150" s="8" t="s">
        <v>102</v>
      </c>
      <c r="R150" s="8" t="s">
        <v>254</v>
      </c>
      <c r="S150" s="4"/>
      <c r="T150" s="4"/>
      <c r="U150" s="9"/>
      <c r="V150" s="8" t="s">
        <v>255</v>
      </c>
      <c r="W150" s="9"/>
      <c r="X150" s="9"/>
      <c r="Y150" s="8">
        <v>2.183266321E9</v>
      </c>
      <c r="Z150" s="4"/>
      <c r="AA150" s="4"/>
      <c r="AB150" s="4"/>
      <c r="AC150" s="4"/>
      <c r="AD150" s="4"/>
      <c r="AE150" s="4"/>
      <c r="AF150" s="11" t="b">
        <v>0</v>
      </c>
      <c r="AG150" s="11" t="b">
        <v>0</v>
      </c>
      <c r="AH150" s="4"/>
      <c r="AI150" s="11" t="b">
        <v>0</v>
      </c>
      <c r="AJ150" s="4"/>
      <c r="AK150" s="4"/>
      <c r="AL150" s="11" t="b">
        <v>1</v>
      </c>
      <c r="AM150" s="4"/>
      <c r="AN150" s="8" t="s">
        <v>109</v>
      </c>
      <c r="AO150" s="8">
        <v>2.183266321E9</v>
      </c>
      <c r="AP150" s="8">
        <v>2.183266321E9</v>
      </c>
      <c r="AQ150" s="9"/>
      <c r="AR150" s="4"/>
      <c r="AS150" s="4"/>
      <c r="AT150" s="4"/>
      <c r="AU150" s="4"/>
      <c r="AV150" s="8" t="s">
        <v>552</v>
      </c>
      <c r="AW150" s="8" t="s">
        <v>1782</v>
      </c>
      <c r="AX150" s="4"/>
      <c r="AY150" s="4"/>
      <c r="AZ150" s="4"/>
      <c r="BA150" s="4"/>
      <c r="BB150" s="4"/>
      <c r="BC150" s="9"/>
      <c r="BD150" s="9"/>
      <c r="BE150" s="8" t="s">
        <v>1346</v>
      </c>
      <c r="BF150" s="8" t="s">
        <v>1042</v>
      </c>
      <c r="BG150" s="8" t="s">
        <v>391</v>
      </c>
      <c r="BH150" s="8" t="s">
        <v>117</v>
      </c>
      <c r="BI150" s="4"/>
      <c r="BJ150" s="8" t="s">
        <v>328</v>
      </c>
      <c r="BK150" s="9"/>
      <c r="BL150" s="10" t="s">
        <v>1829</v>
      </c>
      <c r="BM150" s="12">
        <v>44206.0</v>
      </c>
      <c r="BN150" s="11" t="b">
        <v>0</v>
      </c>
      <c r="BO150" s="8" t="s">
        <v>119</v>
      </c>
      <c r="BP150" s="8" t="s">
        <v>120</v>
      </c>
      <c r="BQ150" s="4"/>
      <c r="BR150" s="4"/>
      <c r="BS150" s="11" t="b">
        <v>0</v>
      </c>
      <c r="BT150" s="4"/>
      <c r="BU150" s="4"/>
      <c r="BV150" s="11" t="b">
        <v>0</v>
      </c>
      <c r="BW150" s="11" t="b">
        <v>0</v>
      </c>
      <c r="BX150" s="8" t="s">
        <v>122</v>
      </c>
      <c r="BY150" s="4"/>
      <c r="BZ150" s="4"/>
      <c r="CA150" s="4"/>
      <c r="CB150" s="4"/>
      <c r="CC150" s="4"/>
      <c r="CD150" s="4"/>
      <c r="CE150" s="4"/>
      <c r="CF150" s="9"/>
      <c r="CG150" s="4"/>
      <c r="CH150" s="4"/>
      <c r="CI150" s="4"/>
    </row>
    <row r="151" ht="14.25" customHeight="1">
      <c r="A151" s="8">
        <v>145.0</v>
      </c>
      <c r="B151" s="8" t="s">
        <v>1838</v>
      </c>
      <c r="C151" s="8" t="s">
        <v>1839</v>
      </c>
      <c r="D151" s="8" t="s">
        <v>490</v>
      </c>
      <c r="E151" s="9"/>
      <c r="F151" s="8" t="s">
        <v>1840</v>
      </c>
      <c r="G151" s="8" t="s">
        <v>933</v>
      </c>
      <c r="H151" s="4"/>
      <c r="I151" s="8" t="s">
        <v>1841</v>
      </c>
      <c r="J151" s="10" t="s">
        <v>1842</v>
      </c>
      <c r="K151" s="8" t="s">
        <v>1843</v>
      </c>
      <c r="L151" s="8" t="s">
        <v>1844</v>
      </c>
      <c r="M151" s="4"/>
      <c r="N151" s="8" t="s">
        <v>1845</v>
      </c>
      <c r="O151" s="4"/>
      <c r="P151" s="8" t="s">
        <v>101</v>
      </c>
      <c r="Q151" s="8" t="s">
        <v>102</v>
      </c>
      <c r="R151" s="8" t="s">
        <v>254</v>
      </c>
      <c r="S151" s="4"/>
      <c r="T151" s="4"/>
      <c r="U151" s="9"/>
      <c r="V151" s="8" t="s">
        <v>255</v>
      </c>
      <c r="W151" s="4"/>
      <c r="X151" s="9"/>
      <c r="Y151" s="4"/>
      <c r="Z151" s="4"/>
      <c r="AA151" s="4"/>
      <c r="AB151" s="4"/>
      <c r="AC151" s="4"/>
      <c r="AD151" s="4"/>
      <c r="AE151" s="4"/>
      <c r="AF151" s="11" t="b">
        <v>0</v>
      </c>
      <c r="AG151" s="11" t="b">
        <v>0</v>
      </c>
      <c r="AH151" s="4"/>
      <c r="AI151" s="11" t="b">
        <v>0</v>
      </c>
      <c r="AJ151" s="4"/>
      <c r="AK151" s="4"/>
      <c r="AL151" s="11" t="b">
        <v>1</v>
      </c>
      <c r="AM151" s="4"/>
      <c r="AN151" s="8" t="s">
        <v>109</v>
      </c>
      <c r="AO151" s="8">
        <v>1.78412382858E12</v>
      </c>
      <c r="AP151" s="8">
        <v>1.78412382858E12</v>
      </c>
      <c r="AQ151" s="9"/>
      <c r="AR151" s="4"/>
      <c r="AS151" s="4"/>
      <c r="AT151" s="4"/>
      <c r="AU151" s="4"/>
      <c r="AV151" s="8" t="s">
        <v>552</v>
      </c>
      <c r="AW151" s="8" t="s">
        <v>1846</v>
      </c>
      <c r="AX151" s="4"/>
      <c r="AY151" s="4"/>
      <c r="AZ151" s="4"/>
      <c r="BA151" s="4"/>
      <c r="BB151" s="4"/>
      <c r="BC151" s="8" t="s">
        <v>1345</v>
      </c>
      <c r="BD151" s="9"/>
      <c r="BE151" s="8" t="s">
        <v>1346</v>
      </c>
      <c r="BF151" s="8" t="s">
        <v>1020</v>
      </c>
      <c r="BG151" s="8" t="s">
        <v>486</v>
      </c>
      <c r="BH151" s="8" t="s">
        <v>117</v>
      </c>
      <c r="BI151" s="4"/>
      <c r="BJ151" s="8" t="s">
        <v>289</v>
      </c>
      <c r="BK151" s="8" t="s">
        <v>173</v>
      </c>
      <c r="BL151" s="10" t="s">
        <v>1847</v>
      </c>
      <c r="BM151" s="10" t="s">
        <v>1012</v>
      </c>
      <c r="BN151" s="11" t="b">
        <v>0</v>
      </c>
      <c r="BO151" s="8" t="s">
        <v>119</v>
      </c>
      <c r="BP151" s="8" t="s">
        <v>1349</v>
      </c>
      <c r="BQ151" s="4"/>
      <c r="BR151" s="4"/>
      <c r="BS151" s="11" t="b">
        <v>0</v>
      </c>
      <c r="BT151" s="4"/>
      <c r="BU151" s="4"/>
      <c r="BV151" s="11" t="b">
        <v>0</v>
      </c>
      <c r="BW151" s="11" t="b">
        <v>0</v>
      </c>
      <c r="BX151" s="8" t="s">
        <v>122</v>
      </c>
      <c r="BY151" s="4"/>
      <c r="BZ151" s="4"/>
      <c r="CA151" s="4"/>
      <c r="CB151" s="4"/>
      <c r="CC151" s="4"/>
      <c r="CD151" s="4"/>
      <c r="CE151" s="4"/>
      <c r="CF151" s="9"/>
      <c r="CG151" s="4"/>
      <c r="CH151" s="4"/>
      <c r="CI151" s="4"/>
    </row>
    <row r="152" ht="14.25" customHeight="1">
      <c r="A152" s="8">
        <v>146.0</v>
      </c>
      <c r="B152" s="8" t="s">
        <v>1848</v>
      </c>
      <c r="C152" s="8" t="s">
        <v>1849</v>
      </c>
      <c r="D152" s="8" t="s">
        <v>1850</v>
      </c>
      <c r="E152" s="8" t="s">
        <v>1851</v>
      </c>
      <c r="F152" s="8" t="s">
        <v>785</v>
      </c>
      <c r="G152" s="8" t="s">
        <v>1852</v>
      </c>
      <c r="H152" s="4"/>
      <c r="I152" s="8" t="s">
        <v>1853</v>
      </c>
      <c r="J152" s="15">
        <v>30473.0</v>
      </c>
      <c r="K152" s="8" t="s">
        <v>1854</v>
      </c>
      <c r="L152" s="9">
        <f>+573197809792</f>
        <v>573197809792</v>
      </c>
      <c r="M152" s="4"/>
      <c r="N152" s="8" t="s">
        <v>1855</v>
      </c>
      <c r="O152" s="9"/>
      <c r="P152" s="8" t="s">
        <v>131</v>
      </c>
      <c r="Q152" s="8" t="s">
        <v>150</v>
      </c>
      <c r="R152" s="8" t="s">
        <v>670</v>
      </c>
      <c r="S152" s="4"/>
      <c r="T152" s="4"/>
      <c r="U152" s="8">
        <v>642098.0</v>
      </c>
      <c r="V152" s="8" t="s">
        <v>1856</v>
      </c>
      <c r="W152" s="9"/>
      <c r="X152" s="9"/>
      <c r="Y152" s="4"/>
      <c r="Z152" s="4"/>
      <c r="AA152" s="4"/>
      <c r="AB152" s="4"/>
      <c r="AC152" s="4"/>
      <c r="AD152" s="4"/>
      <c r="AE152" s="4"/>
      <c r="AF152" s="11" t="b">
        <v>0</v>
      </c>
      <c r="AG152" s="11" t="b">
        <v>0</v>
      </c>
      <c r="AH152" s="4"/>
      <c r="AI152" s="11" t="b">
        <v>0</v>
      </c>
      <c r="AJ152" s="4"/>
      <c r="AK152" s="4"/>
      <c r="AL152" s="11" t="b">
        <v>1</v>
      </c>
      <c r="AM152" s="4"/>
      <c r="AN152" s="8" t="s">
        <v>109</v>
      </c>
      <c r="AO152" s="8">
        <v>642098.0</v>
      </c>
      <c r="AP152" s="8">
        <v>642098.0</v>
      </c>
      <c r="AQ152" s="9"/>
      <c r="AR152" s="4"/>
      <c r="AS152" s="4"/>
      <c r="AT152" s="4"/>
      <c r="AU152" s="4"/>
      <c r="AV152" s="8" t="s">
        <v>552</v>
      </c>
      <c r="AW152" s="9"/>
      <c r="AX152" s="4"/>
      <c r="AY152" s="4"/>
      <c r="AZ152" s="4"/>
      <c r="BA152" s="4"/>
      <c r="BB152" s="4"/>
      <c r="BC152" s="8" t="s">
        <v>1345</v>
      </c>
      <c r="BD152" s="8">
        <v>642098.0</v>
      </c>
      <c r="BE152" s="8" t="s">
        <v>1346</v>
      </c>
      <c r="BF152" s="8" t="s">
        <v>1857</v>
      </c>
      <c r="BG152" s="8" t="s">
        <v>187</v>
      </c>
      <c r="BH152" s="8" t="s">
        <v>117</v>
      </c>
      <c r="BI152" s="4"/>
      <c r="BJ152" s="9"/>
      <c r="BK152" s="8" t="s">
        <v>173</v>
      </c>
      <c r="BL152" s="10" t="s">
        <v>1586</v>
      </c>
      <c r="BM152" s="13"/>
      <c r="BN152" s="11" t="b">
        <v>1</v>
      </c>
      <c r="BO152" s="8" t="s">
        <v>119</v>
      </c>
      <c r="BP152" s="8" t="s">
        <v>1349</v>
      </c>
      <c r="BQ152" s="4"/>
      <c r="BR152" s="4"/>
      <c r="BS152" s="11" t="b">
        <v>0</v>
      </c>
      <c r="BT152" s="4"/>
      <c r="BU152" s="4"/>
      <c r="BV152" s="11" t="b">
        <v>0</v>
      </c>
      <c r="BW152" s="11" t="b">
        <v>1</v>
      </c>
      <c r="BX152" s="8" t="s">
        <v>122</v>
      </c>
      <c r="BY152" s="4"/>
      <c r="BZ152" s="4"/>
      <c r="CA152" s="4"/>
      <c r="CB152" s="4"/>
      <c r="CC152" s="4"/>
      <c r="CD152" s="4"/>
      <c r="CE152" s="4"/>
      <c r="CF152" s="9"/>
      <c r="CG152" s="4"/>
      <c r="CH152" s="4"/>
      <c r="CI152" s="4"/>
    </row>
    <row r="153" ht="14.25" customHeight="1">
      <c r="A153" s="8">
        <v>147.0</v>
      </c>
      <c r="B153" s="8" t="s">
        <v>1858</v>
      </c>
      <c r="C153" s="8" t="s">
        <v>1859</v>
      </c>
      <c r="D153" s="8" t="s">
        <v>1016</v>
      </c>
      <c r="E153" s="8" t="s">
        <v>1483</v>
      </c>
      <c r="F153" s="8" t="s">
        <v>1860</v>
      </c>
      <c r="G153" s="9"/>
      <c r="H153" s="4"/>
      <c r="I153" s="8" t="s">
        <v>1861</v>
      </c>
      <c r="J153" s="15">
        <v>29503.0</v>
      </c>
      <c r="K153" s="8" t="s">
        <v>1862</v>
      </c>
      <c r="L153" s="9">
        <f>+5493534767510</f>
        <v>5493534767510</v>
      </c>
      <c r="M153" s="9"/>
      <c r="N153" s="8" t="s">
        <v>1863</v>
      </c>
      <c r="O153" s="9"/>
      <c r="P153" s="8" t="s">
        <v>101</v>
      </c>
      <c r="Q153" s="8" t="s">
        <v>102</v>
      </c>
      <c r="R153" s="8" t="s">
        <v>1624</v>
      </c>
      <c r="S153" s="9"/>
      <c r="T153" s="4"/>
      <c r="U153" s="9"/>
      <c r="V153" s="8" t="s">
        <v>255</v>
      </c>
      <c r="W153" s="8">
        <v>2.8273542E7</v>
      </c>
      <c r="X153" s="9"/>
      <c r="Y153" s="4"/>
      <c r="Z153" s="4"/>
      <c r="AA153" s="4"/>
      <c r="AB153" s="4"/>
      <c r="AC153" s="4"/>
      <c r="AD153" s="4"/>
      <c r="AE153" s="4"/>
      <c r="AF153" s="11" t="b">
        <v>0</v>
      </c>
      <c r="AG153" s="11" t="b">
        <v>0</v>
      </c>
      <c r="AH153" s="4"/>
      <c r="AI153" s="11" t="b">
        <v>0</v>
      </c>
      <c r="AJ153" s="4"/>
      <c r="AK153" s="4"/>
      <c r="AL153" s="11" t="b">
        <v>1</v>
      </c>
      <c r="AM153" s="4"/>
      <c r="AN153" s="8" t="s">
        <v>109</v>
      </c>
      <c r="AO153" s="8">
        <v>2.8273542E7</v>
      </c>
      <c r="AP153" s="8">
        <v>2.8273542E7</v>
      </c>
      <c r="AQ153" s="9"/>
      <c r="AR153" s="4"/>
      <c r="AS153" s="4"/>
      <c r="AT153" s="4"/>
      <c r="AU153" s="4"/>
      <c r="AV153" s="8" t="s">
        <v>112</v>
      </c>
      <c r="AW153" s="9"/>
      <c r="AX153" s="4"/>
      <c r="AY153" s="4"/>
      <c r="AZ153" s="4"/>
      <c r="BA153" s="4"/>
      <c r="BB153" s="4"/>
      <c r="BC153" s="9"/>
      <c r="BD153" s="9"/>
      <c r="BE153" s="8" t="s">
        <v>1346</v>
      </c>
      <c r="BF153" s="8" t="s">
        <v>1637</v>
      </c>
      <c r="BG153" s="8" t="s">
        <v>861</v>
      </c>
      <c r="BH153" s="8" t="s">
        <v>117</v>
      </c>
      <c r="BI153" s="4"/>
      <c r="BJ153" s="9"/>
      <c r="BK153" s="9"/>
      <c r="BL153" s="12">
        <v>44238.0</v>
      </c>
      <c r="BM153" s="10" t="s">
        <v>360</v>
      </c>
      <c r="BN153" s="11" t="b">
        <v>0</v>
      </c>
      <c r="BO153" s="8" t="s">
        <v>119</v>
      </c>
      <c r="BP153" s="8" t="s">
        <v>120</v>
      </c>
      <c r="BQ153" s="4"/>
      <c r="BR153" s="4"/>
      <c r="BS153" s="11" t="b">
        <v>0</v>
      </c>
      <c r="BT153" s="4"/>
      <c r="BU153" s="4"/>
      <c r="BV153" s="11" t="b">
        <v>0</v>
      </c>
      <c r="BW153" s="11" t="b">
        <v>0</v>
      </c>
      <c r="BX153" s="8" t="s">
        <v>122</v>
      </c>
      <c r="BY153" s="4"/>
      <c r="BZ153" s="4"/>
      <c r="CA153" s="4"/>
      <c r="CB153" s="4"/>
      <c r="CC153" s="4"/>
      <c r="CD153" s="4"/>
      <c r="CE153" s="4"/>
      <c r="CF153" s="9"/>
      <c r="CG153" s="4"/>
      <c r="CH153" s="4"/>
      <c r="CI153" s="4"/>
    </row>
    <row r="154" ht="14.25" customHeight="1">
      <c r="A154" s="8">
        <v>148.0</v>
      </c>
      <c r="B154" s="8" t="s">
        <v>1864</v>
      </c>
      <c r="C154" s="8" t="s">
        <v>1865</v>
      </c>
      <c r="D154" s="8" t="s">
        <v>1866</v>
      </c>
      <c r="E154" s="8" t="s">
        <v>1379</v>
      </c>
      <c r="F154" s="8" t="s">
        <v>1867</v>
      </c>
      <c r="G154" s="9"/>
      <c r="H154" s="4"/>
      <c r="I154" s="8" t="s">
        <v>1868</v>
      </c>
      <c r="J154" s="10" t="s">
        <v>1869</v>
      </c>
      <c r="K154" s="8" t="s">
        <v>1870</v>
      </c>
      <c r="L154" s="9">
        <f>+573207753755</f>
        <v>573207753755</v>
      </c>
      <c r="M154" s="9"/>
      <c r="N154" s="8" t="s">
        <v>1871</v>
      </c>
      <c r="O154" s="9"/>
      <c r="P154" s="8" t="s">
        <v>131</v>
      </c>
      <c r="Q154" s="8" t="s">
        <v>102</v>
      </c>
      <c r="R154" s="8" t="s">
        <v>670</v>
      </c>
      <c r="S154" s="9"/>
      <c r="T154" s="4"/>
      <c r="U154" s="8">
        <v>1.14968659E9</v>
      </c>
      <c r="V154" s="8" t="s">
        <v>1872</v>
      </c>
      <c r="W154" s="9"/>
      <c r="X154" s="9"/>
      <c r="Y154" s="4"/>
      <c r="Z154" s="4"/>
      <c r="AA154" s="4"/>
      <c r="AB154" s="4"/>
      <c r="AC154" s="4"/>
      <c r="AD154" s="4"/>
      <c r="AE154" s="4"/>
      <c r="AF154" s="11" t="b">
        <v>0</v>
      </c>
      <c r="AG154" s="11" t="b">
        <v>0</v>
      </c>
      <c r="AH154" s="4"/>
      <c r="AI154" s="11" t="b">
        <v>0</v>
      </c>
      <c r="AJ154" s="4"/>
      <c r="AK154" s="4"/>
      <c r="AL154" s="11" t="b">
        <v>1</v>
      </c>
      <c r="AM154" s="4"/>
      <c r="AN154" s="8" t="s">
        <v>109</v>
      </c>
      <c r="AO154" s="8">
        <v>1.14968659E9</v>
      </c>
      <c r="AP154" s="8">
        <v>1.14968659E9</v>
      </c>
      <c r="AQ154" s="9"/>
      <c r="AR154" s="4"/>
      <c r="AS154" s="4"/>
      <c r="AT154" s="4"/>
      <c r="AU154" s="4"/>
      <c r="AV154" s="8" t="s">
        <v>552</v>
      </c>
      <c r="AW154" s="9"/>
      <c r="AX154" s="4"/>
      <c r="AY154" s="4"/>
      <c r="AZ154" s="4"/>
      <c r="BA154" s="4"/>
      <c r="BB154" s="4"/>
      <c r="BC154" s="8" t="s">
        <v>1345</v>
      </c>
      <c r="BD154" s="9"/>
      <c r="BE154" s="8" t="s">
        <v>1346</v>
      </c>
      <c r="BF154" s="8" t="s">
        <v>1480</v>
      </c>
      <c r="BG154" s="8" t="s">
        <v>1873</v>
      </c>
      <c r="BH154" s="8" t="s">
        <v>117</v>
      </c>
      <c r="BI154" s="4"/>
      <c r="BJ154" s="8" t="s">
        <v>201</v>
      </c>
      <c r="BK154" s="8" t="s">
        <v>173</v>
      </c>
      <c r="BL154" s="12">
        <v>44238.0</v>
      </c>
      <c r="BM154" s="13"/>
      <c r="BN154" s="11" t="b">
        <v>1</v>
      </c>
      <c r="BO154" s="8" t="s">
        <v>119</v>
      </c>
      <c r="BP154" s="8" t="s">
        <v>120</v>
      </c>
      <c r="BQ154" s="4"/>
      <c r="BR154" s="4"/>
      <c r="BS154" s="11" t="b">
        <v>0</v>
      </c>
      <c r="BT154" s="4"/>
      <c r="BU154" s="4"/>
      <c r="BV154" s="11" t="b">
        <v>0</v>
      </c>
      <c r="BW154" s="11" t="b">
        <v>1</v>
      </c>
      <c r="BX154" s="8" t="s">
        <v>122</v>
      </c>
      <c r="BY154" s="4"/>
      <c r="BZ154" s="4"/>
      <c r="CA154" s="4"/>
      <c r="CB154" s="4"/>
      <c r="CC154" s="4"/>
      <c r="CD154" s="4"/>
      <c r="CE154" s="4"/>
      <c r="CF154" s="9"/>
      <c r="CG154" s="4"/>
      <c r="CH154" s="8" t="s">
        <v>290</v>
      </c>
      <c r="CI154" s="4"/>
    </row>
    <row r="155" ht="14.25" customHeight="1">
      <c r="A155" s="8">
        <v>149.0</v>
      </c>
      <c r="B155" s="8" t="s">
        <v>1874</v>
      </c>
      <c r="C155" s="8" t="s">
        <v>1875</v>
      </c>
      <c r="D155" s="8" t="s">
        <v>1876</v>
      </c>
      <c r="E155" s="9"/>
      <c r="F155" s="8" t="s">
        <v>1877</v>
      </c>
      <c r="G155" s="8" t="s">
        <v>1878</v>
      </c>
      <c r="H155" s="4"/>
      <c r="I155" s="8" t="s">
        <v>1879</v>
      </c>
      <c r="J155" s="10" t="s">
        <v>1880</v>
      </c>
      <c r="K155" s="8" t="s">
        <v>1881</v>
      </c>
      <c r="L155" s="8">
        <v>5.22225691854E11</v>
      </c>
      <c r="M155" s="4"/>
      <c r="N155" s="8" t="s">
        <v>1882</v>
      </c>
      <c r="O155" s="9"/>
      <c r="P155" s="8" t="s">
        <v>101</v>
      </c>
      <c r="Q155" s="8" t="s">
        <v>102</v>
      </c>
      <c r="R155" s="8" t="s">
        <v>254</v>
      </c>
      <c r="S155" s="9"/>
      <c r="T155" s="9"/>
      <c r="U155" s="9"/>
      <c r="V155" s="8" t="s">
        <v>255</v>
      </c>
      <c r="W155" s="9"/>
      <c r="X155" s="8" t="s">
        <v>1883</v>
      </c>
      <c r="Y155" s="4"/>
      <c r="Z155" s="4"/>
      <c r="AA155" s="4"/>
      <c r="AB155" s="4"/>
      <c r="AC155" s="4"/>
      <c r="AD155" s="4"/>
      <c r="AE155" s="4"/>
      <c r="AF155" s="11" t="b">
        <v>0</v>
      </c>
      <c r="AG155" s="11" t="b">
        <v>0</v>
      </c>
      <c r="AH155" s="4"/>
      <c r="AI155" s="11" t="b">
        <v>0</v>
      </c>
      <c r="AJ155" s="4"/>
      <c r="AK155" s="4"/>
      <c r="AL155" s="11" t="b">
        <v>1</v>
      </c>
      <c r="AM155" s="4"/>
      <c r="AN155" s="8" t="s">
        <v>109</v>
      </c>
      <c r="AO155" s="8" t="s">
        <v>1883</v>
      </c>
      <c r="AP155" s="8" t="s">
        <v>1883</v>
      </c>
      <c r="AQ155" s="4"/>
      <c r="AR155" s="4"/>
      <c r="AS155" s="4"/>
      <c r="AT155" s="4"/>
      <c r="AU155" s="4"/>
      <c r="AV155" s="8" t="s">
        <v>552</v>
      </c>
      <c r="AW155" s="9"/>
      <c r="AX155" s="4"/>
      <c r="AY155" s="4"/>
      <c r="AZ155" s="4"/>
      <c r="BA155" s="4"/>
      <c r="BB155" s="4"/>
      <c r="BC155" s="9"/>
      <c r="BD155" s="9"/>
      <c r="BE155" s="8" t="s">
        <v>1346</v>
      </c>
      <c r="BF155" s="8" t="s">
        <v>1637</v>
      </c>
      <c r="BG155" s="8" t="s">
        <v>486</v>
      </c>
      <c r="BH155" s="8" t="s">
        <v>117</v>
      </c>
      <c r="BI155" s="4"/>
      <c r="BJ155" s="9"/>
      <c r="BK155" s="9"/>
      <c r="BL155" s="12">
        <v>44419.0</v>
      </c>
      <c r="BM155" s="10" t="s">
        <v>1884</v>
      </c>
      <c r="BN155" s="11" t="b">
        <v>0</v>
      </c>
      <c r="BO155" s="8" t="s">
        <v>119</v>
      </c>
      <c r="BP155" s="8" t="s">
        <v>120</v>
      </c>
      <c r="BQ155" s="4"/>
      <c r="BR155" s="4"/>
      <c r="BS155" s="11" t="b">
        <v>0</v>
      </c>
      <c r="BT155" s="4"/>
      <c r="BU155" s="4"/>
      <c r="BV155" s="11" t="b">
        <v>0</v>
      </c>
      <c r="BW155" s="11" t="b">
        <v>0</v>
      </c>
      <c r="BX155" s="8" t="s">
        <v>122</v>
      </c>
      <c r="BY155" s="4"/>
      <c r="BZ155" s="4"/>
      <c r="CA155" s="4"/>
      <c r="CB155" s="4"/>
      <c r="CC155" s="4"/>
      <c r="CD155" s="4"/>
      <c r="CE155" s="4"/>
      <c r="CF155" s="9"/>
      <c r="CG155" s="4"/>
      <c r="CH155" s="4"/>
      <c r="CI155" s="4"/>
    </row>
    <row r="156" ht="14.25" customHeight="1">
      <c r="A156" s="8">
        <v>150.0</v>
      </c>
      <c r="B156" s="8" t="s">
        <v>1885</v>
      </c>
      <c r="C156" s="8" t="s">
        <v>1886</v>
      </c>
      <c r="D156" s="8" t="s">
        <v>394</v>
      </c>
      <c r="E156" s="8" t="s">
        <v>942</v>
      </c>
      <c r="F156" s="8" t="s">
        <v>1269</v>
      </c>
      <c r="G156" s="8" t="s">
        <v>933</v>
      </c>
      <c r="H156" s="4"/>
      <c r="I156" s="8" t="s">
        <v>1887</v>
      </c>
      <c r="J156" s="15">
        <v>33854.0</v>
      </c>
      <c r="K156" s="8" t="s">
        <v>1888</v>
      </c>
      <c r="L156" s="8" t="s">
        <v>1889</v>
      </c>
      <c r="M156" s="9"/>
      <c r="N156" s="8" t="s">
        <v>1890</v>
      </c>
      <c r="O156" s="9"/>
      <c r="P156" s="8" t="s">
        <v>101</v>
      </c>
      <c r="Q156" s="8" t="s">
        <v>102</v>
      </c>
      <c r="R156" s="8" t="s">
        <v>1462</v>
      </c>
      <c r="S156" s="9"/>
      <c r="T156" s="9"/>
      <c r="U156" s="4"/>
      <c r="V156" s="8" t="s">
        <v>255</v>
      </c>
      <c r="W156" s="8" t="s">
        <v>1891</v>
      </c>
      <c r="X156" s="9"/>
      <c r="Y156" s="4"/>
      <c r="Z156" s="4"/>
      <c r="AA156" s="4"/>
      <c r="AB156" s="4"/>
      <c r="AC156" s="4"/>
      <c r="AD156" s="4"/>
      <c r="AE156" s="4"/>
      <c r="AF156" s="11" t="b">
        <v>0</v>
      </c>
      <c r="AG156" s="11" t="b">
        <v>0</v>
      </c>
      <c r="AH156" s="4"/>
      <c r="AI156" s="11" t="b">
        <v>0</v>
      </c>
      <c r="AJ156" s="4"/>
      <c r="AK156" s="4"/>
      <c r="AL156" s="11" t="b">
        <v>1</v>
      </c>
      <c r="AM156" s="4"/>
      <c r="AN156" s="8" t="s">
        <v>109</v>
      </c>
      <c r="AO156" s="8" t="s">
        <v>1891</v>
      </c>
      <c r="AP156" s="8" t="s">
        <v>1891</v>
      </c>
      <c r="AQ156" s="4"/>
      <c r="AR156" s="4"/>
      <c r="AS156" s="4"/>
      <c r="AT156" s="4"/>
      <c r="AU156" s="4"/>
      <c r="AV156" s="8" t="s">
        <v>552</v>
      </c>
      <c r="AW156" s="9"/>
      <c r="AX156" s="4"/>
      <c r="AY156" s="4"/>
      <c r="AZ156" s="4"/>
      <c r="BA156" s="4"/>
      <c r="BB156" s="4"/>
      <c r="BC156" s="9"/>
      <c r="BD156" s="9"/>
      <c r="BE156" s="8" t="s">
        <v>1346</v>
      </c>
      <c r="BF156" s="8" t="s">
        <v>1637</v>
      </c>
      <c r="BG156" s="8" t="s">
        <v>486</v>
      </c>
      <c r="BH156" s="8" t="s">
        <v>117</v>
      </c>
      <c r="BI156" s="4"/>
      <c r="BJ156" s="9"/>
      <c r="BK156" s="9"/>
      <c r="BL156" s="12">
        <v>44238.0</v>
      </c>
      <c r="BM156" s="10" t="s">
        <v>1884</v>
      </c>
      <c r="BN156" s="11" t="b">
        <v>0</v>
      </c>
      <c r="BO156" s="8" t="s">
        <v>119</v>
      </c>
      <c r="BP156" s="8" t="s">
        <v>120</v>
      </c>
      <c r="BQ156" s="4"/>
      <c r="BR156" s="4"/>
      <c r="BS156" s="11" t="b">
        <v>0</v>
      </c>
      <c r="BT156" s="4"/>
      <c r="BU156" s="4"/>
      <c r="BV156" s="11" t="b">
        <v>0</v>
      </c>
      <c r="BW156" s="11" t="b">
        <v>0</v>
      </c>
      <c r="BX156" s="8" t="s">
        <v>122</v>
      </c>
      <c r="BY156" s="4"/>
      <c r="BZ156" s="4"/>
      <c r="CA156" s="4"/>
      <c r="CB156" s="4"/>
      <c r="CC156" s="4"/>
      <c r="CD156" s="4"/>
      <c r="CE156" s="4"/>
      <c r="CF156" s="9"/>
      <c r="CG156" s="4"/>
      <c r="CH156" s="4"/>
      <c r="CI156" s="4"/>
    </row>
    <row r="157" ht="14.25" customHeight="1">
      <c r="A157" s="8">
        <v>151.0</v>
      </c>
      <c r="B157" s="8" t="s">
        <v>1892</v>
      </c>
      <c r="C157" s="8" t="s">
        <v>1893</v>
      </c>
      <c r="D157" s="8" t="s">
        <v>1894</v>
      </c>
      <c r="E157" s="8" t="s">
        <v>1895</v>
      </c>
      <c r="F157" s="8" t="s">
        <v>1896</v>
      </c>
      <c r="G157" s="8" t="s">
        <v>1897</v>
      </c>
      <c r="H157" s="4"/>
      <c r="I157" s="8" t="s">
        <v>1898</v>
      </c>
      <c r="J157" s="15">
        <v>30717.0</v>
      </c>
      <c r="K157" s="8" t="s">
        <v>1899</v>
      </c>
      <c r="L157" s="9">
        <f>+51991899914</f>
        <v>51991899914</v>
      </c>
      <c r="M157" s="4"/>
      <c r="N157" s="8" t="s">
        <v>1900</v>
      </c>
      <c r="O157" s="9"/>
      <c r="P157" s="8" t="s">
        <v>131</v>
      </c>
      <c r="Q157" s="8" t="s">
        <v>102</v>
      </c>
      <c r="R157" s="8" t="s">
        <v>1693</v>
      </c>
      <c r="S157" s="4"/>
      <c r="T157" s="4"/>
      <c r="U157" s="9"/>
      <c r="V157" s="8" t="s">
        <v>255</v>
      </c>
      <c r="W157" s="8">
        <v>4.2574893E7</v>
      </c>
      <c r="X157" s="9"/>
      <c r="Y157" s="4"/>
      <c r="Z157" s="4"/>
      <c r="AA157" s="4"/>
      <c r="AB157" s="4"/>
      <c r="AC157" s="4"/>
      <c r="AD157" s="4"/>
      <c r="AE157" s="4"/>
      <c r="AF157" s="11" t="b">
        <v>0</v>
      </c>
      <c r="AG157" s="11" t="b">
        <v>0</v>
      </c>
      <c r="AH157" s="4"/>
      <c r="AI157" s="11" t="b">
        <v>0</v>
      </c>
      <c r="AJ157" s="4"/>
      <c r="AK157" s="4"/>
      <c r="AL157" s="11" t="b">
        <v>1</v>
      </c>
      <c r="AM157" s="4"/>
      <c r="AN157" s="8" t="s">
        <v>109</v>
      </c>
      <c r="AO157" s="8">
        <v>4.2574893E7</v>
      </c>
      <c r="AP157" s="8">
        <v>4.2574893E7</v>
      </c>
      <c r="AQ157" s="4"/>
      <c r="AR157" s="4"/>
      <c r="AS157" s="4"/>
      <c r="AT157" s="4"/>
      <c r="AU157" s="4"/>
      <c r="AV157" s="8" t="s">
        <v>552</v>
      </c>
      <c r="AW157" s="9"/>
      <c r="AX157" s="4"/>
      <c r="AY157" s="4"/>
      <c r="AZ157" s="4"/>
      <c r="BA157" s="4"/>
      <c r="BB157" s="4"/>
      <c r="BC157" s="9"/>
      <c r="BD157" s="9"/>
      <c r="BE157" s="8" t="s">
        <v>1346</v>
      </c>
      <c r="BF157" s="8" t="s">
        <v>1637</v>
      </c>
      <c r="BG157" s="8" t="s">
        <v>1901</v>
      </c>
      <c r="BH157" s="8" t="s">
        <v>117</v>
      </c>
      <c r="BI157" s="4"/>
      <c r="BJ157" s="9"/>
      <c r="BK157" s="9"/>
      <c r="BL157" s="12">
        <v>44419.0</v>
      </c>
      <c r="BM157" s="10" t="s">
        <v>1884</v>
      </c>
      <c r="BN157" s="11" t="b">
        <v>0</v>
      </c>
      <c r="BO157" s="8" t="s">
        <v>119</v>
      </c>
      <c r="BP157" s="8" t="s">
        <v>120</v>
      </c>
      <c r="BQ157" s="4"/>
      <c r="BR157" s="4"/>
      <c r="BS157" s="11" t="b">
        <v>0</v>
      </c>
      <c r="BT157" s="4"/>
      <c r="BU157" s="4"/>
      <c r="BV157" s="11" t="b">
        <v>0</v>
      </c>
      <c r="BW157" s="11" t="b">
        <v>0</v>
      </c>
      <c r="BX157" s="8" t="s">
        <v>122</v>
      </c>
      <c r="BY157" s="4"/>
      <c r="BZ157" s="4"/>
      <c r="CA157" s="4"/>
      <c r="CB157" s="4"/>
      <c r="CC157" s="4"/>
      <c r="CD157" s="4"/>
      <c r="CE157" s="4"/>
      <c r="CF157" s="9"/>
      <c r="CG157" s="4"/>
      <c r="CH157" s="4"/>
      <c r="CI157" s="4"/>
    </row>
    <row r="158" ht="14.25" customHeight="1">
      <c r="A158" s="8">
        <v>152.0</v>
      </c>
      <c r="B158" s="8" t="s">
        <v>1902</v>
      </c>
      <c r="C158" s="8" t="s">
        <v>1903</v>
      </c>
      <c r="D158" s="8" t="s">
        <v>1904</v>
      </c>
      <c r="E158" s="8" t="s">
        <v>1905</v>
      </c>
      <c r="F158" s="8" t="s">
        <v>1906</v>
      </c>
      <c r="G158" s="9"/>
      <c r="H158" s="4"/>
      <c r="I158" s="8" t="s">
        <v>1903</v>
      </c>
      <c r="J158" s="15">
        <v>34556.0</v>
      </c>
      <c r="K158" s="8" t="s">
        <v>1907</v>
      </c>
      <c r="L158" s="8">
        <v>5.73044825483E11</v>
      </c>
      <c r="M158" s="4"/>
      <c r="N158" s="8" t="s">
        <v>1908</v>
      </c>
      <c r="O158" s="4"/>
      <c r="P158" s="8" t="s">
        <v>101</v>
      </c>
      <c r="Q158" s="8" t="s">
        <v>102</v>
      </c>
      <c r="R158" s="8" t="s">
        <v>670</v>
      </c>
      <c r="S158" s="4"/>
      <c r="T158" s="4"/>
      <c r="U158" s="9"/>
      <c r="V158" s="8" t="s">
        <v>255</v>
      </c>
      <c r="W158" s="9"/>
      <c r="X158" s="8">
        <v>1.049639439E9</v>
      </c>
      <c r="Y158" s="4"/>
      <c r="Z158" s="4"/>
      <c r="AA158" s="4"/>
      <c r="AB158" s="4"/>
      <c r="AC158" s="4"/>
      <c r="AD158" s="4"/>
      <c r="AE158" s="4"/>
      <c r="AF158" s="11" t="b">
        <v>0</v>
      </c>
      <c r="AG158" s="11" t="b">
        <v>0</v>
      </c>
      <c r="AH158" s="4"/>
      <c r="AI158" s="11" t="b">
        <v>0</v>
      </c>
      <c r="AJ158" s="4"/>
      <c r="AK158" s="4"/>
      <c r="AL158" s="11" t="b">
        <v>1</v>
      </c>
      <c r="AM158" s="4"/>
      <c r="AN158" s="8" t="s">
        <v>109</v>
      </c>
      <c r="AO158" s="8">
        <v>1.049639439E9</v>
      </c>
      <c r="AP158" s="8">
        <v>1.049639439E9</v>
      </c>
      <c r="AQ158" s="4"/>
      <c r="AR158" s="4"/>
      <c r="AS158" s="4"/>
      <c r="AT158" s="4"/>
      <c r="AU158" s="4"/>
      <c r="AV158" s="8" t="s">
        <v>552</v>
      </c>
      <c r="AW158" s="8" t="s">
        <v>1909</v>
      </c>
      <c r="AX158" s="4"/>
      <c r="AY158" s="4"/>
      <c r="AZ158" s="4"/>
      <c r="BA158" s="4"/>
      <c r="BB158" s="4"/>
      <c r="BC158" s="9"/>
      <c r="BD158" s="9"/>
      <c r="BE158" s="8" t="s">
        <v>1346</v>
      </c>
      <c r="BF158" s="8" t="s">
        <v>1910</v>
      </c>
      <c r="BG158" s="8" t="s">
        <v>486</v>
      </c>
      <c r="BH158" s="8" t="s">
        <v>117</v>
      </c>
      <c r="BI158" s="4"/>
      <c r="BJ158" s="8" t="s">
        <v>201</v>
      </c>
      <c r="BK158" s="8" t="s">
        <v>173</v>
      </c>
      <c r="BL158" s="12">
        <v>44621.0</v>
      </c>
      <c r="BM158" s="12">
        <v>44654.0</v>
      </c>
      <c r="BN158" s="11" t="b">
        <v>0</v>
      </c>
      <c r="BO158" s="8" t="s">
        <v>119</v>
      </c>
      <c r="BP158" s="8" t="s">
        <v>1349</v>
      </c>
      <c r="BQ158" s="4"/>
      <c r="BR158" s="4"/>
      <c r="BS158" s="11" t="b">
        <v>0</v>
      </c>
      <c r="BT158" s="4"/>
      <c r="BU158" s="4"/>
      <c r="BV158" s="11" t="b">
        <v>0</v>
      </c>
      <c r="BW158" s="11" t="b">
        <v>0</v>
      </c>
      <c r="BX158" s="8" t="s">
        <v>122</v>
      </c>
      <c r="BY158" s="4"/>
      <c r="BZ158" s="4"/>
      <c r="CA158" s="4"/>
      <c r="CB158" s="4"/>
      <c r="CC158" s="4"/>
      <c r="CD158" s="4"/>
      <c r="CE158" s="4"/>
      <c r="CF158" s="9"/>
      <c r="CG158" s="4"/>
      <c r="CH158" s="4"/>
      <c r="CI158" s="4"/>
    </row>
    <row r="159" ht="14.25" customHeight="1">
      <c r="A159" s="8">
        <v>153.0</v>
      </c>
      <c r="B159" s="8" t="s">
        <v>1911</v>
      </c>
      <c r="C159" s="8" t="s">
        <v>1912</v>
      </c>
      <c r="D159" s="8" t="s">
        <v>1913</v>
      </c>
      <c r="E159" s="8" t="s">
        <v>667</v>
      </c>
      <c r="F159" s="8" t="s">
        <v>1914</v>
      </c>
      <c r="G159" s="9"/>
      <c r="H159" s="4"/>
      <c r="I159" s="8" t="s">
        <v>1912</v>
      </c>
      <c r="J159" s="15">
        <v>33305.0</v>
      </c>
      <c r="K159" s="8" t="s">
        <v>1915</v>
      </c>
      <c r="L159" s="8">
        <v>5.73218261795E11</v>
      </c>
      <c r="M159" s="4"/>
      <c r="N159" s="8" t="s">
        <v>1916</v>
      </c>
      <c r="O159" s="9"/>
      <c r="P159" s="8" t="s">
        <v>131</v>
      </c>
      <c r="Q159" s="8" t="s">
        <v>150</v>
      </c>
      <c r="R159" s="8" t="s">
        <v>670</v>
      </c>
      <c r="S159" s="4"/>
      <c r="T159" s="4"/>
      <c r="U159" s="9"/>
      <c r="V159" s="8" t="s">
        <v>255</v>
      </c>
      <c r="W159" s="9"/>
      <c r="X159" s="8">
        <v>1.053812602E9</v>
      </c>
      <c r="Y159" s="4"/>
      <c r="Z159" s="4"/>
      <c r="AA159" s="4"/>
      <c r="AB159" s="4"/>
      <c r="AC159" s="4"/>
      <c r="AD159" s="4"/>
      <c r="AE159" s="4"/>
      <c r="AF159" s="11" t="b">
        <v>0</v>
      </c>
      <c r="AG159" s="11" t="b">
        <v>0</v>
      </c>
      <c r="AH159" s="4"/>
      <c r="AI159" s="11" t="b">
        <v>0</v>
      </c>
      <c r="AJ159" s="4"/>
      <c r="AK159" s="4"/>
      <c r="AL159" s="11" t="b">
        <v>1</v>
      </c>
      <c r="AM159" s="4"/>
      <c r="AN159" s="8" t="s">
        <v>109</v>
      </c>
      <c r="AO159" s="8">
        <v>1.053812602E9</v>
      </c>
      <c r="AP159" s="8">
        <v>1.053812602E9</v>
      </c>
      <c r="AQ159" s="4"/>
      <c r="AR159" s="4"/>
      <c r="AS159" s="4"/>
      <c r="AT159" s="4"/>
      <c r="AU159" s="4"/>
      <c r="AV159" s="8" t="s">
        <v>552</v>
      </c>
      <c r="AW159" s="8" t="s">
        <v>1917</v>
      </c>
      <c r="AX159" s="4"/>
      <c r="AY159" s="4"/>
      <c r="AZ159" s="4"/>
      <c r="BA159" s="4"/>
      <c r="BB159" s="4"/>
      <c r="BC159" s="8" t="s">
        <v>1345</v>
      </c>
      <c r="BD159" s="4"/>
      <c r="BE159" s="8" t="s">
        <v>1346</v>
      </c>
      <c r="BF159" s="8" t="s">
        <v>1918</v>
      </c>
      <c r="BG159" s="8" t="s">
        <v>849</v>
      </c>
      <c r="BH159" s="8" t="s">
        <v>117</v>
      </c>
      <c r="BI159" s="4"/>
      <c r="BJ159" s="9"/>
      <c r="BK159" s="8" t="s">
        <v>173</v>
      </c>
      <c r="BL159" s="12">
        <v>44621.0</v>
      </c>
      <c r="BM159" s="13"/>
      <c r="BN159" s="11" t="b">
        <v>1</v>
      </c>
      <c r="BO159" s="8" t="s">
        <v>119</v>
      </c>
      <c r="BP159" s="8" t="s">
        <v>1349</v>
      </c>
      <c r="BQ159" s="4"/>
      <c r="BR159" s="4"/>
      <c r="BS159" s="11" t="b">
        <v>0</v>
      </c>
      <c r="BT159" s="4"/>
      <c r="BU159" s="4"/>
      <c r="BV159" s="11" t="b">
        <v>0</v>
      </c>
      <c r="BW159" s="11" t="b">
        <v>1</v>
      </c>
      <c r="BX159" s="8" t="s">
        <v>122</v>
      </c>
      <c r="BY159" s="4"/>
      <c r="BZ159" s="4"/>
      <c r="CA159" s="4"/>
      <c r="CB159" s="4"/>
      <c r="CC159" s="4"/>
      <c r="CD159" s="4"/>
      <c r="CE159" s="4"/>
      <c r="CF159" s="9"/>
      <c r="CG159" s="4"/>
      <c r="CH159" s="4"/>
      <c r="CI159" s="4"/>
    </row>
    <row r="160" ht="14.25" customHeight="1">
      <c r="A160" s="8">
        <v>154.0</v>
      </c>
      <c r="B160" s="8" t="s">
        <v>1919</v>
      </c>
      <c r="C160" s="8" t="s">
        <v>1920</v>
      </c>
      <c r="D160" s="8" t="s">
        <v>1921</v>
      </c>
      <c r="E160" s="8" t="s">
        <v>1922</v>
      </c>
      <c r="F160" s="8" t="s">
        <v>1923</v>
      </c>
      <c r="G160" s="8" t="s">
        <v>437</v>
      </c>
      <c r="H160" s="4"/>
      <c r="I160" s="8" t="s">
        <v>1920</v>
      </c>
      <c r="J160" s="15">
        <v>29079.0</v>
      </c>
      <c r="K160" s="8" t="s">
        <v>1924</v>
      </c>
      <c r="L160" s="8">
        <v>5.84242759724E11</v>
      </c>
      <c r="M160" s="4"/>
      <c r="N160" s="8" t="s">
        <v>1925</v>
      </c>
      <c r="O160" s="9"/>
      <c r="P160" s="8" t="s">
        <v>131</v>
      </c>
      <c r="Q160" s="8" t="s">
        <v>150</v>
      </c>
      <c r="R160" s="8" t="s">
        <v>1344</v>
      </c>
      <c r="S160" s="4"/>
      <c r="T160" s="4"/>
      <c r="U160" s="9"/>
      <c r="V160" s="8" t="s">
        <v>255</v>
      </c>
      <c r="W160" s="9"/>
      <c r="X160" s="8">
        <v>8.3455128E7</v>
      </c>
      <c r="Y160" s="4"/>
      <c r="Z160" s="4"/>
      <c r="AA160" s="4"/>
      <c r="AB160" s="4"/>
      <c r="AC160" s="4"/>
      <c r="AD160" s="4"/>
      <c r="AE160" s="4"/>
      <c r="AF160" s="11" t="b">
        <v>0</v>
      </c>
      <c r="AG160" s="11" t="b">
        <v>0</v>
      </c>
      <c r="AH160" s="4"/>
      <c r="AI160" s="11" t="b">
        <v>0</v>
      </c>
      <c r="AJ160" s="4"/>
      <c r="AK160" s="4"/>
      <c r="AL160" s="11" t="b">
        <v>1</v>
      </c>
      <c r="AM160" s="4"/>
      <c r="AN160" s="8" t="s">
        <v>109</v>
      </c>
      <c r="AO160" s="8">
        <v>8.3455128E7</v>
      </c>
      <c r="AP160" s="8">
        <v>8.3455128E7</v>
      </c>
      <c r="AQ160" s="4"/>
      <c r="AR160" s="4"/>
      <c r="AS160" s="4"/>
      <c r="AT160" s="4"/>
      <c r="AU160" s="4"/>
      <c r="AV160" s="8" t="s">
        <v>552</v>
      </c>
      <c r="AW160" s="8" t="s">
        <v>1926</v>
      </c>
      <c r="AX160" s="4"/>
      <c r="AY160" s="4"/>
      <c r="AZ160" s="4"/>
      <c r="BA160" s="4"/>
      <c r="BB160" s="4"/>
      <c r="BC160" s="8" t="s">
        <v>1345</v>
      </c>
      <c r="BD160" s="9"/>
      <c r="BE160" s="8" t="s">
        <v>1346</v>
      </c>
      <c r="BF160" s="8" t="s">
        <v>1394</v>
      </c>
      <c r="BG160" s="8" t="s">
        <v>305</v>
      </c>
      <c r="BH160" s="8" t="s">
        <v>117</v>
      </c>
      <c r="BI160" s="4"/>
      <c r="BJ160" s="8" t="s">
        <v>289</v>
      </c>
      <c r="BK160" s="8" t="s">
        <v>173</v>
      </c>
      <c r="BL160" s="12">
        <v>44621.0</v>
      </c>
      <c r="BM160" s="12">
        <v>44929.0</v>
      </c>
      <c r="BN160" s="11" t="b">
        <v>0</v>
      </c>
      <c r="BO160" s="8" t="s">
        <v>119</v>
      </c>
      <c r="BP160" s="8" t="s">
        <v>1349</v>
      </c>
      <c r="BQ160" s="4"/>
      <c r="BR160" s="4"/>
      <c r="BS160" s="11" t="b">
        <v>0</v>
      </c>
      <c r="BT160" s="4"/>
      <c r="BU160" s="4"/>
      <c r="BV160" s="11" t="b">
        <v>0</v>
      </c>
      <c r="BW160" s="11" t="b">
        <v>0</v>
      </c>
      <c r="BX160" s="8" t="s">
        <v>122</v>
      </c>
      <c r="BY160" s="4"/>
      <c r="BZ160" s="4"/>
      <c r="CA160" s="4"/>
      <c r="CB160" s="4"/>
      <c r="CC160" s="4"/>
      <c r="CD160" s="4"/>
      <c r="CE160" s="4"/>
      <c r="CF160" s="8" t="s">
        <v>176</v>
      </c>
      <c r="CG160" s="4"/>
      <c r="CH160" s="4"/>
      <c r="CI160" s="4"/>
    </row>
    <row r="161" ht="14.25" customHeight="1">
      <c r="A161" s="8">
        <v>155.0</v>
      </c>
      <c r="B161" s="8" t="s">
        <v>1927</v>
      </c>
      <c r="C161" s="8" t="s">
        <v>1928</v>
      </c>
      <c r="D161" s="8" t="s">
        <v>490</v>
      </c>
      <c r="E161" s="9"/>
      <c r="F161" s="8" t="s">
        <v>1929</v>
      </c>
      <c r="G161" s="8" t="s">
        <v>505</v>
      </c>
      <c r="H161" s="4"/>
      <c r="I161" s="8" t="s">
        <v>1928</v>
      </c>
      <c r="J161" s="10" t="s">
        <v>1930</v>
      </c>
      <c r="K161" s="8" t="s">
        <v>1931</v>
      </c>
      <c r="L161" s="8" t="s">
        <v>1932</v>
      </c>
      <c r="M161" s="4"/>
      <c r="N161" s="8" t="s">
        <v>1933</v>
      </c>
      <c r="O161" s="4"/>
      <c r="P161" s="8" t="s">
        <v>131</v>
      </c>
      <c r="Q161" s="8" t="s">
        <v>102</v>
      </c>
      <c r="R161" s="8" t="s">
        <v>670</v>
      </c>
      <c r="S161" s="4"/>
      <c r="T161" s="4"/>
      <c r="U161" s="8">
        <v>1.037594629E9</v>
      </c>
      <c r="V161" s="8" t="s">
        <v>1934</v>
      </c>
      <c r="W161" s="9"/>
      <c r="X161" s="9"/>
      <c r="Y161" s="4"/>
      <c r="Z161" s="4"/>
      <c r="AA161" s="4"/>
      <c r="AB161" s="4"/>
      <c r="AC161" s="4"/>
      <c r="AD161" s="4"/>
      <c r="AE161" s="4"/>
      <c r="AF161" s="11" t="b">
        <v>0</v>
      </c>
      <c r="AG161" s="11" t="b">
        <v>0</v>
      </c>
      <c r="AH161" s="4"/>
      <c r="AI161" s="11" t="b">
        <v>0</v>
      </c>
      <c r="AJ161" s="4"/>
      <c r="AK161" s="4"/>
      <c r="AL161" s="11" t="b">
        <v>1</v>
      </c>
      <c r="AM161" s="4"/>
      <c r="AN161" s="8" t="s">
        <v>109</v>
      </c>
      <c r="AO161" s="8">
        <v>1.037594629E9</v>
      </c>
      <c r="AP161" s="8">
        <v>1.037594629E9</v>
      </c>
      <c r="AQ161" s="4"/>
      <c r="AR161" s="4"/>
      <c r="AS161" s="4"/>
      <c r="AT161" s="4"/>
      <c r="AU161" s="4"/>
      <c r="AV161" s="8" t="s">
        <v>552</v>
      </c>
      <c r="AW161" s="8" t="s">
        <v>1935</v>
      </c>
      <c r="AX161" s="4"/>
      <c r="AY161" s="4"/>
      <c r="AZ161" s="4"/>
      <c r="BA161" s="4"/>
      <c r="BB161" s="4"/>
      <c r="BC161" s="8" t="s">
        <v>1345</v>
      </c>
      <c r="BD161" s="9"/>
      <c r="BE161" s="8" t="s">
        <v>1346</v>
      </c>
      <c r="BF161" s="8" t="s">
        <v>1394</v>
      </c>
      <c r="BG161" s="8" t="s">
        <v>1936</v>
      </c>
      <c r="BH161" s="8" t="s">
        <v>117</v>
      </c>
      <c r="BI161" s="4"/>
      <c r="BJ161" s="8" t="s">
        <v>289</v>
      </c>
      <c r="BK161" s="8" t="s">
        <v>173</v>
      </c>
      <c r="BL161" s="10" t="s">
        <v>1021</v>
      </c>
      <c r="BM161" s="13"/>
      <c r="BN161" s="11" t="b">
        <v>1</v>
      </c>
      <c r="BO161" s="8" t="s">
        <v>119</v>
      </c>
      <c r="BP161" s="8" t="s">
        <v>1349</v>
      </c>
      <c r="BQ161" s="4"/>
      <c r="BR161" s="4"/>
      <c r="BS161" s="11" t="b">
        <v>0</v>
      </c>
      <c r="BT161" s="4"/>
      <c r="BU161" s="4"/>
      <c r="BV161" s="11" t="b">
        <v>0</v>
      </c>
      <c r="BW161" s="11" t="b">
        <v>1</v>
      </c>
      <c r="BX161" s="8" t="s">
        <v>122</v>
      </c>
      <c r="BY161" s="4"/>
      <c r="BZ161" s="4"/>
      <c r="CA161" s="4"/>
      <c r="CB161" s="4"/>
      <c r="CC161" s="4"/>
      <c r="CD161" s="4"/>
      <c r="CE161" s="4"/>
      <c r="CF161" s="9"/>
      <c r="CG161" s="4"/>
      <c r="CH161" s="8" t="s">
        <v>290</v>
      </c>
      <c r="CI161" s="4"/>
    </row>
    <row r="162" ht="14.25" customHeight="1">
      <c r="A162" s="8">
        <v>156.0</v>
      </c>
      <c r="B162" s="8" t="s">
        <v>1937</v>
      </c>
      <c r="C162" s="8" t="s">
        <v>1938</v>
      </c>
      <c r="D162" s="8" t="s">
        <v>1939</v>
      </c>
      <c r="E162" s="8" t="s">
        <v>1940</v>
      </c>
      <c r="F162" s="8" t="s">
        <v>1941</v>
      </c>
      <c r="G162" s="8" t="s">
        <v>349</v>
      </c>
      <c r="H162" s="4"/>
      <c r="I162" s="8" t="s">
        <v>1942</v>
      </c>
      <c r="J162" s="10" t="s">
        <v>1943</v>
      </c>
      <c r="K162" s="8" t="s">
        <v>1944</v>
      </c>
      <c r="L162" s="9"/>
      <c r="M162" s="4"/>
      <c r="N162" s="8" t="s">
        <v>1945</v>
      </c>
      <c r="O162" s="9"/>
      <c r="P162" s="8" t="s">
        <v>1454</v>
      </c>
      <c r="Q162" s="8" t="s">
        <v>102</v>
      </c>
      <c r="R162" s="8" t="s">
        <v>1693</v>
      </c>
      <c r="S162" s="4"/>
      <c r="T162" s="4"/>
      <c r="U162" s="8" t="s">
        <v>1946</v>
      </c>
      <c r="V162" s="8" t="s">
        <v>1947</v>
      </c>
      <c r="W162" s="9"/>
      <c r="X162" s="9"/>
      <c r="Y162" s="4"/>
      <c r="Z162" s="4"/>
      <c r="AA162" s="4"/>
      <c r="AB162" s="4"/>
      <c r="AC162" s="4"/>
      <c r="AD162" s="4"/>
      <c r="AE162" s="4"/>
      <c r="AF162" s="11" t="b">
        <v>0</v>
      </c>
      <c r="AG162" s="11" t="b">
        <v>0</v>
      </c>
      <c r="AH162" s="4"/>
      <c r="AI162" s="11" t="b">
        <v>0</v>
      </c>
      <c r="AJ162" s="4"/>
      <c r="AK162" s="4"/>
      <c r="AL162" s="11" t="b">
        <v>1</v>
      </c>
      <c r="AM162" s="4"/>
      <c r="AN162" s="8" t="s">
        <v>109</v>
      </c>
      <c r="AO162" s="8" t="s">
        <v>1946</v>
      </c>
      <c r="AP162" s="8" t="s">
        <v>1946</v>
      </c>
      <c r="AQ162" s="4"/>
      <c r="AR162" s="4"/>
      <c r="AS162" s="4"/>
      <c r="AT162" s="4"/>
      <c r="AU162" s="4"/>
      <c r="AV162" s="8" t="s">
        <v>552</v>
      </c>
      <c r="AW162" s="8" t="s">
        <v>1948</v>
      </c>
      <c r="AX162" s="4"/>
      <c r="AY162" s="4"/>
      <c r="AZ162" s="4"/>
      <c r="BA162" s="4"/>
      <c r="BB162" s="4"/>
      <c r="BC162" s="9"/>
      <c r="BD162" s="9"/>
      <c r="BE162" s="8" t="s">
        <v>1346</v>
      </c>
      <c r="BF162" s="8" t="s">
        <v>1918</v>
      </c>
      <c r="BG162" s="8" t="s">
        <v>849</v>
      </c>
      <c r="BH162" s="8" t="s">
        <v>117</v>
      </c>
      <c r="BI162" s="4"/>
      <c r="BJ162" s="8" t="s">
        <v>201</v>
      </c>
      <c r="BK162" s="8" t="s">
        <v>173</v>
      </c>
      <c r="BL162" s="10" t="s">
        <v>1021</v>
      </c>
      <c r="BM162" s="10" t="s">
        <v>1949</v>
      </c>
      <c r="BN162" s="11" t="b">
        <v>0</v>
      </c>
      <c r="BO162" s="8" t="s">
        <v>119</v>
      </c>
      <c r="BP162" s="8" t="s">
        <v>1349</v>
      </c>
      <c r="BQ162" s="4"/>
      <c r="BR162" s="4"/>
      <c r="BS162" s="11" t="b">
        <v>0</v>
      </c>
      <c r="BT162" s="4"/>
      <c r="BU162" s="4"/>
      <c r="BV162" s="11" t="b">
        <v>0</v>
      </c>
      <c r="BW162" s="11" t="b">
        <v>0</v>
      </c>
      <c r="BX162" s="8" t="s">
        <v>122</v>
      </c>
      <c r="BY162" s="4"/>
      <c r="BZ162" s="4"/>
      <c r="CA162" s="4"/>
      <c r="CB162" s="4"/>
      <c r="CC162" s="4"/>
      <c r="CD162" s="4"/>
      <c r="CE162" s="4"/>
      <c r="CF162" s="9"/>
      <c r="CG162" s="4"/>
      <c r="CH162" s="4"/>
      <c r="CI162" s="4"/>
    </row>
    <row r="163" ht="14.25" customHeight="1">
      <c r="A163" s="8">
        <v>157.0</v>
      </c>
      <c r="B163" s="8" t="s">
        <v>1950</v>
      </c>
      <c r="C163" s="8" t="s">
        <v>1951</v>
      </c>
      <c r="D163" s="8" t="s">
        <v>1952</v>
      </c>
      <c r="E163" s="8" t="s">
        <v>1953</v>
      </c>
      <c r="F163" s="8" t="s">
        <v>1954</v>
      </c>
      <c r="G163" s="8" t="s">
        <v>1955</v>
      </c>
      <c r="H163" s="4"/>
      <c r="I163" s="8" t="s">
        <v>1956</v>
      </c>
      <c r="J163" s="10" t="s">
        <v>1957</v>
      </c>
      <c r="K163" s="8" t="s">
        <v>1958</v>
      </c>
      <c r="L163" s="8">
        <v>5.1966429439E10</v>
      </c>
      <c r="M163" s="4"/>
      <c r="N163" s="8" t="s">
        <v>1959</v>
      </c>
      <c r="O163" s="9"/>
      <c r="P163" s="8" t="s">
        <v>101</v>
      </c>
      <c r="Q163" s="8" t="s">
        <v>150</v>
      </c>
      <c r="R163" s="8" t="s">
        <v>1693</v>
      </c>
      <c r="S163" s="4"/>
      <c r="T163" s="4"/>
      <c r="U163" s="9"/>
      <c r="V163" s="8" t="s">
        <v>255</v>
      </c>
      <c r="W163" s="9"/>
      <c r="X163" s="8" t="s">
        <v>1960</v>
      </c>
      <c r="Y163" s="4"/>
      <c r="Z163" s="4"/>
      <c r="AA163" s="4"/>
      <c r="AB163" s="4"/>
      <c r="AC163" s="4"/>
      <c r="AD163" s="4"/>
      <c r="AE163" s="4"/>
      <c r="AF163" s="11" t="b">
        <v>0</v>
      </c>
      <c r="AG163" s="11" t="b">
        <v>0</v>
      </c>
      <c r="AH163" s="4"/>
      <c r="AI163" s="11" t="b">
        <v>0</v>
      </c>
      <c r="AJ163" s="4"/>
      <c r="AK163" s="4"/>
      <c r="AL163" s="11" t="b">
        <v>1</v>
      </c>
      <c r="AM163" s="4"/>
      <c r="AN163" s="8" t="s">
        <v>109</v>
      </c>
      <c r="AO163" s="8" t="s">
        <v>1960</v>
      </c>
      <c r="AP163" s="8" t="s">
        <v>1960</v>
      </c>
      <c r="AQ163" s="4"/>
      <c r="AR163" s="4"/>
      <c r="AS163" s="4"/>
      <c r="AT163" s="4"/>
      <c r="AU163" s="4"/>
      <c r="AV163" s="8" t="s">
        <v>112</v>
      </c>
      <c r="AW163" s="8" t="s">
        <v>1961</v>
      </c>
      <c r="AX163" s="4"/>
      <c r="AY163" s="4"/>
      <c r="AZ163" s="4"/>
      <c r="BA163" s="4"/>
      <c r="BB163" s="4"/>
      <c r="BC163" s="8" t="s">
        <v>1345</v>
      </c>
      <c r="BD163" s="4"/>
      <c r="BE163" s="8" t="s">
        <v>1346</v>
      </c>
      <c r="BF163" s="8" t="s">
        <v>1828</v>
      </c>
      <c r="BG163" s="8" t="s">
        <v>1263</v>
      </c>
      <c r="BH163" s="8" t="s">
        <v>117</v>
      </c>
      <c r="BI163" s="4"/>
      <c r="BJ163" s="8" t="s">
        <v>201</v>
      </c>
      <c r="BK163" s="8" t="s">
        <v>173</v>
      </c>
      <c r="BL163" s="12">
        <v>44563.0</v>
      </c>
      <c r="BM163" s="12">
        <v>45051.0</v>
      </c>
      <c r="BN163" s="11" t="b">
        <v>0</v>
      </c>
      <c r="BO163" s="8" t="s">
        <v>119</v>
      </c>
      <c r="BP163" s="8" t="s">
        <v>1349</v>
      </c>
      <c r="BQ163" s="4"/>
      <c r="BR163" s="4"/>
      <c r="BS163" s="11" t="b">
        <v>0</v>
      </c>
      <c r="BT163" s="4"/>
      <c r="BU163" s="4"/>
      <c r="BV163" s="11" t="b">
        <v>0</v>
      </c>
      <c r="BW163" s="11" t="b">
        <v>0</v>
      </c>
      <c r="BX163" s="8" t="s">
        <v>122</v>
      </c>
      <c r="BY163" s="4"/>
      <c r="BZ163" s="4"/>
      <c r="CA163" s="4"/>
      <c r="CB163" s="4"/>
      <c r="CC163" s="4"/>
      <c r="CD163" s="4"/>
      <c r="CE163" s="4"/>
      <c r="CF163" s="8" t="s">
        <v>664</v>
      </c>
      <c r="CG163" s="4"/>
      <c r="CH163" s="4"/>
      <c r="CI163" s="4"/>
    </row>
    <row r="164" ht="14.25" customHeight="1">
      <c r="A164" s="8">
        <v>158.0</v>
      </c>
      <c r="B164" s="8" t="s">
        <v>1962</v>
      </c>
      <c r="C164" s="8" t="s">
        <v>1963</v>
      </c>
      <c r="D164" s="8" t="s">
        <v>1370</v>
      </c>
      <c r="E164" s="9"/>
      <c r="F164" s="8" t="s">
        <v>1964</v>
      </c>
      <c r="G164" s="8" t="s">
        <v>1540</v>
      </c>
      <c r="H164" s="4"/>
      <c r="I164" s="8" t="s">
        <v>1965</v>
      </c>
      <c r="J164" s="10" t="s">
        <v>1966</v>
      </c>
      <c r="K164" s="8" t="s">
        <v>1967</v>
      </c>
      <c r="L164" s="8" t="s">
        <v>1968</v>
      </c>
      <c r="M164" s="4"/>
      <c r="N164" s="8" t="s">
        <v>1969</v>
      </c>
      <c r="O164" s="4"/>
      <c r="P164" s="8" t="s">
        <v>131</v>
      </c>
      <c r="Q164" s="8" t="s">
        <v>102</v>
      </c>
      <c r="R164" s="8" t="s">
        <v>254</v>
      </c>
      <c r="S164" s="4"/>
      <c r="T164" s="4"/>
      <c r="U164" s="9"/>
      <c r="V164" s="8" t="s">
        <v>255</v>
      </c>
      <c r="W164" s="9"/>
      <c r="X164" s="9"/>
      <c r="Y164" s="4"/>
      <c r="Z164" s="4"/>
      <c r="AA164" s="4"/>
      <c r="AB164" s="4"/>
      <c r="AC164" s="4"/>
      <c r="AD164" s="4"/>
      <c r="AE164" s="4"/>
      <c r="AF164" s="11" t="b">
        <v>0</v>
      </c>
      <c r="AG164" s="11" t="b">
        <v>0</v>
      </c>
      <c r="AH164" s="4"/>
      <c r="AI164" s="11" t="b">
        <v>0</v>
      </c>
      <c r="AJ164" s="4"/>
      <c r="AK164" s="4"/>
      <c r="AL164" s="11" t="b">
        <v>1</v>
      </c>
      <c r="AM164" s="4"/>
      <c r="AN164" s="8" t="s">
        <v>109</v>
      </c>
      <c r="AO164" s="8">
        <v>1.768954952E9</v>
      </c>
      <c r="AP164" s="8">
        <v>1.768954952E9</v>
      </c>
      <c r="AQ164" s="4"/>
      <c r="AR164" s="4"/>
      <c r="AS164" s="4"/>
      <c r="AT164" s="4"/>
      <c r="AU164" s="4"/>
      <c r="AV164" s="8" t="s">
        <v>552</v>
      </c>
      <c r="AW164" s="8" t="s">
        <v>1970</v>
      </c>
      <c r="AX164" s="4"/>
      <c r="AY164" s="4"/>
      <c r="AZ164" s="4"/>
      <c r="BA164" s="4"/>
      <c r="BB164" s="4"/>
      <c r="BC164" s="8" t="s">
        <v>1345</v>
      </c>
      <c r="BD164" s="4"/>
      <c r="BE164" s="8" t="s">
        <v>1346</v>
      </c>
      <c r="BF164" s="8" t="s">
        <v>1910</v>
      </c>
      <c r="BG164" s="8" t="s">
        <v>187</v>
      </c>
      <c r="BH164" s="8" t="s">
        <v>117</v>
      </c>
      <c r="BI164" s="4"/>
      <c r="BJ164" s="8" t="s">
        <v>201</v>
      </c>
      <c r="BK164" s="8" t="s">
        <v>173</v>
      </c>
      <c r="BL164" s="12">
        <v>44563.0</v>
      </c>
      <c r="BM164" s="10" t="s">
        <v>1971</v>
      </c>
      <c r="BN164" s="11" t="b">
        <v>0</v>
      </c>
      <c r="BO164" s="8" t="s">
        <v>119</v>
      </c>
      <c r="BP164" s="8" t="s">
        <v>1349</v>
      </c>
      <c r="BQ164" s="4"/>
      <c r="BR164" s="4"/>
      <c r="BS164" s="11" t="b">
        <v>0</v>
      </c>
      <c r="BT164" s="4"/>
      <c r="BU164" s="4"/>
      <c r="BV164" s="11" t="b">
        <v>0</v>
      </c>
      <c r="BW164" s="11" t="b">
        <v>0</v>
      </c>
      <c r="BX164" s="8" t="s">
        <v>122</v>
      </c>
      <c r="BY164" s="4"/>
      <c r="BZ164" s="4"/>
      <c r="CA164" s="4"/>
      <c r="CB164" s="4"/>
      <c r="CC164" s="4"/>
      <c r="CD164" s="4"/>
      <c r="CE164" s="4"/>
      <c r="CF164" s="8" t="s">
        <v>176</v>
      </c>
      <c r="CG164" s="4"/>
      <c r="CH164" s="4"/>
      <c r="CI164" s="4"/>
    </row>
    <row r="165" ht="14.25" customHeight="1">
      <c r="A165" s="8">
        <v>159.0</v>
      </c>
      <c r="B165" s="8" t="s">
        <v>1972</v>
      </c>
      <c r="C165" s="8" t="s">
        <v>1973</v>
      </c>
      <c r="D165" s="8" t="s">
        <v>1974</v>
      </c>
      <c r="E165" s="8" t="s">
        <v>1975</v>
      </c>
      <c r="F165" s="8" t="s">
        <v>1976</v>
      </c>
      <c r="G165" s="8" t="s">
        <v>1977</v>
      </c>
      <c r="H165" s="4"/>
      <c r="I165" s="8" t="s">
        <v>1973</v>
      </c>
      <c r="J165" s="10" t="s">
        <v>1978</v>
      </c>
      <c r="K165" s="8" t="s">
        <v>1979</v>
      </c>
      <c r="L165" s="8" t="s">
        <v>1980</v>
      </c>
      <c r="M165" s="4"/>
      <c r="N165" s="8" t="s">
        <v>1981</v>
      </c>
      <c r="O165" s="4"/>
      <c r="P165" s="8" t="s">
        <v>101</v>
      </c>
      <c r="Q165" s="8" t="s">
        <v>102</v>
      </c>
      <c r="R165" s="8" t="s">
        <v>254</v>
      </c>
      <c r="S165" s="4"/>
      <c r="T165" s="4"/>
      <c r="U165" s="9"/>
      <c r="V165" s="8" t="s">
        <v>255</v>
      </c>
      <c r="W165" s="9"/>
      <c r="X165" s="8" t="s">
        <v>1982</v>
      </c>
      <c r="Y165" s="4"/>
      <c r="Z165" s="4"/>
      <c r="AA165" s="4"/>
      <c r="AB165" s="4"/>
      <c r="AC165" s="4"/>
      <c r="AD165" s="4"/>
      <c r="AE165" s="4"/>
      <c r="AF165" s="11" t="b">
        <v>0</v>
      </c>
      <c r="AG165" s="11" t="b">
        <v>0</v>
      </c>
      <c r="AH165" s="4"/>
      <c r="AI165" s="11" t="b">
        <v>0</v>
      </c>
      <c r="AJ165" s="4"/>
      <c r="AK165" s="4"/>
      <c r="AL165" s="11" t="b">
        <v>1</v>
      </c>
      <c r="AM165" s="4"/>
      <c r="AN165" s="8" t="s">
        <v>109</v>
      </c>
      <c r="AO165" s="8" t="s">
        <v>1982</v>
      </c>
      <c r="AP165" s="8" t="s">
        <v>1983</v>
      </c>
      <c r="AQ165" s="4"/>
      <c r="AR165" s="4"/>
      <c r="AS165" s="4"/>
      <c r="AT165" s="4"/>
      <c r="AU165" s="4"/>
      <c r="AV165" s="8" t="s">
        <v>552</v>
      </c>
      <c r="AW165" s="9"/>
      <c r="AX165" s="4"/>
      <c r="AY165" s="4"/>
      <c r="AZ165" s="4"/>
      <c r="BA165" s="4"/>
      <c r="BB165" s="4"/>
      <c r="BC165" s="8" t="s">
        <v>1345</v>
      </c>
      <c r="BD165" s="9"/>
      <c r="BE165" s="8" t="s">
        <v>1346</v>
      </c>
      <c r="BF165" s="8" t="s">
        <v>1984</v>
      </c>
      <c r="BG165" s="8" t="s">
        <v>486</v>
      </c>
      <c r="BH165" s="8" t="s">
        <v>117</v>
      </c>
      <c r="BI165" s="4"/>
      <c r="BJ165" s="8" t="s">
        <v>289</v>
      </c>
      <c r="BK165" s="8" t="s">
        <v>173</v>
      </c>
      <c r="BL165" s="12">
        <v>44744.0</v>
      </c>
      <c r="BM165" s="12">
        <v>44989.0</v>
      </c>
      <c r="BN165" s="11" t="b">
        <v>0</v>
      </c>
      <c r="BO165" s="8" t="s">
        <v>119</v>
      </c>
      <c r="BP165" s="8" t="s">
        <v>1349</v>
      </c>
      <c r="BQ165" s="4"/>
      <c r="BR165" s="4"/>
      <c r="BS165" s="11" t="b">
        <v>0</v>
      </c>
      <c r="BT165" s="4"/>
      <c r="BU165" s="4"/>
      <c r="BV165" s="11" t="b">
        <v>0</v>
      </c>
      <c r="BW165" s="11" t="b">
        <v>0</v>
      </c>
      <c r="BX165" s="8" t="s">
        <v>122</v>
      </c>
      <c r="BY165" s="4"/>
      <c r="BZ165" s="4"/>
      <c r="CA165" s="4"/>
      <c r="CB165" s="4"/>
      <c r="CC165" s="4"/>
      <c r="CD165" s="4"/>
      <c r="CE165" s="4"/>
      <c r="CF165" s="8" t="s">
        <v>176</v>
      </c>
      <c r="CG165" s="4"/>
      <c r="CH165" s="4"/>
      <c r="CI165" s="4"/>
    </row>
    <row r="166" ht="14.25" customHeight="1">
      <c r="A166" s="8">
        <v>160.0</v>
      </c>
      <c r="B166" s="8" t="s">
        <v>1985</v>
      </c>
      <c r="C166" s="8" t="s">
        <v>1986</v>
      </c>
      <c r="D166" s="8" t="s">
        <v>640</v>
      </c>
      <c r="E166" s="8" t="s">
        <v>161</v>
      </c>
      <c r="F166" s="8" t="s">
        <v>1987</v>
      </c>
      <c r="G166" s="8" t="s">
        <v>1988</v>
      </c>
      <c r="H166" s="4"/>
      <c r="I166" s="8" t="s">
        <v>1986</v>
      </c>
      <c r="J166" s="10" t="s">
        <v>1989</v>
      </c>
      <c r="K166" s="8" t="s">
        <v>1990</v>
      </c>
      <c r="L166" s="9">
        <f>+584243270799</f>
        <v>584243270799</v>
      </c>
      <c r="M166" s="4"/>
      <c r="N166" s="8" t="s">
        <v>1991</v>
      </c>
      <c r="O166" s="8" t="s">
        <v>1992</v>
      </c>
      <c r="P166" s="8" t="s">
        <v>101</v>
      </c>
      <c r="Q166" s="8" t="s">
        <v>102</v>
      </c>
      <c r="R166" s="8" t="s">
        <v>1344</v>
      </c>
      <c r="S166" s="4"/>
      <c r="T166" s="4"/>
      <c r="U166" s="4"/>
      <c r="V166" s="8" t="s">
        <v>255</v>
      </c>
      <c r="W166" s="8">
        <v>2.3587669E7</v>
      </c>
      <c r="X166" s="9"/>
      <c r="Y166" s="4"/>
      <c r="Z166" s="4"/>
      <c r="AA166" s="4"/>
      <c r="AB166" s="4"/>
      <c r="AC166" s="4"/>
      <c r="AD166" s="4"/>
      <c r="AE166" s="4"/>
      <c r="AF166" s="11" t="b">
        <v>0</v>
      </c>
      <c r="AG166" s="11" t="b">
        <v>0</v>
      </c>
      <c r="AH166" s="4"/>
      <c r="AI166" s="11" t="b">
        <v>0</v>
      </c>
      <c r="AJ166" s="4"/>
      <c r="AK166" s="4"/>
      <c r="AL166" s="11" t="b">
        <v>1</v>
      </c>
      <c r="AM166" s="4"/>
      <c r="AN166" s="8" t="s">
        <v>109</v>
      </c>
      <c r="AO166" s="8">
        <v>2.3587669E7</v>
      </c>
      <c r="AP166" s="8">
        <v>2.3587669E7</v>
      </c>
      <c r="AQ166" s="4"/>
      <c r="AR166" s="4"/>
      <c r="AS166" s="4"/>
      <c r="AT166" s="4"/>
      <c r="AU166" s="4"/>
      <c r="AV166" s="8" t="s">
        <v>552</v>
      </c>
      <c r="AW166" s="8" t="s">
        <v>1993</v>
      </c>
      <c r="AX166" s="4"/>
      <c r="AY166" s="4"/>
      <c r="AZ166" s="4"/>
      <c r="BA166" s="4"/>
      <c r="BB166" s="4"/>
      <c r="BC166" s="8" t="s">
        <v>1345</v>
      </c>
      <c r="BD166" s="9"/>
      <c r="BE166" s="8" t="s">
        <v>1346</v>
      </c>
      <c r="BF166" s="8" t="s">
        <v>1480</v>
      </c>
      <c r="BG166" s="8" t="s">
        <v>1873</v>
      </c>
      <c r="BH166" s="8" t="s">
        <v>117</v>
      </c>
      <c r="BI166" s="4"/>
      <c r="BJ166" s="8" t="s">
        <v>289</v>
      </c>
      <c r="BK166" s="8" t="s">
        <v>173</v>
      </c>
      <c r="BL166" s="12">
        <v>44564.0</v>
      </c>
      <c r="BM166" s="13"/>
      <c r="BN166" s="11" t="b">
        <v>1</v>
      </c>
      <c r="BO166" s="8" t="s">
        <v>119</v>
      </c>
      <c r="BP166" s="8" t="s">
        <v>1349</v>
      </c>
      <c r="BQ166" s="4"/>
      <c r="BR166" s="4"/>
      <c r="BS166" s="11" t="b">
        <v>0</v>
      </c>
      <c r="BT166" s="4"/>
      <c r="BU166" s="4"/>
      <c r="BV166" s="11" t="b">
        <v>0</v>
      </c>
      <c r="BW166" s="11" t="b">
        <v>1</v>
      </c>
      <c r="BX166" s="8" t="s">
        <v>122</v>
      </c>
      <c r="BY166" s="4"/>
      <c r="BZ166" s="4"/>
      <c r="CA166" s="4"/>
      <c r="CB166" s="4"/>
      <c r="CC166" s="4"/>
      <c r="CD166" s="4"/>
      <c r="CE166" s="4"/>
      <c r="CF166" s="4"/>
      <c r="CG166" s="4"/>
      <c r="CH166" s="8" t="s">
        <v>290</v>
      </c>
      <c r="CI166" s="4"/>
    </row>
    <row r="167" ht="14.25" customHeight="1">
      <c r="A167" s="8">
        <v>161.0</v>
      </c>
      <c r="B167" s="8" t="s">
        <v>1994</v>
      </c>
      <c r="C167" s="8" t="s">
        <v>1995</v>
      </c>
      <c r="D167" s="8" t="s">
        <v>161</v>
      </c>
      <c r="E167" s="8" t="s">
        <v>1442</v>
      </c>
      <c r="F167" s="8" t="s">
        <v>613</v>
      </c>
      <c r="G167" s="8" t="s">
        <v>613</v>
      </c>
      <c r="H167" s="4"/>
      <c r="I167" s="8" t="s">
        <v>1995</v>
      </c>
      <c r="J167" s="15">
        <v>35190.0</v>
      </c>
      <c r="K167" s="8" t="s">
        <v>1996</v>
      </c>
      <c r="L167" s="9" t="str">
        <f>+51 941 012 123</f>
        <v>#ERROR!</v>
      </c>
      <c r="M167" s="4"/>
      <c r="N167" s="8" t="s">
        <v>1997</v>
      </c>
      <c r="O167" s="8" t="s">
        <v>1998</v>
      </c>
      <c r="P167" s="8" t="s">
        <v>101</v>
      </c>
      <c r="Q167" s="8" t="s">
        <v>102</v>
      </c>
      <c r="R167" s="8" t="s">
        <v>1693</v>
      </c>
      <c r="S167" s="4"/>
      <c r="T167" s="4"/>
      <c r="U167" s="9"/>
      <c r="V167" s="8" t="s">
        <v>255</v>
      </c>
      <c r="W167" s="8" t="s">
        <v>1999</v>
      </c>
      <c r="X167" s="9"/>
      <c r="Y167" s="4"/>
      <c r="Z167" s="4"/>
      <c r="AA167" s="4"/>
      <c r="AB167" s="4"/>
      <c r="AC167" s="4"/>
      <c r="AD167" s="4"/>
      <c r="AE167" s="4"/>
      <c r="AF167" s="11" t="b">
        <v>0</v>
      </c>
      <c r="AG167" s="11" t="b">
        <v>0</v>
      </c>
      <c r="AH167" s="4"/>
      <c r="AI167" s="11" t="b">
        <v>0</v>
      </c>
      <c r="AJ167" s="4"/>
      <c r="AK167" s="4"/>
      <c r="AL167" s="11" t="b">
        <v>1</v>
      </c>
      <c r="AM167" s="4"/>
      <c r="AN167" s="8" t="s">
        <v>109</v>
      </c>
      <c r="AO167" s="8" t="s">
        <v>1999</v>
      </c>
      <c r="AP167" s="8" t="s">
        <v>1999</v>
      </c>
      <c r="AQ167" s="4"/>
      <c r="AR167" s="4"/>
      <c r="AS167" s="4"/>
      <c r="AT167" s="4"/>
      <c r="AU167" s="4"/>
      <c r="AV167" s="8" t="s">
        <v>112</v>
      </c>
      <c r="AW167" s="8" t="s">
        <v>2000</v>
      </c>
      <c r="AX167" s="4"/>
      <c r="AY167" s="4"/>
      <c r="AZ167" s="4"/>
      <c r="BA167" s="4"/>
      <c r="BB167" s="4"/>
      <c r="BC167" s="8" t="s">
        <v>1345</v>
      </c>
      <c r="BD167" s="9"/>
      <c r="BE167" s="8" t="s">
        <v>1346</v>
      </c>
      <c r="BF167" s="8" t="s">
        <v>2001</v>
      </c>
      <c r="BG167" s="8" t="s">
        <v>391</v>
      </c>
      <c r="BH167" s="8" t="s">
        <v>117</v>
      </c>
      <c r="BI167" s="4"/>
      <c r="BJ167" s="8" t="s">
        <v>289</v>
      </c>
      <c r="BK167" s="8" t="s">
        <v>173</v>
      </c>
      <c r="BL167" s="12">
        <v>44564.0</v>
      </c>
      <c r="BM167" s="10" t="s">
        <v>2002</v>
      </c>
      <c r="BN167" s="11" t="b">
        <v>0</v>
      </c>
      <c r="BO167" s="8" t="s">
        <v>119</v>
      </c>
      <c r="BP167" s="8" t="s">
        <v>1349</v>
      </c>
      <c r="BQ167" s="4"/>
      <c r="BR167" s="4"/>
      <c r="BS167" s="11" t="b">
        <v>0</v>
      </c>
      <c r="BT167" s="4"/>
      <c r="BU167" s="4"/>
      <c r="BV167" s="11" t="b">
        <v>0</v>
      </c>
      <c r="BW167" s="11" t="b">
        <v>0</v>
      </c>
      <c r="BX167" s="8" t="s">
        <v>122</v>
      </c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</row>
    <row r="168" ht="14.25" customHeight="1">
      <c r="A168" s="8">
        <v>162.0</v>
      </c>
      <c r="B168" s="8" t="s">
        <v>2003</v>
      </c>
      <c r="C168" s="8" t="s">
        <v>2004</v>
      </c>
      <c r="D168" s="8" t="s">
        <v>1192</v>
      </c>
      <c r="E168" s="8" t="s">
        <v>1905</v>
      </c>
      <c r="F168" s="8" t="s">
        <v>2005</v>
      </c>
      <c r="G168" s="8" t="s">
        <v>1328</v>
      </c>
      <c r="H168" s="4"/>
      <c r="I168" s="8" t="s">
        <v>2004</v>
      </c>
      <c r="J168" s="10" t="s">
        <v>2006</v>
      </c>
      <c r="K168" s="8" t="s">
        <v>2007</v>
      </c>
      <c r="L168" s="8">
        <v>5.73148328478E11</v>
      </c>
      <c r="M168" s="4"/>
      <c r="N168" s="8" t="s">
        <v>2008</v>
      </c>
      <c r="O168" s="4"/>
      <c r="P168" s="8" t="s">
        <v>131</v>
      </c>
      <c r="Q168" s="8" t="s">
        <v>102</v>
      </c>
      <c r="R168" s="8" t="s">
        <v>670</v>
      </c>
      <c r="S168" s="4"/>
      <c r="T168" s="4"/>
      <c r="U168" s="9"/>
      <c r="V168" s="8" t="s">
        <v>255</v>
      </c>
      <c r="W168" s="9"/>
      <c r="X168" s="8" t="s">
        <v>2009</v>
      </c>
      <c r="Y168" s="4"/>
      <c r="Z168" s="4"/>
      <c r="AA168" s="4"/>
      <c r="AB168" s="4"/>
      <c r="AC168" s="4"/>
      <c r="AD168" s="4"/>
      <c r="AE168" s="4"/>
      <c r="AF168" s="11" t="b">
        <v>0</v>
      </c>
      <c r="AG168" s="11" t="b">
        <v>0</v>
      </c>
      <c r="AH168" s="4"/>
      <c r="AI168" s="11" t="b">
        <v>0</v>
      </c>
      <c r="AJ168" s="4"/>
      <c r="AK168" s="4"/>
      <c r="AL168" s="11" t="b">
        <v>1</v>
      </c>
      <c r="AM168" s="4"/>
      <c r="AN168" s="8" t="s">
        <v>109</v>
      </c>
      <c r="AO168" s="8" t="s">
        <v>2009</v>
      </c>
      <c r="AP168" s="8" t="s">
        <v>2009</v>
      </c>
      <c r="AQ168" s="4"/>
      <c r="AR168" s="4"/>
      <c r="AS168" s="4"/>
      <c r="AT168" s="4"/>
      <c r="AU168" s="4"/>
      <c r="AV168" s="8" t="s">
        <v>552</v>
      </c>
      <c r="AW168" s="8" t="s">
        <v>2010</v>
      </c>
      <c r="AX168" s="4"/>
      <c r="AY168" s="4"/>
      <c r="AZ168" s="4"/>
      <c r="BA168" s="4"/>
      <c r="BB168" s="4"/>
      <c r="BC168" s="8" t="s">
        <v>1345</v>
      </c>
      <c r="BD168" s="9"/>
      <c r="BE168" s="8" t="s">
        <v>1346</v>
      </c>
      <c r="BF168" s="8" t="s">
        <v>2011</v>
      </c>
      <c r="BG168" s="8" t="s">
        <v>1164</v>
      </c>
      <c r="BH168" s="8" t="s">
        <v>117</v>
      </c>
      <c r="BI168" s="4"/>
      <c r="BJ168" s="8" t="s">
        <v>201</v>
      </c>
      <c r="BK168" s="8" t="s">
        <v>173</v>
      </c>
      <c r="BL168" s="12">
        <v>44564.0</v>
      </c>
      <c r="BM168" s="10" t="s">
        <v>2012</v>
      </c>
      <c r="BN168" s="11" t="b">
        <v>0</v>
      </c>
      <c r="BO168" s="8" t="s">
        <v>119</v>
      </c>
      <c r="BP168" s="8" t="s">
        <v>1349</v>
      </c>
      <c r="BQ168" s="4"/>
      <c r="BR168" s="4"/>
      <c r="BS168" s="11" t="b">
        <v>0</v>
      </c>
      <c r="BT168" s="4"/>
      <c r="BU168" s="4"/>
      <c r="BV168" s="11" t="b">
        <v>0</v>
      </c>
      <c r="BW168" s="11" t="b">
        <v>0</v>
      </c>
      <c r="BX168" s="8" t="s">
        <v>122</v>
      </c>
      <c r="BY168" s="4"/>
      <c r="BZ168" s="4"/>
      <c r="CA168" s="4"/>
      <c r="CB168" s="4"/>
      <c r="CC168" s="4"/>
      <c r="CD168" s="4"/>
      <c r="CE168" s="4"/>
      <c r="CF168" s="9"/>
      <c r="CG168" s="4"/>
      <c r="CH168" s="4"/>
      <c r="CI168" s="4"/>
    </row>
    <row r="169" ht="14.25" customHeight="1">
      <c r="A169" s="8">
        <v>163.0</v>
      </c>
      <c r="B169" s="8" t="s">
        <v>2013</v>
      </c>
      <c r="C169" s="8" t="s">
        <v>2014</v>
      </c>
      <c r="D169" s="8" t="s">
        <v>1686</v>
      </c>
      <c r="E169" s="8" t="s">
        <v>449</v>
      </c>
      <c r="F169" s="8" t="s">
        <v>425</v>
      </c>
      <c r="G169" s="8" t="s">
        <v>2015</v>
      </c>
      <c r="H169" s="4"/>
      <c r="I169" s="8" t="s">
        <v>2014</v>
      </c>
      <c r="J169" s="15">
        <v>32879.0</v>
      </c>
      <c r="K169" s="8" t="s">
        <v>2016</v>
      </c>
      <c r="L169" s="8" t="s">
        <v>2017</v>
      </c>
      <c r="M169" s="4"/>
      <c r="N169" s="9"/>
      <c r="O169" s="4"/>
      <c r="P169" s="8" t="s">
        <v>101</v>
      </c>
      <c r="Q169" s="8" t="s">
        <v>102</v>
      </c>
      <c r="R169" s="8" t="s">
        <v>1522</v>
      </c>
      <c r="S169" s="4"/>
      <c r="T169" s="4"/>
      <c r="U169" s="4"/>
      <c r="V169" s="8" t="s">
        <v>255</v>
      </c>
      <c r="W169" s="8" t="s">
        <v>2018</v>
      </c>
      <c r="X169" s="9"/>
      <c r="Y169" s="4"/>
      <c r="Z169" s="4"/>
      <c r="AA169" s="4"/>
      <c r="AB169" s="4"/>
      <c r="AC169" s="4"/>
      <c r="AD169" s="4"/>
      <c r="AE169" s="4"/>
      <c r="AF169" s="11" t="b">
        <v>0</v>
      </c>
      <c r="AG169" s="11" t="b">
        <v>0</v>
      </c>
      <c r="AH169" s="4"/>
      <c r="AI169" s="11" t="b">
        <v>0</v>
      </c>
      <c r="AJ169" s="4"/>
      <c r="AK169" s="4"/>
      <c r="AL169" s="11" t="b">
        <v>1</v>
      </c>
      <c r="AM169" s="4"/>
      <c r="AN169" s="8" t="s">
        <v>109</v>
      </c>
      <c r="AO169" s="9"/>
      <c r="AP169" s="9"/>
      <c r="AQ169" s="4"/>
      <c r="AR169" s="4"/>
      <c r="AS169" s="4"/>
      <c r="AT169" s="4"/>
      <c r="AU169" s="4"/>
      <c r="AV169" s="8" t="s">
        <v>552</v>
      </c>
      <c r="AW169" s="8" t="s">
        <v>2019</v>
      </c>
      <c r="AX169" s="4"/>
      <c r="AY169" s="4"/>
      <c r="AZ169" s="4"/>
      <c r="BA169" s="4"/>
      <c r="BB169" s="4"/>
      <c r="BC169" s="9"/>
      <c r="BD169" s="9"/>
      <c r="BE169" s="8" t="s">
        <v>1346</v>
      </c>
      <c r="BF169" s="8" t="s">
        <v>1637</v>
      </c>
      <c r="BG169" s="8" t="s">
        <v>458</v>
      </c>
      <c r="BH169" s="8" t="s">
        <v>117</v>
      </c>
      <c r="BI169" s="4"/>
      <c r="BJ169" s="8" t="s">
        <v>289</v>
      </c>
      <c r="BK169" s="8" t="s">
        <v>173</v>
      </c>
      <c r="BL169" s="12">
        <v>44564.0</v>
      </c>
      <c r="BM169" s="12">
        <v>44776.0</v>
      </c>
      <c r="BN169" s="11" t="b">
        <v>0</v>
      </c>
      <c r="BO169" s="8" t="s">
        <v>119</v>
      </c>
      <c r="BP169" s="8" t="s">
        <v>1349</v>
      </c>
      <c r="BQ169" s="4"/>
      <c r="BR169" s="4"/>
      <c r="BS169" s="11" t="b">
        <v>0</v>
      </c>
      <c r="BT169" s="4"/>
      <c r="BU169" s="4"/>
      <c r="BV169" s="11" t="b">
        <v>0</v>
      </c>
      <c r="BW169" s="11" t="b">
        <v>0</v>
      </c>
      <c r="BX169" s="8" t="s">
        <v>122</v>
      </c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</row>
    <row r="170" ht="14.25" customHeight="1">
      <c r="A170" s="8">
        <v>164.0</v>
      </c>
      <c r="B170" s="8" t="s">
        <v>2020</v>
      </c>
      <c r="C170" s="8" t="s">
        <v>2021</v>
      </c>
      <c r="D170" s="8" t="s">
        <v>2022</v>
      </c>
      <c r="E170" s="9"/>
      <c r="F170" s="8" t="s">
        <v>655</v>
      </c>
      <c r="G170" s="8" t="s">
        <v>2023</v>
      </c>
      <c r="H170" s="4"/>
      <c r="I170" s="8" t="s">
        <v>2024</v>
      </c>
      <c r="J170" s="15">
        <v>31090.0</v>
      </c>
      <c r="K170" s="8" t="s">
        <v>2025</v>
      </c>
      <c r="L170" s="8" t="s">
        <v>2026</v>
      </c>
      <c r="M170" s="4"/>
      <c r="N170" s="8" t="s">
        <v>2027</v>
      </c>
      <c r="O170" s="4"/>
      <c r="P170" s="8" t="s">
        <v>101</v>
      </c>
      <c r="Q170" s="8" t="s">
        <v>102</v>
      </c>
      <c r="R170" s="8" t="s">
        <v>670</v>
      </c>
      <c r="S170" s="4"/>
      <c r="T170" s="4"/>
      <c r="U170" s="9"/>
      <c r="V170" s="8" t="s">
        <v>255</v>
      </c>
      <c r="W170" s="9"/>
      <c r="X170" s="8" t="s">
        <v>2028</v>
      </c>
      <c r="Y170" s="4"/>
      <c r="Z170" s="4"/>
      <c r="AA170" s="4"/>
      <c r="AB170" s="4"/>
      <c r="AC170" s="4"/>
      <c r="AD170" s="4"/>
      <c r="AE170" s="4"/>
      <c r="AF170" s="11" t="b">
        <v>0</v>
      </c>
      <c r="AG170" s="11" t="b">
        <v>0</v>
      </c>
      <c r="AH170" s="4"/>
      <c r="AI170" s="11" t="b">
        <v>0</v>
      </c>
      <c r="AJ170" s="4"/>
      <c r="AK170" s="4"/>
      <c r="AL170" s="11" t="b">
        <v>1</v>
      </c>
      <c r="AM170" s="4"/>
      <c r="AN170" s="8" t="s">
        <v>109</v>
      </c>
      <c r="AO170" s="8" t="s">
        <v>2028</v>
      </c>
      <c r="AP170" s="8" t="s">
        <v>2028</v>
      </c>
      <c r="AQ170" s="4"/>
      <c r="AR170" s="4"/>
      <c r="AS170" s="4"/>
      <c r="AT170" s="4"/>
      <c r="AU170" s="4"/>
      <c r="AV170" s="8" t="s">
        <v>2029</v>
      </c>
      <c r="AW170" s="8" t="s">
        <v>1794</v>
      </c>
      <c r="AX170" s="4"/>
      <c r="AY170" s="4"/>
      <c r="AZ170" s="4"/>
      <c r="BA170" s="4"/>
      <c r="BB170" s="4"/>
      <c r="BC170" s="8" t="s">
        <v>1345</v>
      </c>
      <c r="BD170" s="9"/>
      <c r="BE170" s="8" t="s">
        <v>1346</v>
      </c>
      <c r="BF170" s="8" t="s">
        <v>1428</v>
      </c>
      <c r="BG170" s="8" t="s">
        <v>187</v>
      </c>
      <c r="BH170" s="8" t="s">
        <v>117</v>
      </c>
      <c r="BI170" s="4"/>
      <c r="BJ170" s="8" t="s">
        <v>201</v>
      </c>
      <c r="BK170" s="8" t="s">
        <v>173</v>
      </c>
      <c r="BL170" s="12">
        <v>44564.0</v>
      </c>
      <c r="BM170" s="13"/>
      <c r="BN170" s="11" t="b">
        <v>1</v>
      </c>
      <c r="BO170" s="8" t="s">
        <v>119</v>
      </c>
      <c r="BP170" s="8" t="s">
        <v>1349</v>
      </c>
      <c r="BQ170" s="4"/>
      <c r="BR170" s="4"/>
      <c r="BS170" s="11" t="b">
        <v>0</v>
      </c>
      <c r="BT170" s="4"/>
      <c r="BU170" s="4"/>
      <c r="BV170" s="11" t="b">
        <v>1</v>
      </c>
      <c r="BW170" s="11" t="b">
        <v>1</v>
      </c>
      <c r="BX170" s="8" t="s">
        <v>122</v>
      </c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</row>
    <row r="171" ht="14.25" customHeight="1">
      <c r="A171" s="8">
        <v>165.0</v>
      </c>
      <c r="B171" s="8" t="s">
        <v>2030</v>
      </c>
      <c r="C171" s="8" t="s">
        <v>2031</v>
      </c>
      <c r="D171" s="8" t="s">
        <v>232</v>
      </c>
      <c r="E171" s="8" t="s">
        <v>363</v>
      </c>
      <c r="F171" s="8" t="s">
        <v>2032</v>
      </c>
      <c r="G171" s="8" t="s">
        <v>2033</v>
      </c>
      <c r="H171" s="4"/>
      <c r="I171" s="8" t="s">
        <v>2034</v>
      </c>
      <c r="J171" s="15">
        <v>35829.0</v>
      </c>
      <c r="K171" s="8" t="s">
        <v>2035</v>
      </c>
      <c r="L171" s="8" t="s">
        <v>2036</v>
      </c>
      <c r="M171" s="4"/>
      <c r="N171" s="8" t="s">
        <v>2037</v>
      </c>
      <c r="O171" s="4"/>
      <c r="P171" s="8" t="s">
        <v>101</v>
      </c>
      <c r="Q171" s="8" t="s">
        <v>102</v>
      </c>
      <c r="R171" s="8" t="s">
        <v>670</v>
      </c>
      <c r="S171" s="4"/>
      <c r="T171" s="4"/>
      <c r="U171" s="9"/>
      <c r="V171" s="8" t="s">
        <v>255</v>
      </c>
      <c r="W171" s="8">
        <v>1.140896828E9</v>
      </c>
      <c r="X171" s="9"/>
      <c r="Y171" s="4"/>
      <c r="Z171" s="4"/>
      <c r="AA171" s="4"/>
      <c r="AB171" s="4"/>
      <c r="AC171" s="4"/>
      <c r="AD171" s="4"/>
      <c r="AE171" s="4"/>
      <c r="AF171" s="11" t="b">
        <v>0</v>
      </c>
      <c r="AG171" s="11" t="b">
        <v>0</v>
      </c>
      <c r="AH171" s="4"/>
      <c r="AI171" s="11" t="b">
        <v>0</v>
      </c>
      <c r="AJ171" s="4"/>
      <c r="AK171" s="4"/>
      <c r="AL171" s="11" t="b">
        <v>1</v>
      </c>
      <c r="AM171" s="4"/>
      <c r="AN171" s="8" t="s">
        <v>109</v>
      </c>
      <c r="AO171" s="8">
        <v>1.140896828E9</v>
      </c>
      <c r="AP171" s="8">
        <v>1.140896828E9</v>
      </c>
      <c r="AQ171" s="9"/>
      <c r="AR171" s="4"/>
      <c r="AS171" s="4"/>
      <c r="AT171" s="4"/>
      <c r="AU171" s="4"/>
      <c r="AV171" s="8" t="s">
        <v>552</v>
      </c>
      <c r="AW171" s="8" t="s">
        <v>2038</v>
      </c>
      <c r="AX171" s="4"/>
      <c r="AY171" s="4"/>
      <c r="AZ171" s="4"/>
      <c r="BA171" s="4"/>
      <c r="BB171" s="4"/>
      <c r="BC171" s="8" t="s">
        <v>1345</v>
      </c>
      <c r="BD171" s="9"/>
      <c r="BE171" s="8" t="s">
        <v>1346</v>
      </c>
      <c r="BF171" s="8" t="s">
        <v>405</v>
      </c>
      <c r="BG171" s="8" t="s">
        <v>499</v>
      </c>
      <c r="BH171" s="8" t="s">
        <v>117</v>
      </c>
      <c r="BI171" s="4"/>
      <c r="BJ171" s="8" t="s">
        <v>289</v>
      </c>
      <c r="BK171" s="8" t="s">
        <v>173</v>
      </c>
      <c r="BL171" s="12">
        <v>44564.0</v>
      </c>
      <c r="BM171" s="13"/>
      <c r="BN171" s="11" t="b">
        <v>1</v>
      </c>
      <c r="BO171" s="8" t="s">
        <v>119</v>
      </c>
      <c r="BP171" s="8" t="s">
        <v>1349</v>
      </c>
      <c r="BQ171" s="4"/>
      <c r="BR171" s="4"/>
      <c r="BS171" s="11" t="b">
        <v>0</v>
      </c>
      <c r="BT171" s="4"/>
      <c r="BU171" s="4"/>
      <c r="BV171" s="11" t="b">
        <v>0</v>
      </c>
      <c r="BW171" s="11" t="b">
        <v>1</v>
      </c>
      <c r="BX171" s="8" t="s">
        <v>122</v>
      </c>
      <c r="BY171" s="4"/>
      <c r="BZ171" s="4"/>
      <c r="CA171" s="4"/>
      <c r="CB171" s="4"/>
      <c r="CC171" s="4"/>
      <c r="CD171" s="4"/>
      <c r="CE171" s="4"/>
      <c r="CF171" s="9"/>
      <c r="CG171" s="4"/>
      <c r="CH171" s="4"/>
      <c r="CI171" s="4"/>
    </row>
    <row r="172" ht="14.25" customHeight="1">
      <c r="A172" s="8">
        <v>166.0</v>
      </c>
      <c r="B172" s="8" t="s">
        <v>2039</v>
      </c>
      <c r="C172" s="8" t="s">
        <v>2040</v>
      </c>
      <c r="D172" s="8" t="s">
        <v>1905</v>
      </c>
      <c r="E172" s="8" t="s">
        <v>1589</v>
      </c>
      <c r="F172" s="8" t="s">
        <v>2041</v>
      </c>
      <c r="G172" s="8" t="s">
        <v>991</v>
      </c>
      <c r="H172" s="4"/>
      <c r="I172" s="8" t="s">
        <v>2042</v>
      </c>
      <c r="J172" s="10" t="s">
        <v>2043</v>
      </c>
      <c r="K172" s="8" t="s">
        <v>2044</v>
      </c>
      <c r="L172" s="8">
        <v>5.73208761566E11</v>
      </c>
      <c r="M172" s="4"/>
      <c r="N172" s="8" t="s">
        <v>2045</v>
      </c>
      <c r="O172" s="4"/>
      <c r="P172" s="8" t="s">
        <v>101</v>
      </c>
      <c r="Q172" s="8" t="s">
        <v>102</v>
      </c>
      <c r="R172" s="8" t="s">
        <v>670</v>
      </c>
      <c r="S172" s="4"/>
      <c r="T172" s="4"/>
      <c r="U172" s="8">
        <v>1.053772902E9</v>
      </c>
      <c r="V172" s="8" t="s">
        <v>2046</v>
      </c>
      <c r="W172" s="9"/>
      <c r="X172" s="9"/>
      <c r="Y172" s="4"/>
      <c r="Z172" s="4"/>
      <c r="AA172" s="4"/>
      <c r="AB172" s="4"/>
      <c r="AC172" s="4"/>
      <c r="AD172" s="4"/>
      <c r="AE172" s="4"/>
      <c r="AF172" s="11" t="b">
        <v>0</v>
      </c>
      <c r="AG172" s="11" t="b">
        <v>0</v>
      </c>
      <c r="AH172" s="4"/>
      <c r="AI172" s="11" t="b">
        <v>0</v>
      </c>
      <c r="AJ172" s="4"/>
      <c r="AK172" s="4"/>
      <c r="AL172" s="11" t="b">
        <v>1</v>
      </c>
      <c r="AM172" s="4"/>
      <c r="AN172" s="8" t="s">
        <v>109</v>
      </c>
      <c r="AO172" s="8">
        <v>1.053772902E9</v>
      </c>
      <c r="AP172" s="8">
        <v>1.053772902E9</v>
      </c>
      <c r="AQ172" s="4"/>
      <c r="AR172" s="4"/>
      <c r="AS172" s="4"/>
      <c r="AT172" s="4"/>
      <c r="AU172" s="4"/>
      <c r="AV172" s="8" t="s">
        <v>552</v>
      </c>
      <c r="AW172" s="8" t="s">
        <v>2047</v>
      </c>
      <c r="AX172" s="4"/>
      <c r="AY172" s="4"/>
      <c r="AZ172" s="4"/>
      <c r="BA172" s="4"/>
      <c r="BB172" s="4"/>
      <c r="BC172" s="8" t="s">
        <v>1345</v>
      </c>
      <c r="BD172" s="9"/>
      <c r="BE172" s="8" t="s">
        <v>1346</v>
      </c>
      <c r="BF172" s="8" t="s">
        <v>2048</v>
      </c>
      <c r="BG172" s="8" t="s">
        <v>187</v>
      </c>
      <c r="BH172" s="8" t="s">
        <v>117</v>
      </c>
      <c r="BI172" s="4"/>
      <c r="BJ172" s="8" t="s">
        <v>201</v>
      </c>
      <c r="BK172" s="8" t="s">
        <v>173</v>
      </c>
      <c r="BL172" s="10" t="s">
        <v>1076</v>
      </c>
      <c r="BM172" s="13"/>
      <c r="BN172" s="11" t="b">
        <v>1</v>
      </c>
      <c r="BO172" s="8" t="s">
        <v>119</v>
      </c>
      <c r="BP172" s="8" t="s">
        <v>1349</v>
      </c>
      <c r="BQ172" s="4"/>
      <c r="BR172" s="4"/>
      <c r="BS172" s="11" t="b">
        <v>0</v>
      </c>
      <c r="BT172" s="4"/>
      <c r="BU172" s="4"/>
      <c r="BV172" s="11" t="b">
        <v>0</v>
      </c>
      <c r="BW172" s="11" t="b">
        <v>1</v>
      </c>
      <c r="BX172" s="8" t="s">
        <v>122</v>
      </c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</row>
    <row r="173" ht="14.25" customHeight="1">
      <c r="A173" s="8">
        <v>167.0</v>
      </c>
      <c r="B173" s="8" t="s">
        <v>2049</v>
      </c>
      <c r="C173" s="8" t="s">
        <v>2050</v>
      </c>
      <c r="D173" s="8" t="s">
        <v>2051</v>
      </c>
      <c r="E173" s="8" t="s">
        <v>1067</v>
      </c>
      <c r="F173" s="8" t="s">
        <v>2052</v>
      </c>
      <c r="G173" s="8" t="s">
        <v>2053</v>
      </c>
      <c r="H173" s="4"/>
      <c r="I173" s="8" t="s">
        <v>2054</v>
      </c>
      <c r="J173" s="15">
        <v>34825.0</v>
      </c>
      <c r="K173" s="8" t="s">
        <v>2055</v>
      </c>
      <c r="L173" s="8">
        <v>5.93963160283E11</v>
      </c>
      <c r="M173" s="4"/>
      <c r="N173" s="8" t="s">
        <v>2056</v>
      </c>
      <c r="O173" s="4"/>
      <c r="P173" s="8" t="s">
        <v>101</v>
      </c>
      <c r="Q173" s="8" t="s">
        <v>102</v>
      </c>
      <c r="R173" s="8" t="s">
        <v>2057</v>
      </c>
      <c r="S173" s="4"/>
      <c r="T173" s="4"/>
      <c r="U173" s="9"/>
      <c r="V173" s="8" t="s">
        <v>255</v>
      </c>
      <c r="W173" s="9"/>
      <c r="X173" s="8" t="s">
        <v>2058</v>
      </c>
      <c r="Y173" s="4"/>
      <c r="Z173" s="4"/>
      <c r="AA173" s="4"/>
      <c r="AB173" s="4"/>
      <c r="AC173" s="4"/>
      <c r="AD173" s="4"/>
      <c r="AE173" s="4"/>
      <c r="AF173" s="11" t="b">
        <v>0</v>
      </c>
      <c r="AG173" s="11" t="b">
        <v>0</v>
      </c>
      <c r="AH173" s="4"/>
      <c r="AI173" s="11" t="b">
        <v>0</v>
      </c>
      <c r="AJ173" s="4"/>
      <c r="AK173" s="4"/>
      <c r="AL173" s="11" t="b">
        <v>1</v>
      </c>
      <c r="AM173" s="4"/>
      <c r="AN173" s="8" t="s">
        <v>109</v>
      </c>
      <c r="AO173" s="8" t="s">
        <v>2058</v>
      </c>
      <c r="AP173" s="8" t="s">
        <v>2058</v>
      </c>
      <c r="AQ173" s="9"/>
      <c r="AR173" s="4"/>
      <c r="AS173" s="4"/>
      <c r="AT173" s="4"/>
      <c r="AU173" s="4"/>
      <c r="AV173" s="8" t="s">
        <v>552</v>
      </c>
      <c r="AW173" s="8" t="s">
        <v>2059</v>
      </c>
      <c r="AX173" s="4"/>
      <c r="AY173" s="4"/>
      <c r="AZ173" s="4"/>
      <c r="BA173" s="4"/>
      <c r="BB173" s="4"/>
      <c r="BC173" s="8" t="s">
        <v>1345</v>
      </c>
      <c r="BD173" s="9"/>
      <c r="BE173" s="8" t="s">
        <v>1346</v>
      </c>
      <c r="BF173" s="8" t="s">
        <v>2060</v>
      </c>
      <c r="BG173" s="8" t="s">
        <v>458</v>
      </c>
      <c r="BH173" s="8" t="s">
        <v>117</v>
      </c>
      <c r="BI173" s="4"/>
      <c r="BJ173" s="8" t="s">
        <v>289</v>
      </c>
      <c r="BK173" s="8" t="s">
        <v>173</v>
      </c>
      <c r="BL173" s="10" t="s">
        <v>1076</v>
      </c>
      <c r="BM173" s="13"/>
      <c r="BN173" s="11" t="b">
        <v>1</v>
      </c>
      <c r="BO173" s="8" t="s">
        <v>119</v>
      </c>
      <c r="BP173" s="8" t="s">
        <v>1349</v>
      </c>
      <c r="BQ173" s="4"/>
      <c r="BR173" s="4"/>
      <c r="BS173" s="11" t="b">
        <v>0</v>
      </c>
      <c r="BT173" s="4"/>
      <c r="BU173" s="4"/>
      <c r="BV173" s="11" t="b">
        <v>0</v>
      </c>
      <c r="BW173" s="11" t="b">
        <v>1</v>
      </c>
      <c r="BX173" s="8" t="s">
        <v>122</v>
      </c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</row>
    <row r="174" ht="14.25" customHeight="1">
      <c r="A174" s="8">
        <v>168.0</v>
      </c>
      <c r="B174" s="8" t="s">
        <v>2061</v>
      </c>
      <c r="C174" s="8" t="s">
        <v>2062</v>
      </c>
      <c r="D174" s="8" t="s">
        <v>640</v>
      </c>
      <c r="E174" s="8" t="s">
        <v>1302</v>
      </c>
      <c r="F174" s="8" t="s">
        <v>2063</v>
      </c>
      <c r="G174" s="9"/>
      <c r="H174" s="4"/>
      <c r="I174" s="8" t="s">
        <v>2064</v>
      </c>
      <c r="J174" s="10" t="s">
        <v>2065</v>
      </c>
      <c r="K174" s="8" t="s">
        <v>2066</v>
      </c>
      <c r="L174" s="8" t="s">
        <v>2067</v>
      </c>
      <c r="M174" s="4"/>
      <c r="N174" s="8" t="s">
        <v>2068</v>
      </c>
      <c r="O174" s="4"/>
      <c r="P174" s="8" t="s">
        <v>101</v>
      </c>
      <c r="Q174" s="8" t="s">
        <v>102</v>
      </c>
      <c r="R174" s="8" t="s">
        <v>1344</v>
      </c>
      <c r="S174" s="4"/>
      <c r="T174" s="4"/>
      <c r="U174" s="8">
        <v>1.4885189E7</v>
      </c>
      <c r="V174" s="8" t="s">
        <v>2069</v>
      </c>
      <c r="W174" s="9"/>
      <c r="X174" s="9"/>
      <c r="Y174" s="4"/>
      <c r="Z174" s="4"/>
      <c r="AA174" s="4"/>
      <c r="AB174" s="4"/>
      <c r="AC174" s="4"/>
      <c r="AD174" s="4"/>
      <c r="AE174" s="4"/>
      <c r="AF174" s="11" t="b">
        <v>0</v>
      </c>
      <c r="AG174" s="11" t="b">
        <v>0</v>
      </c>
      <c r="AH174" s="4"/>
      <c r="AI174" s="11" t="b">
        <v>0</v>
      </c>
      <c r="AJ174" s="4"/>
      <c r="AK174" s="4"/>
      <c r="AL174" s="11" t="b">
        <v>1</v>
      </c>
      <c r="AM174" s="4"/>
      <c r="AN174" s="8" t="s">
        <v>109</v>
      </c>
      <c r="AO174" s="8">
        <v>1.4885189E7</v>
      </c>
      <c r="AP174" s="8">
        <v>1.4885189E7</v>
      </c>
      <c r="AQ174" s="4"/>
      <c r="AR174" s="4"/>
      <c r="AS174" s="4"/>
      <c r="AT174" s="4"/>
      <c r="AU174" s="4"/>
      <c r="AV174" s="8" t="s">
        <v>552</v>
      </c>
      <c r="AW174" s="8" t="s">
        <v>1605</v>
      </c>
      <c r="AX174" s="4"/>
      <c r="AY174" s="4"/>
      <c r="AZ174" s="4"/>
      <c r="BA174" s="4"/>
      <c r="BB174" s="4"/>
      <c r="BC174" s="9"/>
      <c r="BD174" s="9"/>
      <c r="BE174" s="8" t="s">
        <v>1346</v>
      </c>
      <c r="BF174" s="8" t="s">
        <v>1637</v>
      </c>
      <c r="BG174" s="8" t="s">
        <v>458</v>
      </c>
      <c r="BH174" s="8" t="s">
        <v>117</v>
      </c>
      <c r="BI174" s="4"/>
      <c r="BJ174" s="9"/>
      <c r="BK174" s="8" t="s">
        <v>173</v>
      </c>
      <c r="BL174" s="10" t="s">
        <v>1076</v>
      </c>
      <c r="BM174" s="12">
        <v>44656.0</v>
      </c>
      <c r="BN174" s="11" t="b">
        <v>0</v>
      </c>
      <c r="BO174" s="8" t="s">
        <v>119</v>
      </c>
      <c r="BP174" s="8" t="s">
        <v>1349</v>
      </c>
      <c r="BQ174" s="4"/>
      <c r="BR174" s="4"/>
      <c r="BS174" s="11" t="b">
        <v>0</v>
      </c>
      <c r="BT174" s="4"/>
      <c r="BU174" s="4"/>
      <c r="BV174" s="11" t="b">
        <v>0</v>
      </c>
      <c r="BW174" s="11" t="b">
        <v>0</v>
      </c>
      <c r="BX174" s="8" t="s">
        <v>122</v>
      </c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</row>
    <row r="175" ht="14.25" customHeight="1">
      <c r="A175" s="8">
        <v>169.0</v>
      </c>
      <c r="B175" s="8" t="s">
        <v>2070</v>
      </c>
      <c r="C175" s="8" t="s">
        <v>2071</v>
      </c>
      <c r="D175" s="8" t="s">
        <v>321</v>
      </c>
      <c r="E175" s="8" t="s">
        <v>1939</v>
      </c>
      <c r="F175" s="8" t="s">
        <v>2072</v>
      </c>
      <c r="G175" s="8" t="s">
        <v>1941</v>
      </c>
      <c r="H175" s="4"/>
      <c r="I175" s="8" t="s">
        <v>2073</v>
      </c>
      <c r="J175" s="10" t="s">
        <v>2074</v>
      </c>
      <c r="K175" s="8" t="s">
        <v>2075</v>
      </c>
      <c r="L175" s="8" t="s">
        <v>2076</v>
      </c>
      <c r="M175" s="4"/>
      <c r="N175" s="8" t="s">
        <v>2077</v>
      </c>
      <c r="O175" s="4"/>
      <c r="P175" s="8" t="s">
        <v>101</v>
      </c>
      <c r="Q175" s="8" t="s">
        <v>102</v>
      </c>
      <c r="R175" s="8" t="s">
        <v>1693</v>
      </c>
      <c r="S175" s="4"/>
      <c r="T175" s="4"/>
      <c r="U175" s="4"/>
      <c r="V175" s="8" t="s">
        <v>255</v>
      </c>
      <c r="W175" s="9"/>
      <c r="X175" s="8" t="s">
        <v>2078</v>
      </c>
      <c r="Y175" s="4"/>
      <c r="Z175" s="4"/>
      <c r="AA175" s="4"/>
      <c r="AB175" s="4"/>
      <c r="AC175" s="4"/>
      <c r="AD175" s="4"/>
      <c r="AE175" s="4"/>
      <c r="AF175" s="11" t="b">
        <v>0</v>
      </c>
      <c r="AG175" s="11" t="b">
        <v>0</v>
      </c>
      <c r="AH175" s="4"/>
      <c r="AI175" s="11" t="b">
        <v>0</v>
      </c>
      <c r="AJ175" s="4"/>
      <c r="AK175" s="4"/>
      <c r="AL175" s="11" t="b">
        <v>1</v>
      </c>
      <c r="AM175" s="4"/>
      <c r="AN175" s="8" t="s">
        <v>109</v>
      </c>
      <c r="AO175" s="8" t="s">
        <v>2078</v>
      </c>
      <c r="AP175" s="8" t="s">
        <v>2078</v>
      </c>
      <c r="AQ175" s="4"/>
      <c r="AR175" s="4"/>
      <c r="AS175" s="4"/>
      <c r="AT175" s="4"/>
      <c r="AU175" s="4"/>
      <c r="AV175" s="8" t="s">
        <v>552</v>
      </c>
      <c r="AW175" s="8" t="s">
        <v>2079</v>
      </c>
      <c r="AX175" s="4"/>
      <c r="AY175" s="4"/>
      <c r="AZ175" s="4"/>
      <c r="BA175" s="4"/>
      <c r="BB175" s="4"/>
      <c r="BC175" s="9"/>
      <c r="BD175" s="9"/>
      <c r="BE175" s="8" t="s">
        <v>1346</v>
      </c>
      <c r="BF175" s="8" t="s">
        <v>1910</v>
      </c>
      <c r="BG175" s="8" t="s">
        <v>486</v>
      </c>
      <c r="BH175" s="8" t="s">
        <v>117</v>
      </c>
      <c r="BI175" s="4"/>
      <c r="BJ175" s="9"/>
      <c r="BK175" s="8" t="s">
        <v>173</v>
      </c>
      <c r="BL175" s="10" t="s">
        <v>1076</v>
      </c>
      <c r="BM175" s="10" t="s">
        <v>345</v>
      </c>
      <c r="BN175" s="11" t="b">
        <v>0</v>
      </c>
      <c r="BO175" s="8" t="s">
        <v>119</v>
      </c>
      <c r="BP175" s="8" t="s">
        <v>1349</v>
      </c>
      <c r="BQ175" s="4"/>
      <c r="BR175" s="4"/>
      <c r="BS175" s="11" t="b">
        <v>0</v>
      </c>
      <c r="BT175" s="4"/>
      <c r="BU175" s="4"/>
      <c r="BV175" s="11" t="b">
        <v>0</v>
      </c>
      <c r="BW175" s="11" t="b">
        <v>0</v>
      </c>
      <c r="BX175" s="8" t="s">
        <v>122</v>
      </c>
      <c r="BY175" s="4"/>
      <c r="BZ175" s="4"/>
      <c r="CA175" s="4"/>
      <c r="CB175" s="4"/>
      <c r="CC175" s="4"/>
      <c r="CD175" s="4"/>
      <c r="CE175" s="4"/>
      <c r="CF175" s="8" t="s">
        <v>176</v>
      </c>
      <c r="CG175" s="4"/>
      <c r="CH175" s="4"/>
      <c r="CI175" s="4"/>
    </row>
    <row r="176" ht="14.25" customHeight="1">
      <c r="A176" s="8">
        <v>170.0</v>
      </c>
      <c r="B176" s="8" t="s">
        <v>2080</v>
      </c>
      <c r="C176" s="8" t="s">
        <v>2081</v>
      </c>
      <c r="D176" s="8" t="s">
        <v>2082</v>
      </c>
      <c r="E176" s="8" t="s">
        <v>544</v>
      </c>
      <c r="F176" s="8" t="s">
        <v>2083</v>
      </c>
      <c r="G176" s="8" t="s">
        <v>943</v>
      </c>
      <c r="H176" s="4"/>
      <c r="I176" s="8" t="s">
        <v>2084</v>
      </c>
      <c r="J176" s="10" t="s">
        <v>2085</v>
      </c>
      <c r="K176" s="8" t="s">
        <v>2086</v>
      </c>
      <c r="L176" s="8" t="s">
        <v>2087</v>
      </c>
      <c r="M176" s="4"/>
      <c r="N176" s="8" t="s">
        <v>2088</v>
      </c>
      <c r="O176" s="4"/>
      <c r="P176" s="8" t="s">
        <v>101</v>
      </c>
      <c r="Q176" s="8" t="s">
        <v>102</v>
      </c>
      <c r="R176" s="8" t="s">
        <v>1580</v>
      </c>
      <c r="S176" s="4"/>
      <c r="T176" s="4"/>
      <c r="U176" s="4"/>
      <c r="V176" s="8" t="s">
        <v>255</v>
      </c>
      <c r="W176" s="9"/>
      <c r="X176" s="8" t="s">
        <v>2089</v>
      </c>
      <c r="Y176" s="4"/>
      <c r="Z176" s="4"/>
      <c r="AA176" s="4"/>
      <c r="AB176" s="4"/>
      <c r="AC176" s="4"/>
      <c r="AD176" s="4"/>
      <c r="AE176" s="4"/>
      <c r="AF176" s="11" t="b">
        <v>0</v>
      </c>
      <c r="AG176" s="11" t="b">
        <v>0</v>
      </c>
      <c r="AH176" s="4"/>
      <c r="AI176" s="11" t="b">
        <v>0</v>
      </c>
      <c r="AJ176" s="4"/>
      <c r="AK176" s="4"/>
      <c r="AL176" s="11" t="b">
        <v>1</v>
      </c>
      <c r="AM176" s="4"/>
      <c r="AN176" s="8" t="s">
        <v>109</v>
      </c>
      <c r="AO176" s="8" t="s">
        <v>2080</v>
      </c>
      <c r="AP176" s="8" t="s">
        <v>2080</v>
      </c>
      <c r="AQ176" s="4"/>
      <c r="AR176" s="4"/>
      <c r="AS176" s="4"/>
      <c r="AT176" s="4"/>
      <c r="AU176" s="4"/>
      <c r="AV176" s="8" t="s">
        <v>552</v>
      </c>
      <c r="AW176" s="8" t="s">
        <v>2090</v>
      </c>
      <c r="AX176" s="4"/>
      <c r="AY176" s="4"/>
      <c r="AZ176" s="4"/>
      <c r="BA176" s="4"/>
      <c r="BB176" s="4"/>
      <c r="BC176" s="8" t="s">
        <v>1345</v>
      </c>
      <c r="BD176" s="9"/>
      <c r="BE176" s="8" t="s">
        <v>1346</v>
      </c>
      <c r="BF176" s="8" t="s">
        <v>1715</v>
      </c>
      <c r="BG176" s="8" t="s">
        <v>343</v>
      </c>
      <c r="BH176" s="8" t="s">
        <v>117</v>
      </c>
      <c r="BI176" s="4"/>
      <c r="BJ176" s="8" t="s">
        <v>289</v>
      </c>
      <c r="BK176" s="8" t="s">
        <v>173</v>
      </c>
      <c r="BL176" s="10" t="s">
        <v>2091</v>
      </c>
      <c r="BM176" s="13"/>
      <c r="BN176" s="11" t="b">
        <v>1</v>
      </c>
      <c r="BO176" s="8" t="s">
        <v>119</v>
      </c>
      <c r="BP176" s="8" t="s">
        <v>1349</v>
      </c>
      <c r="BQ176" s="4"/>
      <c r="BR176" s="4"/>
      <c r="BS176" s="11" t="b">
        <v>0</v>
      </c>
      <c r="BT176" s="4"/>
      <c r="BU176" s="4"/>
      <c r="BV176" s="11" t="b">
        <v>0</v>
      </c>
      <c r="BW176" s="11" t="b">
        <v>1</v>
      </c>
      <c r="BX176" s="8" t="s">
        <v>122</v>
      </c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</row>
    <row r="177" ht="14.25" customHeight="1">
      <c r="A177" s="8">
        <v>171.0</v>
      </c>
      <c r="B177" s="8" t="s">
        <v>2092</v>
      </c>
      <c r="C177" s="8" t="s">
        <v>2093</v>
      </c>
      <c r="D177" s="8" t="s">
        <v>2094</v>
      </c>
      <c r="E177" s="8" t="s">
        <v>2095</v>
      </c>
      <c r="F177" s="8" t="s">
        <v>2096</v>
      </c>
      <c r="G177" s="8" t="s">
        <v>2097</v>
      </c>
      <c r="H177" s="4"/>
      <c r="I177" s="8" t="s">
        <v>2098</v>
      </c>
      <c r="J177" s="10" t="s">
        <v>2099</v>
      </c>
      <c r="K177" s="8" t="s">
        <v>2100</v>
      </c>
      <c r="L177" s="8" t="s">
        <v>2101</v>
      </c>
      <c r="M177" s="4"/>
      <c r="N177" s="8" t="s">
        <v>2102</v>
      </c>
      <c r="O177" s="4"/>
      <c r="P177" s="8" t="s">
        <v>101</v>
      </c>
      <c r="Q177" s="8" t="s">
        <v>102</v>
      </c>
      <c r="R177" s="8" t="s">
        <v>1522</v>
      </c>
      <c r="S177" s="4"/>
      <c r="T177" s="4"/>
      <c r="U177" s="9"/>
      <c r="V177" s="8" t="s">
        <v>255</v>
      </c>
      <c r="W177" s="9"/>
      <c r="X177" s="8" t="s">
        <v>2103</v>
      </c>
      <c r="Y177" s="4"/>
      <c r="Z177" s="4"/>
      <c r="AA177" s="4"/>
      <c r="AB177" s="4"/>
      <c r="AC177" s="4"/>
      <c r="AD177" s="4"/>
      <c r="AE177" s="4"/>
      <c r="AF177" s="11" t="b">
        <v>0</v>
      </c>
      <c r="AG177" s="11" t="b">
        <v>0</v>
      </c>
      <c r="AH177" s="4"/>
      <c r="AI177" s="11" t="b">
        <v>0</v>
      </c>
      <c r="AJ177" s="4"/>
      <c r="AK177" s="4"/>
      <c r="AL177" s="11" t="b">
        <v>1</v>
      </c>
      <c r="AM177" s="4"/>
      <c r="AN177" s="8" t="s">
        <v>109</v>
      </c>
      <c r="AO177" s="8" t="s">
        <v>2103</v>
      </c>
      <c r="AP177" s="8" t="s">
        <v>2103</v>
      </c>
      <c r="AQ177" s="9"/>
      <c r="AR177" s="4"/>
      <c r="AS177" s="4"/>
      <c r="AT177" s="4"/>
      <c r="AU177" s="4"/>
      <c r="AV177" s="8" t="s">
        <v>552</v>
      </c>
      <c r="AW177" s="8" t="s">
        <v>2104</v>
      </c>
      <c r="AX177" s="4"/>
      <c r="AY177" s="4"/>
      <c r="AZ177" s="4"/>
      <c r="BA177" s="4"/>
      <c r="BB177" s="4"/>
      <c r="BC177" s="8" t="s">
        <v>1345</v>
      </c>
      <c r="BD177" s="9"/>
      <c r="BE177" s="8" t="s">
        <v>1346</v>
      </c>
      <c r="BF177" s="8" t="s">
        <v>1984</v>
      </c>
      <c r="BG177" s="8" t="s">
        <v>486</v>
      </c>
      <c r="BH177" s="8" t="s">
        <v>117</v>
      </c>
      <c r="BI177" s="4"/>
      <c r="BJ177" s="9"/>
      <c r="BK177" s="8" t="s">
        <v>173</v>
      </c>
      <c r="BL177" s="10" t="s">
        <v>1076</v>
      </c>
      <c r="BM177" s="13"/>
      <c r="BN177" s="11" t="b">
        <v>1</v>
      </c>
      <c r="BO177" s="8" t="s">
        <v>119</v>
      </c>
      <c r="BP177" s="8" t="s">
        <v>1349</v>
      </c>
      <c r="BQ177" s="4"/>
      <c r="BR177" s="4"/>
      <c r="BS177" s="11" t="b">
        <v>0</v>
      </c>
      <c r="BT177" s="4"/>
      <c r="BU177" s="4"/>
      <c r="BV177" s="11" t="b">
        <v>0</v>
      </c>
      <c r="BW177" s="11" t="b">
        <v>1</v>
      </c>
      <c r="BX177" s="8" t="s">
        <v>122</v>
      </c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</row>
    <row r="178" ht="14.25" customHeight="1">
      <c r="A178" s="8">
        <v>172.0</v>
      </c>
      <c r="B178" s="8" t="s">
        <v>2105</v>
      </c>
      <c r="C178" s="8" t="s">
        <v>2106</v>
      </c>
      <c r="D178" s="8" t="s">
        <v>2107</v>
      </c>
      <c r="E178" s="8" t="s">
        <v>2108</v>
      </c>
      <c r="F178" s="8" t="s">
        <v>2109</v>
      </c>
      <c r="G178" s="8" t="s">
        <v>2110</v>
      </c>
      <c r="H178" s="4"/>
      <c r="I178" s="8" t="s">
        <v>2111</v>
      </c>
      <c r="J178" s="10" t="s">
        <v>2112</v>
      </c>
      <c r="K178" s="8" t="s">
        <v>2113</v>
      </c>
      <c r="L178" s="8">
        <v>5.1991374466E10</v>
      </c>
      <c r="M178" s="4"/>
      <c r="N178" s="8" t="s">
        <v>2114</v>
      </c>
      <c r="O178" s="9"/>
      <c r="P178" s="8" t="s">
        <v>131</v>
      </c>
      <c r="Q178" s="8" t="s">
        <v>102</v>
      </c>
      <c r="R178" s="8" t="s">
        <v>1693</v>
      </c>
      <c r="S178" s="4"/>
      <c r="T178" s="4"/>
      <c r="U178" s="4"/>
      <c r="V178" s="8" t="s">
        <v>255</v>
      </c>
      <c r="W178" s="9"/>
      <c r="X178" s="8">
        <v>1.192051E8</v>
      </c>
      <c r="Y178" s="4"/>
      <c r="Z178" s="4"/>
      <c r="AA178" s="4"/>
      <c r="AB178" s="4"/>
      <c r="AC178" s="4"/>
      <c r="AD178" s="4"/>
      <c r="AE178" s="4"/>
      <c r="AF178" s="11" t="b">
        <v>0</v>
      </c>
      <c r="AG178" s="11" t="b">
        <v>0</v>
      </c>
      <c r="AH178" s="4"/>
      <c r="AI178" s="11" t="b">
        <v>0</v>
      </c>
      <c r="AJ178" s="4"/>
      <c r="AK178" s="4"/>
      <c r="AL178" s="11" t="b">
        <v>1</v>
      </c>
      <c r="AM178" s="4"/>
      <c r="AN178" s="8" t="s">
        <v>109</v>
      </c>
      <c r="AO178" s="8">
        <v>1.192051E8</v>
      </c>
      <c r="AP178" s="8">
        <v>1.192051E8</v>
      </c>
      <c r="AQ178" s="4"/>
      <c r="AR178" s="4"/>
      <c r="AS178" s="4"/>
      <c r="AT178" s="4"/>
      <c r="AU178" s="4"/>
      <c r="AV178" s="8" t="s">
        <v>112</v>
      </c>
      <c r="AW178" s="8" t="s">
        <v>2115</v>
      </c>
      <c r="AX178" s="4"/>
      <c r="AY178" s="4"/>
      <c r="AZ178" s="4"/>
      <c r="BA178" s="4"/>
      <c r="BB178" s="4"/>
      <c r="BC178" s="8" t="s">
        <v>1345</v>
      </c>
      <c r="BD178" s="9"/>
      <c r="BE178" s="8" t="s">
        <v>1346</v>
      </c>
      <c r="BF178" s="8" t="s">
        <v>2048</v>
      </c>
      <c r="BG178" s="8" t="s">
        <v>187</v>
      </c>
      <c r="BH178" s="8" t="s">
        <v>117</v>
      </c>
      <c r="BI178" s="4"/>
      <c r="BJ178" s="8" t="s">
        <v>201</v>
      </c>
      <c r="BK178" s="8" t="s">
        <v>173</v>
      </c>
      <c r="BL178" s="10" t="s">
        <v>2091</v>
      </c>
      <c r="BM178" s="13"/>
      <c r="BN178" s="11" t="b">
        <v>1</v>
      </c>
      <c r="BO178" s="8" t="s">
        <v>119</v>
      </c>
      <c r="BP178" s="8" t="s">
        <v>1349</v>
      </c>
      <c r="BQ178" s="4"/>
      <c r="BR178" s="4"/>
      <c r="BS178" s="11" t="b">
        <v>0</v>
      </c>
      <c r="BT178" s="4"/>
      <c r="BU178" s="4"/>
      <c r="BV178" s="11" t="b">
        <v>0</v>
      </c>
      <c r="BW178" s="11" t="b">
        <v>1</v>
      </c>
      <c r="BX178" s="8" t="s">
        <v>122</v>
      </c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</row>
    <row r="179" ht="14.25" customHeight="1">
      <c r="A179" s="8">
        <v>173.0</v>
      </c>
      <c r="B179" s="8" t="s">
        <v>2116</v>
      </c>
      <c r="C179" s="8" t="s">
        <v>2117</v>
      </c>
      <c r="D179" s="8" t="s">
        <v>2118</v>
      </c>
      <c r="E179" s="8" t="s">
        <v>2119</v>
      </c>
      <c r="F179" s="8" t="s">
        <v>2096</v>
      </c>
      <c r="G179" s="8" t="s">
        <v>2097</v>
      </c>
      <c r="H179" s="4"/>
      <c r="I179" s="8" t="s">
        <v>2117</v>
      </c>
      <c r="J179" s="10" t="s">
        <v>2120</v>
      </c>
      <c r="K179" s="8" t="s">
        <v>2121</v>
      </c>
      <c r="L179" s="8" t="s">
        <v>2122</v>
      </c>
      <c r="M179" s="4"/>
      <c r="N179" s="8" t="s">
        <v>2123</v>
      </c>
      <c r="O179" s="9"/>
      <c r="P179" s="8" t="s">
        <v>131</v>
      </c>
      <c r="Q179" s="8" t="s">
        <v>102</v>
      </c>
      <c r="R179" s="8" t="s">
        <v>1522</v>
      </c>
      <c r="S179" s="4"/>
      <c r="T179" s="4"/>
      <c r="U179" s="4"/>
      <c r="V179" s="8" t="s">
        <v>255</v>
      </c>
      <c r="W179" s="9"/>
      <c r="X179" s="8" t="s">
        <v>2124</v>
      </c>
      <c r="Y179" s="4"/>
      <c r="Z179" s="4"/>
      <c r="AA179" s="4"/>
      <c r="AB179" s="4"/>
      <c r="AC179" s="4"/>
      <c r="AD179" s="4"/>
      <c r="AE179" s="4"/>
      <c r="AF179" s="11" t="b">
        <v>0</v>
      </c>
      <c r="AG179" s="11" t="b">
        <v>0</v>
      </c>
      <c r="AH179" s="4"/>
      <c r="AI179" s="11" t="b">
        <v>0</v>
      </c>
      <c r="AJ179" s="4"/>
      <c r="AK179" s="4"/>
      <c r="AL179" s="11" t="b">
        <v>1</v>
      </c>
      <c r="AM179" s="4"/>
      <c r="AN179" s="8" t="s">
        <v>109</v>
      </c>
      <c r="AO179" s="8" t="s">
        <v>2125</v>
      </c>
      <c r="AP179" s="8" t="s">
        <v>2125</v>
      </c>
      <c r="AQ179" s="4"/>
      <c r="AR179" s="4"/>
      <c r="AS179" s="4"/>
      <c r="AT179" s="4"/>
      <c r="AU179" s="4"/>
      <c r="AV179" s="8" t="s">
        <v>552</v>
      </c>
      <c r="AW179" s="8" t="s">
        <v>1525</v>
      </c>
      <c r="AX179" s="4"/>
      <c r="AY179" s="4"/>
      <c r="AZ179" s="4"/>
      <c r="BA179" s="4"/>
      <c r="BB179" s="4"/>
      <c r="BC179" s="8" t="s">
        <v>1345</v>
      </c>
      <c r="BD179" s="8" t="s">
        <v>2124</v>
      </c>
      <c r="BE179" s="8" t="s">
        <v>1346</v>
      </c>
      <c r="BF179" s="8" t="s">
        <v>1526</v>
      </c>
      <c r="BG179" s="8" t="s">
        <v>391</v>
      </c>
      <c r="BH179" s="8" t="s">
        <v>117</v>
      </c>
      <c r="BI179" s="4"/>
      <c r="BJ179" s="8" t="s">
        <v>289</v>
      </c>
      <c r="BK179" s="8" t="s">
        <v>173</v>
      </c>
      <c r="BL179" s="12">
        <v>44565.0</v>
      </c>
      <c r="BM179" s="13"/>
      <c r="BN179" s="11" t="b">
        <v>1</v>
      </c>
      <c r="BO179" s="8" t="s">
        <v>119</v>
      </c>
      <c r="BP179" s="8" t="s">
        <v>1349</v>
      </c>
      <c r="BQ179" s="4"/>
      <c r="BR179" s="4"/>
      <c r="BS179" s="11" t="b">
        <v>0</v>
      </c>
      <c r="BT179" s="4"/>
      <c r="BU179" s="4"/>
      <c r="BV179" s="11" t="b">
        <v>0</v>
      </c>
      <c r="BW179" s="11" t="b">
        <v>1</v>
      </c>
      <c r="BX179" s="8" t="s">
        <v>122</v>
      </c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</row>
    <row r="180" ht="14.25" customHeight="1">
      <c r="A180" s="8">
        <v>174.0</v>
      </c>
      <c r="B180" s="8" t="s">
        <v>2126</v>
      </c>
      <c r="C180" s="8" t="s">
        <v>2127</v>
      </c>
      <c r="D180" s="8" t="s">
        <v>1530</v>
      </c>
      <c r="E180" s="8" t="s">
        <v>2095</v>
      </c>
      <c r="F180" s="8" t="s">
        <v>2128</v>
      </c>
      <c r="G180" s="8" t="s">
        <v>2129</v>
      </c>
      <c r="H180" s="4"/>
      <c r="I180" s="8" t="s">
        <v>2130</v>
      </c>
      <c r="J180" s="15">
        <v>34642.0</v>
      </c>
      <c r="K180" s="8" t="s">
        <v>2131</v>
      </c>
      <c r="L180" s="8" t="s">
        <v>2132</v>
      </c>
      <c r="M180" s="4"/>
      <c r="N180" s="8" t="s">
        <v>2133</v>
      </c>
      <c r="O180" s="9"/>
      <c r="P180" s="8" t="s">
        <v>101</v>
      </c>
      <c r="Q180" s="8" t="s">
        <v>102</v>
      </c>
      <c r="R180" s="8" t="s">
        <v>670</v>
      </c>
      <c r="S180" s="4"/>
      <c r="T180" s="4"/>
      <c r="U180" s="9"/>
      <c r="V180" s="8" t="s">
        <v>255</v>
      </c>
      <c r="W180" s="8">
        <v>2477113.0</v>
      </c>
      <c r="X180" s="9"/>
      <c r="Y180" s="4"/>
      <c r="Z180" s="4"/>
      <c r="AA180" s="4"/>
      <c r="AB180" s="4"/>
      <c r="AC180" s="4"/>
      <c r="AD180" s="4"/>
      <c r="AE180" s="4"/>
      <c r="AF180" s="11" t="b">
        <v>0</v>
      </c>
      <c r="AG180" s="11" t="b">
        <v>0</v>
      </c>
      <c r="AH180" s="4"/>
      <c r="AI180" s="11" t="b">
        <v>0</v>
      </c>
      <c r="AJ180" s="4"/>
      <c r="AK180" s="4"/>
      <c r="AL180" s="11" t="b">
        <v>1</v>
      </c>
      <c r="AM180" s="4"/>
      <c r="AN180" s="8" t="s">
        <v>109</v>
      </c>
      <c r="AO180" s="8">
        <v>2477113.0</v>
      </c>
      <c r="AP180" s="8">
        <v>2477113.0</v>
      </c>
      <c r="AQ180" s="4"/>
      <c r="AR180" s="4"/>
      <c r="AS180" s="4"/>
      <c r="AT180" s="4"/>
      <c r="AU180" s="4"/>
      <c r="AV180" s="8" t="s">
        <v>552</v>
      </c>
      <c r="AW180" s="8" t="s">
        <v>2134</v>
      </c>
      <c r="AX180" s="4"/>
      <c r="AY180" s="4"/>
      <c r="AZ180" s="4"/>
      <c r="BA180" s="4"/>
      <c r="BB180" s="4"/>
      <c r="BC180" s="8" t="s">
        <v>1345</v>
      </c>
      <c r="BD180" s="8">
        <v>2477113.0</v>
      </c>
      <c r="BE180" s="8" t="s">
        <v>1346</v>
      </c>
      <c r="BF180" s="8" t="s">
        <v>1394</v>
      </c>
      <c r="BG180" s="8" t="s">
        <v>1936</v>
      </c>
      <c r="BH180" s="8" t="s">
        <v>117</v>
      </c>
      <c r="BI180" s="4"/>
      <c r="BJ180" s="8" t="s">
        <v>289</v>
      </c>
      <c r="BK180" s="8" t="s">
        <v>173</v>
      </c>
      <c r="BL180" s="12">
        <v>44565.0</v>
      </c>
      <c r="BM180" s="13"/>
      <c r="BN180" s="11" t="b">
        <v>1</v>
      </c>
      <c r="BO180" s="8" t="s">
        <v>119</v>
      </c>
      <c r="BP180" s="8" t="s">
        <v>1349</v>
      </c>
      <c r="BQ180" s="4"/>
      <c r="BR180" s="4"/>
      <c r="BS180" s="11" t="b">
        <v>0</v>
      </c>
      <c r="BT180" s="4"/>
      <c r="BU180" s="4"/>
      <c r="BV180" s="11" t="b">
        <v>0</v>
      </c>
      <c r="BW180" s="11" t="b">
        <v>1</v>
      </c>
      <c r="BX180" s="8" t="s">
        <v>122</v>
      </c>
      <c r="BY180" s="4"/>
      <c r="BZ180" s="4"/>
      <c r="CA180" s="4"/>
      <c r="CB180" s="4"/>
      <c r="CC180" s="4"/>
      <c r="CD180" s="4"/>
      <c r="CE180" s="4"/>
      <c r="CF180" s="9"/>
      <c r="CG180" s="4"/>
      <c r="CH180" s="8" t="s">
        <v>290</v>
      </c>
      <c r="CI180" s="4"/>
    </row>
    <row r="181" ht="14.25" customHeight="1">
      <c r="A181" s="8">
        <v>175.0</v>
      </c>
      <c r="B181" s="8" t="s">
        <v>2135</v>
      </c>
      <c r="C181" s="8" t="s">
        <v>2136</v>
      </c>
      <c r="D181" s="8" t="s">
        <v>598</v>
      </c>
      <c r="E181" s="8" t="s">
        <v>232</v>
      </c>
      <c r="F181" s="8" t="s">
        <v>2137</v>
      </c>
      <c r="G181" s="8" t="s">
        <v>2138</v>
      </c>
      <c r="H181" s="4"/>
      <c r="I181" s="8" t="s">
        <v>2136</v>
      </c>
      <c r="J181" s="10" t="s">
        <v>2139</v>
      </c>
      <c r="K181" s="8" t="s">
        <v>2140</v>
      </c>
      <c r="L181" s="8">
        <v>5.9162858656E10</v>
      </c>
      <c r="M181" s="4"/>
      <c r="N181" s="8" t="s">
        <v>2141</v>
      </c>
      <c r="O181" s="9"/>
      <c r="P181" s="8" t="s">
        <v>1454</v>
      </c>
      <c r="Q181" s="8" t="s">
        <v>102</v>
      </c>
      <c r="R181" s="8" t="s">
        <v>2142</v>
      </c>
      <c r="S181" s="4"/>
      <c r="T181" s="4"/>
      <c r="U181" s="4"/>
      <c r="V181" s="8" t="s">
        <v>255</v>
      </c>
      <c r="W181" s="4"/>
      <c r="X181" s="8" t="s">
        <v>2143</v>
      </c>
      <c r="Y181" s="4"/>
      <c r="Z181" s="4"/>
      <c r="AA181" s="4"/>
      <c r="AB181" s="4"/>
      <c r="AC181" s="4"/>
      <c r="AD181" s="4"/>
      <c r="AE181" s="4"/>
      <c r="AF181" s="11" t="b">
        <v>0</v>
      </c>
      <c r="AG181" s="11" t="b">
        <v>0</v>
      </c>
      <c r="AH181" s="4"/>
      <c r="AI181" s="11" t="b">
        <v>0</v>
      </c>
      <c r="AJ181" s="4"/>
      <c r="AK181" s="4"/>
      <c r="AL181" s="11" t="b">
        <v>1</v>
      </c>
      <c r="AM181" s="4"/>
      <c r="AN181" s="8" t="s">
        <v>109</v>
      </c>
      <c r="AO181" s="8" t="s">
        <v>2135</v>
      </c>
      <c r="AP181" s="8" t="s">
        <v>2135</v>
      </c>
      <c r="AQ181" s="4"/>
      <c r="AR181" s="4"/>
      <c r="AS181" s="4"/>
      <c r="AT181" s="4"/>
      <c r="AU181" s="4"/>
      <c r="AV181" s="8" t="s">
        <v>552</v>
      </c>
      <c r="AW181" s="8" t="s">
        <v>2144</v>
      </c>
      <c r="AX181" s="4"/>
      <c r="AY181" s="4"/>
      <c r="AZ181" s="4"/>
      <c r="BA181" s="4"/>
      <c r="BB181" s="4"/>
      <c r="BC181" s="8" t="s">
        <v>1345</v>
      </c>
      <c r="BD181" s="8" t="s">
        <v>2143</v>
      </c>
      <c r="BE181" s="8" t="s">
        <v>1346</v>
      </c>
      <c r="BF181" s="8" t="s">
        <v>1394</v>
      </c>
      <c r="BG181" s="8" t="s">
        <v>1936</v>
      </c>
      <c r="BH181" s="8" t="s">
        <v>117</v>
      </c>
      <c r="BI181" s="4"/>
      <c r="BJ181" s="8" t="s">
        <v>289</v>
      </c>
      <c r="BK181" s="8" t="s">
        <v>173</v>
      </c>
      <c r="BL181" s="12">
        <v>44777.0</v>
      </c>
      <c r="BM181" s="13"/>
      <c r="BN181" s="11" t="b">
        <v>1</v>
      </c>
      <c r="BO181" s="8" t="s">
        <v>119</v>
      </c>
      <c r="BP181" s="8" t="s">
        <v>1349</v>
      </c>
      <c r="BQ181" s="4"/>
      <c r="BR181" s="4"/>
      <c r="BS181" s="11" t="b">
        <v>0</v>
      </c>
      <c r="BT181" s="4"/>
      <c r="BU181" s="4"/>
      <c r="BV181" s="11" t="b">
        <v>0</v>
      </c>
      <c r="BW181" s="11" t="b">
        <v>1</v>
      </c>
      <c r="BX181" s="8" t="s">
        <v>122</v>
      </c>
      <c r="BY181" s="4"/>
      <c r="BZ181" s="4"/>
      <c r="CA181" s="4"/>
      <c r="CB181" s="4"/>
      <c r="CC181" s="4"/>
      <c r="CD181" s="4"/>
      <c r="CE181" s="4"/>
      <c r="CF181" s="9"/>
      <c r="CG181" s="4"/>
      <c r="CH181" s="8" t="s">
        <v>290</v>
      </c>
      <c r="CI181" s="4"/>
    </row>
    <row r="182" ht="14.25" customHeight="1">
      <c r="A182" s="8">
        <v>176.0</v>
      </c>
      <c r="B182" s="8" t="s">
        <v>2145</v>
      </c>
      <c r="C182" s="8" t="s">
        <v>2146</v>
      </c>
      <c r="D182" s="8" t="s">
        <v>2147</v>
      </c>
      <c r="E182" s="8" t="s">
        <v>449</v>
      </c>
      <c r="F182" s="8" t="s">
        <v>247</v>
      </c>
      <c r="G182" s="8" t="s">
        <v>2148</v>
      </c>
      <c r="H182" s="4"/>
      <c r="I182" s="8" t="s">
        <v>2146</v>
      </c>
      <c r="J182" s="10" t="s">
        <v>2149</v>
      </c>
      <c r="K182" s="8" t="s">
        <v>2150</v>
      </c>
      <c r="L182" s="8" t="s">
        <v>2151</v>
      </c>
      <c r="M182" s="4"/>
      <c r="N182" s="8" t="s">
        <v>2152</v>
      </c>
      <c r="O182" s="9"/>
      <c r="P182" s="8" t="s">
        <v>101</v>
      </c>
      <c r="Q182" s="8" t="s">
        <v>102</v>
      </c>
      <c r="R182" s="8" t="s">
        <v>1522</v>
      </c>
      <c r="S182" s="4"/>
      <c r="T182" s="4"/>
      <c r="U182" s="4"/>
      <c r="V182" s="8" t="s">
        <v>255</v>
      </c>
      <c r="W182" s="8" t="s">
        <v>2153</v>
      </c>
      <c r="X182" s="9"/>
      <c r="Y182" s="4"/>
      <c r="Z182" s="4"/>
      <c r="AA182" s="4"/>
      <c r="AB182" s="4"/>
      <c r="AC182" s="4"/>
      <c r="AD182" s="4"/>
      <c r="AE182" s="4"/>
      <c r="AF182" s="11" t="b">
        <v>0</v>
      </c>
      <c r="AG182" s="11" t="b">
        <v>0</v>
      </c>
      <c r="AH182" s="4"/>
      <c r="AI182" s="11" t="b">
        <v>0</v>
      </c>
      <c r="AJ182" s="4"/>
      <c r="AK182" s="4"/>
      <c r="AL182" s="11" t="b">
        <v>1</v>
      </c>
      <c r="AM182" s="4"/>
      <c r="AN182" s="8" t="s">
        <v>109</v>
      </c>
      <c r="AO182" s="8" t="s">
        <v>2145</v>
      </c>
      <c r="AP182" s="8" t="s">
        <v>2154</v>
      </c>
      <c r="AQ182" s="9"/>
      <c r="AR182" s="4"/>
      <c r="AS182" s="4"/>
      <c r="AT182" s="4"/>
      <c r="AU182" s="4"/>
      <c r="AV182" s="8" t="s">
        <v>552</v>
      </c>
      <c r="AW182" s="8" t="s">
        <v>2155</v>
      </c>
      <c r="AX182" s="4"/>
      <c r="AY182" s="4"/>
      <c r="AZ182" s="4"/>
      <c r="BA182" s="4"/>
      <c r="BB182" s="4"/>
      <c r="BC182" s="8" t="s">
        <v>1345</v>
      </c>
      <c r="BD182" s="9"/>
      <c r="BE182" s="8" t="s">
        <v>1346</v>
      </c>
      <c r="BF182" s="8" t="s">
        <v>2156</v>
      </c>
      <c r="BG182" s="8" t="s">
        <v>458</v>
      </c>
      <c r="BH182" s="8" t="s">
        <v>117</v>
      </c>
      <c r="BI182" s="4"/>
      <c r="BJ182" s="8" t="s">
        <v>289</v>
      </c>
      <c r="BK182" s="8" t="s">
        <v>173</v>
      </c>
      <c r="BL182" s="12">
        <v>44777.0</v>
      </c>
      <c r="BM182" s="13"/>
      <c r="BN182" s="11" t="b">
        <v>1</v>
      </c>
      <c r="BO182" s="8" t="s">
        <v>119</v>
      </c>
      <c r="BP182" s="8" t="s">
        <v>1349</v>
      </c>
      <c r="BQ182" s="4"/>
      <c r="BR182" s="4"/>
      <c r="BS182" s="11" t="b">
        <v>0</v>
      </c>
      <c r="BT182" s="4"/>
      <c r="BU182" s="4"/>
      <c r="BV182" s="11" t="b">
        <v>0</v>
      </c>
      <c r="BW182" s="11" t="b">
        <v>1</v>
      </c>
      <c r="BX182" s="8" t="s">
        <v>122</v>
      </c>
      <c r="BY182" s="4"/>
      <c r="BZ182" s="4"/>
      <c r="CA182" s="4"/>
      <c r="CB182" s="4"/>
      <c r="CC182" s="4"/>
      <c r="CD182" s="4"/>
      <c r="CE182" s="4"/>
      <c r="CF182" s="9"/>
      <c r="CG182" s="4"/>
      <c r="CH182" s="4"/>
      <c r="CI182" s="4"/>
    </row>
    <row r="183" ht="14.25" customHeight="1">
      <c r="A183" s="8">
        <v>177.0</v>
      </c>
      <c r="B183" s="8" t="s">
        <v>2157</v>
      </c>
      <c r="C183" s="8" t="s">
        <v>2158</v>
      </c>
      <c r="D183" s="8" t="s">
        <v>2159</v>
      </c>
      <c r="E183" s="8" t="s">
        <v>364</v>
      </c>
      <c r="F183" s="8" t="s">
        <v>2160</v>
      </c>
      <c r="G183" s="8" t="s">
        <v>1472</v>
      </c>
      <c r="H183" s="4"/>
      <c r="I183" s="8" t="s">
        <v>2158</v>
      </c>
      <c r="J183" s="15">
        <v>32885.0</v>
      </c>
      <c r="K183" s="8" t="s">
        <v>2161</v>
      </c>
      <c r="L183" s="8" t="s">
        <v>2162</v>
      </c>
      <c r="M183" s="4"/>
      <c r="N183" s="9"/>
      <c r="O183" s="9"/>
      <c r="P183" s="8" t="s">
        <v>131</v>
      </c>
      <c r="Q183" s="8" t="s">
        <v>102</v>
      </c>
      <c r="R183" s="8" t="s">
        <v>1344</v>
      </c>
      <c r="S183" s="4"/>
      <c r="T183" s="4"/>
      <c r="U183" s="4"/>
      <c r="V183" s="8" t="s">
        <v>255</v>
      </c>
      <c r="W183" s="8">
        <v>1.820043134E9</v>
      </c>
      <c r="X183" s="9"/>
      <c r="Y183" s="4"/>
      <c r="Z183" s="4"/>
      <c r="AA183" s="4"/>
      <c r="AB183" s="4"/>
      <c r="AC183" s="4"/>
      <c r="AD183" s="4"/>
      <c r="AE183" s="4"/>
      <c r="AF183" s="11" t="b">
        <v>0</v>
      </c>
      <c r="AG183" s="11" t="b">
        <v>0</v>
      </c>
      <c r="AH183" s="4"/>
      <c r="AI183" s="11" t="b">
        <v>0</v>
      </c>
      <c r="AJ183" s="4"/>
      <c r="AK183" s="4"/>
      <c r="AL183" s="11" t="b">
        <v>1</v>
      </c>
      <c r="AM183" s="4"/>
      <c r="AN183" s="8" t="s">
        <v>109</v>
      </c>
      <c r="AO183" s="9"/>
      <c r="AP183" s="9"/>
      <c r="AQ183" s="9"/>
      <c r="AR183" s="4"/>
      <c r="AS183" s="4"/>
      <c r="AT183" s="4"/>
      <c r="AU183" s="4"/>
      <c r="AV183" s="8" t="s">
        <v>552</v>
      </c>
      <c r="AW183" s="8" t="s">
        <v>2163</v>
      </c>
      <c r="AX183" s="4"/>
      <c r="AY183" s="4"/>
      <c r="AZ183" s="4"/>
      <c r="BA183" s="4"/>
      <c r="BB183" s="4"/>
      <c r="BC183" s="9"/>
      <c r="BD183" s="9"/>
      <c r="BE183" s="8" t="s">
        <v>1346</v>
      </c>
      <c r="BF183" s="8" t="s">
        <v>405</v>
      </c>
      <c r="BG183" s="8" t="s">
        <v>391</v>
      </c>
      <c r="BH183" s="8" t="s">
        <v>117</v>
      </c>
      <c r="BI183" s="4"/>
      <c r="BJ183" s="8" t="s">
        <v>201</v>
      </c>
      <c r="BK183" s="8" t="s">
        <v>173</v>
      </c>
      <c r="BL183" s="12">
        <v>44869.0</v>
      </c>
      <c r="BM183" s="10" t="s">
        <v>2164</v>
      </c>
      <c r="BN183" s="11" t="b">
        <v>0</v>
      </c>
      <c r="BO183" s="8" t="s">
        <v>119</v>
      </c>
      <c r="BP183" s="8" t="s">
        <v>1349</v>
      </c>
      <c r="BQ183" s="4"/>
      <c r="BR183" s="4"/>
      <c r="BS183" s="11" t="b">
        <v>0</v>
      </c>
      <c r="BT183" s="4"/>
      <c r="BU183" s="4"/>
      <c r="BV183" s="11" t="b">
        <v>0</v>
      </c>
      <c r="BW183" s="11" t="b">
        <v>0</v>
      </c>
      <c r="BX183" s="8" t="s">
        <v>122</v>
      </c>
      <c r="BY183" s="4"/>
      <c r="BZ183" s="4"/>
      <c r="CA183" s="4"/>
      <c r="CB183" s="4"/>
      <c r="CC183" s="4"/>
      <c r="CD183" s="4"/>
      <c r="CE183" s="4"/>
      <c r="CF183" s="9"/>
      <c r="CG183" s="4"/>
      <c r="CH183" s="4"/>
      <c r="CI183" s="4"/>
    </row>
    <row r="184" ht="14.25" customHeight="1">
      <c r="A184" s="8">
        <v>178.0</v>
      </c>
      <c r="B184" s="8" t="s">
        <v>2165</v>
      </c>
      <c r="C184" s="8" t="s">
        <v>2166</v>
      </c>
      <c r="D184" s="8" t="s">
        <v>2167</v>
      </c>
      <c r="E184" s="8" t="s">
        <v>1807</v>
      </c>
      <c r="F184" s="8" t="s">
        <v>2168</v>
      </c>
      <c r="G184" s="8" t="s">
        <v>1327</v>
      </c>
      <c r="H184" s="4"/>
      <c r="I184" s="8" t="s">
        <v>2166</v>
      </c>
      <c r="J184" s="10" t="s">
        <v>2169</v>
      </c>
      <c r="K184" s="8" t="s">
        <v>2170</v>
      </c>
      <c r="L184" s="8">
        <v>5.73124991685E11</v>
      </c>
      <c r="M184" s="4"/>
      <c r="N184" s="8" t="s">
        <v>2171</v>
      </c>
      <c r="O184" s="9"/>
      <c r="P184" s="8" t="s">
        <v>1454</v>
      </c>
      <c r="Q184" s="8" t="s">
        <v>150</v>
      </c>
      <c r="R184" s="8" t="s">
        <v>670</v>
      </c>
      <c r="S184" s="4"/>
      <c r="T184" s="4"/>
      <c r="U184" s="8" t="s">
        <v>2172</v>
      </c>
      <c r="V184" s="8" t="s">
        <v>1656</v>
      </c>
      <c r="W184" s="9"/>
      <c r="X184" s="8" t="s">
        <v>2172</v>
      </c>
      <c r="Y184" s="4"/>
      <c r="Z184" s="4"/>
      <c r="AA184" s="4"/>
      <c r="AB184" s="4"/>
      <c r="AC184" s="4"/>
      <c r="AD184" s="4"/>
      <c r="AE184" s="4"/>
      <c r="AF184" s="11" t="b">
        <v>0</v>
      </c>
      <c r="AG184" s="11" t="b">
        <v>0</v>
      </c>
      <c r="AH184" s="4"/>
      <c r="AI184" s="11" t="b">
        <v>0</v>
      </c>
      <c r="AJ184" s="4"/>
      <c r="AK184" s="4"/>
      <c r="AL184" s="11" t="b">
        <v>1</v>
      </c>
      <c r="AM184" s="4"/>
      <c r="AN184" s="8" t="s">
        <v>109</v>
      </c>
      <c r="AO184" s="8" t="s">
        <v>2172</v>
      </c>
      <c r="AP184" s="8" t="s">
        <v>2173</v>
      </c>
      <c r="AQ184" s="9"/>
      <c r="AR184" s="4"/>
      <c r="AS184" s="4"/>
      <c r="AT184" s="4"/>
      <c r="AU184" s="4"/>
      <c r="AV184" s="8" t="s">
        <v>552</v>
      </c>
      <c r="AW184" s="8" t="s">
        <v>2174</v>
      </c>
      <c r="AX184" s="4"/>
      <c r="AY184" s="4"/>
      <c r="AZ184" s="4"/>
      <c r="BA184" s="4"/>
      <c r="BB184" s="4"/>
      <c r="BC184" s="8" t="s">
        <v>1345</v>
      </c>
      <c r="BD184" s="9"/>
      <c r="BE184" s="8" t="s">
        <v>1346</v>
      </c>
      <c r="BF184" s="8" t="s">
        <v>1762</v>
      </c>
      <c r="BG184" s="8" t="s">
        <v>187</v>
      </c>
      <c r="BH184" s="8" t="s">
        <v>117</v>
      </c>
      <c r="BI184" s="4"/>
      <c r="BJ184" s="8" t="s">
        <v>201</v>
      </c>
      <c r="BK184" s="8" t="s">
        <v>173</v>
      </c>
      <c r="BL184" s="12">
        <v>44597.0</v>
      </c>
      <c r="BM184" s="13"/>
      <c r="BN184" s="11" t="b">
        <v>1</v>
      </c>
      <c r="BO184" s="8" t="s">
        <v>119</v>
      </c>
      <c r="BP184" s="8" t="s">
        <v>1349</v>
      </c>
      <c r="BQ184" s="4"/>
      <c r="BR184" s="4"/>
      <c r="BS184" s="11" t="b">
        <v>0</v>
      </c>
      <c r="BT184" s="4"/>
      <c r="BU184" s="4"/>
      <c r="BV184" s="11" t="b">
        <v>0</v>
      </c>
      <c r="BW184" s="11" t="b">
        <v>1</v>
      </c>
      <c r="BX184" s="8" t="s">
        <v>122</v>
      </c>
      <c r="BY184" s="4"/>
      <c r="BZ184" s="4"/>
      <c r="CA184" s="4"/>
      <c r="CB184" s="4"/>
      <c r="CC184" s="4"/>
      <c r="CD184" s="4"/>
      <c r="CE184" s="4"/>
      <c r="CF184" s="9"/>
      <c r="CG184" s="4"/>
      <c r="CH184" s="4"/>
      <c r="CI184" s="4"/>
    </row>
    <row r="185" ht="14.25" customHeight="1">
      <c r="A185" s="8">
        <v>179.0</v>
      </c>
      <c r="B185" s="8" t="s">
        <v>2175</v>
      </c>
      <c r="C185" s="8" t="s">
        <v>2176</v>
      </c>
      <c r="D185" s="8" t="s">
        <v>2177</v>
      </c>
      <c r="E185" s="8" t="s">
        <v>2178</v>
      </c>
      <c r="F185" s="8" t="s">
        <v>2179</v>
      </c>
      <c r="G185" s="8" t="s">
        <v>2180</v>
      </c>
      <c r="H185" s="4"/>
      <c r="I185" s="8" t="s">
        <v>2176</v>
      </c>
      <c r="J185" s="10" t="s">
        <v>2181</v>
      </c>
      <c r="K185" s="8" t="s">
        <v>2182</v>
      </c>
      <c r="L185" s="8">
        <v>5.1965730959E10</v>
      </c>
      <c r="M185" s="4"/>
      <c r="N185" s="8" t="s">
        <v>2183</v>
      </c>
      <c r="O185" s="9"/>
      <c r="P185" s="8" t="s">
        <v>101</v>
      </c>
      <c r="Q185" s="8" t="s">
        <v>150</v>
      </c>
      <c r="R185" s="8" t="s">
        <v>1693</v>
      </c>
      <c r="S185" s="4"/>
      <c r="T185" s="4"/>
      <c r="U185" s="4"/>
      <c r="V185" s="8" t="s">
        <v>255</v>
      </c>
      <c r="W185" s="9"/>
      <c r="X185" s="9"/>
      <c r="Y185" s="4"/>
      <c r="Z185" s="4"/>
      <c r="AA185" s="4"/>
      <c r="AB185" s="4"/>
      <c r="AC185" s="4"/>
      <c r="AD185" s="4"/>
      <c r="AE185" s="4"/>
      <c r="AF185" s="11" t="b">
        <v>0</v>
      </c>
      <c r="AG185" s="11" t="b">
        <v>0</v>
      </c>
      <c r="AH185" s="4"/>
      <c r="AI185" s="11" t="b">
        <v>0</v>
      </c>
      <c r="AJ185" s="4"/>
      <c r="AK185" s="4"/>
      <c r="AL185" s="11" t="b">
        <v>1</v>
      </c>
      <c r="AM185" s="4"/>
      <c r="AN185" s="8" t="s">
        <v>109</v>
      </c>
      <c r="AO185" s="8" t="s">
        <v>2184</v>
      </c>
      <c r="AP185" s="8" t="s">
        <v>2185</v>
      </c>
      <c r="AQ185" s="9"/>
      <c r="AR185" s="4"/>
      <c r="AS185" s="4"/>
      <c r="AT185" s="4"/>
      <c r="AU185" s="4"/>
      <c r="AV185" s="8" t="s">
        <v>112</v>
      </c>
      <c r="AW185" s="8" t="s">
        <v>2186</v>
      </c>
      <c r="AX185" s="4"/>
      <c r="AY185" s="4"/>
      <c r="AZ185" s="4"/>
      <c r="BA185" s="4"/>
      <c r="BB185" s="4"/>
      <c r="BC185" s="8" t="s">
        <v>1345</v>
      </c>
      <c r="BD185" s="9"/>
      <c r="BE185" s="8" t="s">
        <v>1346</v>
      </c>
      <c r="BF185" s="8" t="s">
        <v>2187</v>
      </c>
      <c r="BG185" s="8" t="s">
        <v>2188</v>
      </c>
      <c r="BH185" s="8" t="s">
        <v>117</v>
      </c>
      <c r="BI185" s="4"/>
      <c r="BJ185" s="8" t="s">
        <v>289</v>
      </c>
      <c r="BK185" s="8" t="s">
        <v>173</v>
      </c>
      <c r="BL185" s="12">
        <v>44597.0</v>
      </c>
      <c r="BM185" s="13"/>
      <c r="BN185" s="11" t="b">
        <v>1</v>
      </c>
      <c r="BO185" s="8" t="s">
        <v>119</v>
      </c>
      <c r="BP185" s="8" t="s">
        <v>1349</v>
      </c>
      <c r="BQ185" s="4"/>
      <c r="BR185" s="4"/>
      <c r="BS185" s="11" t="b">
        <v>0</v>
      </c>
      <c r="BT185" s="4"/>
      <c r="BU185" s="4"/>
      <c r="BV185" s="11" t="b">
        <v>0</v>
      </c>
      <c r="BW185" s="11" t="b">
        <v>1</v>
      </c>
      <c r="BX185" s="8" t="s">
        <v>122</v>
      </c>
      <c r="BY185" s="4"/>
      <c r="BZ185" s="4"/>
      <c r="CA185" s="4"/>
      <c r="CB185" s="4"/>
      <c r="CC185" s="4"/>
      <c r="CD185" s="4"/>
      <c r="CE185" s="4"/>
      <c r="CF185" s="9"/>
      <c r="CG185" s="4"/>
      <c r="CH185" s="4"/>
      <c r="CI185" s="4"/>
    </row>
    <row r="186" ht="14.25" customHeight="1">
      <c r="A186" s="8">
        <v>180.0</v>
      </c>
      <c r="B186" s="8" t="s">
        <v>2189</v>
      </c>
      <c r="C186" s="8" t="s">
        <v>2190</v>
      </c>
      <c r="D186" s="8" t="s">
        <v>2191</v>
      </c>
      <c r="E186" s="9"/>
      <c r="F186" s="8" t="s">
        <v>1988</v>
      </c>
      <c r="G186" s="8" t="s">
        <v>1006</v>
      </c>
      <c r="H186" s="4"/>
      <c r="I186" s="8" t="s">
        <v>2190</v>
      </c>
      <c r="J186" s="15">
        <v>30746.0</v>
      </c>
      <c r="K186" s="8" t="s">
        <v>2192</v>
      </c>
      <c r="L186" s="8">
        <v>5.73232982671E11</v>
      </c>
      <c r="M186" s="4"/>
      <c r="N186" s="8" t="s">
        <v>2193</v>
      </c>
      <c r="O186" s="9"/>
      <c r="P186" s="8" t="s">
        <v>131</v>
      </c>
      <c r="Q186" s="8" t="s">
        <v>102</v>
      </c>
      <c r="R186" s="8" t="s">
        <v>670</v>
      </c>
      <c r="S186" s="4"/>
      <c r="T186" s="4"/>
      <c r="U186" s="4"/>
      <c r="V186" s="8" t="s">
        <v>255</v>
      </c>
      <c r="W186" s="8">
        <v>9977246.0</v>
      </c>
      <c r="X186" s="9"/>
      <c r="Y186" s="4"/>
      <c r="Z186" s="4"/>
      <c r="AA186" s="4"/>
      <c r="AB186" s="4"/>
      <c r="AC186" s="4"/>
      <c r="AD186" s="4"/>
      <c r="AE186" s="4"/>
      <c r="AF186" s="11" t="b">
        <v>0</v>
      </c>
      <c r="AG186" s="11" t="b">
        <v>0</v>
      </c>
      <c r="AH186" s="4"/>
      <c r="AI186" s="11" t="b">
        <v>0</v>
      </c>
      <c r="AJ186" s="4"/>
      <c r="AK186" s="4"/>
      <c r="AL186" s="11" t="b">
        <v>1</v>
      </c>
      <c r="AM186" s="4"/>
      <c r="AN186" s="8" t="s">
        <v>109</v>
      </c>
      <c r="AO186" s="8">
        <v>9977246.0</v>
      </c>
      <c r="AP186" s="8">
        <v>9977246.0</v>
      </c>
      <c r="AQ186" s="4"/>
      <c r="AR186" s="4"/>
      <c r="AS186" s="4"/>
      <c r="AT186" s="4"/>
      <c r="AU186" s="4"/>
      <c r="AV186" s="8" t="s">
        <v>552</v>
      </c>
      <c r="AW186" s="8" t="s">
        <v>2194</v>
      </c>
      <c r="AX186" s="4"/>
      <c r="AY186" s="4"/>
      <c r="AZ186" s="4"/>
      <c r="BA186" s="4"/>
      <c r="BB186" s="4"/>
      <c r="BC186" s="8" t="s">
        <v>1345</v>
      </c>
      <c r="BD186" s="9"/>
      <c r="BE186" s="8" t="s">
        <v>1346</v>
      </c>
      <c r="BF186" s="8" t="s">
        <v>1918</v>
      </c>
      <c r="BG186" s="8" t="s">
        <v>849</v>
      </c>
      <c r="BH186" s="8" t="s">
        <v>117</v>
      </c>
      <c r="BI186" s="4"/>
      <c r="BJ186" s="8" t="s">
        <v>201</v>
      </c>
      <c r="BK186" s="8" t="s">
        <v>173</v>
      </c>
      <c r="BL186" s="12">
        <v>44597.0</v>
      </c>
      <c r="BM186" s="13"/>
      <c r="BN186" s="11" t="b">
        <v>1</v>
      </c>
      <c r="BO186" s="8" t="s">
        <v>119</v>
      </c>
      <c r="BP186" s="8" t="s">
        <v>1349</v>
      </c>
      <c r="BQ186" s="4"/>
      <c r="BR186" s="4"/>
      <c r="BS186" s="11" t="b">
        <v>0</v>
      </c>
      <c r="BT186" s="4"/>
      <c r="BU186" s="4"/>
      <c r="BV186" s="11" t="b">
        <v>0</v>
      </c>
      <c r="BW186" s="11" t="b">
        <v>1</v>
      </c>
      <c r="BX186" s="8" t="s">
        <v>122</v>
      </c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</row>
    <row r="187" ht="14.25" customHeight="1">
      <c r="A187" s="8">
        <v>181.0</v>
      </c>
      <c r="B187" s="8" t="s">
        <v>2195</v>
      </c>
      <c r="C187" s="8" t="s">
        <v>2196</v>
      </c>
      <c r="D187" s="8" t="s">
        <v>2197</v>
      </c>
      <c r="E187" s="9"/>
      <c r="F187" s="8" t="s">
        <v>2198</v>
      </c>
      <c r="G187" s="8" t="s">
        <v>1372</v>
      </c>
      <c r="H187" s="4"/>
      <c r="I187" s="8" t="s">
        <v>2196</v>
      </c>
      <c r="J187" s="10" t="s">
        <v>2199</v>
      </c>
      <c r="K187" s="8" t="s">
        <v>2200</v>
      </c>
      <c r="L187" s="8">
        <v>5.7311800366E11</v>
      </c>
      <c r="M187" s="4"/>
      <c r="N187" s="8" t="s">
        <v>2201</v>
      </c>
      <c r="O187" s="9"/>
      <c r="P187" s="8" t="s">
        <v>101</v>
      </c>
      <c r="Q187" s="8" t="s">
        <v>102</v>
      </c>
      <c r="R187" s="8" t="s">
        <v>670</v>
      </c>
      <c r="S187" s="4"/>
      <c r="T187" s="4"/>
      <c r="U187" s="4"/>
      <c r="V187" s="8" t="s">
        <v>255</v>
      </c>
      <c r="W187" s="9"/>
      <c r="X187" s="8" t="s">
        <v>1760</v>
      </c>
      <c r="Y187" s="4"/>
      <c r="Z187" s="4"/>
      <c r="AA187" s="4"/>
      <c r="AB187" s="4"/>
      <c r="AC187" s="4"/>
      <c r="AD187" s="4"/>
      <c r="AE187" s="4"/>
      <c r="AF187" s="11" t="b">
        <v>0</v>
      </c>
      <c r="AG187" s="11" t="b">
        <v>0</v>
      </c>
      <c r="AH187" s="4"/>
      <c r="AI187" s="11" t="b">
        <v>0</v>
      </c>
      <c r="AJ187" s="4"/>
      <c r="AK187" s="4"/>
      <c r="AL187" s="11" t="b">
        <v>1</v>
      </c>
      <c r="AM187" s="4"/>
      <c r="AN187" s="8" t="s">
        <v>109</v>
      </c>
      <c r="AO187" s="8" t="s">
        <v>2195</v>
      </c>
      <c r="AP187" s="8" t="s">
        <v>2195</v>
      </c>
      <c r="AQ187" s="4"/>
      <c r="AR187" s="4"/>
      <c r="AS187" s="4"/>
      <c r="AT187" s="4"/>
      <c r="AU187" s="4"/>
      <c r="AV187" s="8" t="s">
        <v>552</v>
      </c>
      <c r="AW187" s="8" t="s">
        <v>2202</v>
      </c>
      <c r="AX187" s="4"/>
      <c r="AY187" s="4"/>
      <c r="AZ187" s="4"/>
      <c r="BA187" s="4"/>
      <c r="BB187" s="4"/>
      <c r="BC187" s="8" t="s">
        <v>1345</v>
      </c>
      <c r="BD187" s="8" t="s">
        <v>2195</v>
      </c>
      <c r="BE187" s="8" t="s">
        <v>1346</v>
      </c>
      <c r="BF187" s="8" t="s">
        <v>2048</v>
      </c>
      <c r="BG187" s="8" t="s">
        <v>187</v>
      </c>
      <c r="BH187" s="8" t="s">
        <v>117</v>
      </c>
      <c r="BI187" s="4"/>
      <c r="BJ187" s="8" t="s">
        <v>201</v>
      </c>
      <c r="BK187" s="8" t="s">
        <v>173</v>
      </c>
      <c r="BL187" s="12">
        <v>44809.0</v>
      </c>
      <c r="BM187" s="13"/>
      <c r="BN187" s="11" t="b">
        <v>1</v>
      </c>
      <c r="BO187" s="8" t="s">
        <v>119</v>
      </c>
      <c r="BP187" s="8" t="s">
        <v>1349</v>
      </c>
      <c r="BQ187" s="4"/>
      <c r="BR187" s="4"/>
      <c r="BS187" s="11" t="b">
        <v>0</v>
      </c>
      <c r="BT187" s="4"/>
      <c r="BU187" s="4"/>
      <c r="BV187" s="11" t="b">
        <v>0</v>
      </c>
      <c r="BW187" s="11" t="b">
        <v>1</v>
      </c>
      <c r="BX187" s="8" t="s">
        <v>122</v>
      </c>
      <c r="BY187" s="4"/>
      <c r="BZ187" s="4"/>
      <c r="CA187" s="4"/>
      <c r="CB187" s="4"/>
      <c r="CC187" s="4"/>
      <c r="CD187" s="4"/>
      <c r="CE187" s="4"/>
      <c r="CF187" s="9"/>
      <c r="CG187" s="4"/>
      <c r="CH187" s="4"/>
      <c r="CI187" s="4"/>
    </row>
    <row r="188" ht="14.25" customHeight="1">
      <c r="A188" s="8">
        <v>182.0</v>
      </c>
      <c r="B188" s="8" t="s">
        <v>2203</v>
      </c>
      <c r="C188" s="8" t="s">
        <v>2204</v>
      </c>
      <c r="D188" s="8" t="s">
        <v>2205</v>
      </c>
      <c r="E188" s="8" t="s">
        <v>2206</v>
      </c>
      <c r="F188" s="8" t="s">
        <v>2160</v>
      </c>
      <c r="G188" s="8" t="s">
        <v>2207</v>
      </c>
      <c r="H188" s="4"/>
      <c r="I188" s="8" t="s">
        <v>2204</v>
      </c>
      <c r="J188" s="10" t="s">
        <v>2208</v>
      </c>
      <c r="K188" s="8" t="s">
        <v>2209</v>
      </c>
      <c r="L188" s="8">
        <v>5.73134958448E11</v>
      </c>
      <c r="M188" s="4"/>
      <c r="N188" s="8" t="s">
        <v>2210</v>
      </c>
      <c r="O188" s="9"/>
      <c r="P188" s="8" t="s">
        <v>131</v>
      </c>
      <c r="Q188" s="8" t="s">
        <v>150</v>
      </c>
      <c r="R188" s="8" t="s">
        <v>670</v>
      </c>
      <c r="S188" s="4"/>
      <c r="T188" s="4"/>
      <c r="U188" s="4"/>
      <c r="V188" s="8" t="s">
        <v>255</v>
      </c>
      <c r="W188" s="9"/>
      <c r="X188" s="8" t="s">
        <v>2211</v>
      </c>
      <c r="Y188" s="4"/>
      <c r="Z188" s="4"/>
      <c r="AA188" s="4"/>
      <c r="AB188" s="4"/>
      <c r="AC188" s="4"/>
      <c r="AD188" s="4"/>
      <c r="AE188" s="4"/>
      <c r="AF188" s="11" t="b">
        <v>0</v>
      </c>
      <c r="AG188" s="11" t="b">
        <v>0</v>
      </c>
      <c r="AH188" s="4"/>
      <c r="AI188" s="11" t="b">
        <v>0</v>
      </c>
      <c r="AJ188" s="4"/>
      <c r="AK188" s="4"/>
      <c r="AL188" s="11" t="b">
        <v>1</v>
      </c>
      <c r="AM188" s="4"/>
      <c r="AN188" s="8" t="s">
        <v>109</v>
      </c>
      <c r="AO188" s="8" t="s">
        <v>2211</v>
      </c>
      <c r="AP188" s="8" t="s">
        <v>2211</v>
      </c>
      <c r="AQ188" s="4"/>
      <c r="AR188" s="4"/>
      <c r="AS188" s="4"/>
      <c r="AT188" s="4"/>
      <c r="AU188" s="4"/>
      <c r="AV188" s="8" t="s">
        <v>552</v>
      </c>
      <c r="AW188" s="8" t="s">
        <v>2212</v>
      </c>
      <c r="AX188" s="4"/>
      <c r="AY188" s="4"/>
      <c r="AZ188" s="4"/>
      <c r="BA188" s="4"/>
      <c r="BB188" s="4"/>
      <c r="BC188" s="8" t="s">
        <v>1345</v>
      </c>
      <c r="BD188" s="9"/>
      <c r="BE188" s="8" t="s">
        <v>1346</v>
      </c>
      <c r="BF188" s="8" t="s">
        <v>1857</v>
      </c>
      <c r="BG188" s="8" t="s">
        <v>187</v>
      </c>
      <c r="BH188" s="8" t="s">
        <v>117</v>
      </c>
      <c r="BI188" s="4"/>
      <c r="BJ188" s="8" t="s">
        <v>201</v>
      </c>
      <c r="BK188" s="8" t="s">
        <v>173</v>
      </c>
      <c r="BL188" s="12">
        <v>44809.0</v>
      </c>
      <c r="BM188" s="13"/>
      <c r="BN188" s="11" t="b">
        <v>1</v>
      </c>
      <c r="BO188" s="8" t="s">
        <v>119</v>
      </c>
      <c r="BP188" s="8" t="s">
        <v>1349</v>
      </c>
      <c r="BQ188" s="4"/>
      <c r="BR188" s="4"/>
      <c r="BS188" s="11" t="b">
        <v>0</v>
      </c>
      <c r="BT188" s="4"/>
      <c r="BU188" s="4"/>
      <c r="BV188" s="11" t="b">
        <v>0</v>
      </c>
      <c r="BW188" s="11" t="b">
        <v>1</v>
      </c>
      <c r="BX188" s="8" t="s">
        <v>122</v>
      </c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</row>
    <row r="189" ht="14.25" customHeight="1">
      <c r="A189" s="8">
        <v>183.0</v>
      </c>
      <c r="B189" s="8" t="s">
        <v>2213</v>
      </c>
      <c r="C189" s="8" t="s">
        <v>2214</v>
      </c>
      <c r="D189" s="8" t="s">
        <v>321</v>
      </c>
      <c r="E189" s="8" t="s">
        <v>1589</v>
      </c>
      <c r="F189" s="8" t="s">
        <v>1914</v>
      </c>
      <c r="G189" s="8" t="s">
        <v>933</v>
      </c>
      <c r="H189" s="4"/>
      <c r="I189" s="8" t="s">
        <v>2214</v>
      </c>
      <c r="J189" s="15">
        <v>33543.0</v>
      </c>
      <c r="K189" s="8" t="s">
        <v>2215</v>
      </c>
      <c r="L189" s="8" t="s">
        <v>2216</v>
      </c>
      <c r="M189" s="4"/>
      <c r="N189" s="8" t="s">
        <v>2217</v>
      </c>
      <c r="O189" s="9"/>
      <c r="P189" s="8" t="s">
        <v>101</v>
      </c>
      <c r="Q189" s="8" t="s">
        <v>102</v>
      </c>
      <c r="R189" s="8" t="s">
        <v>670</v>
      </c>
      <c r="S189" s="4"/>
      <c r="T189" s="4"/>
      <c r="U189" s="4"/>
      <c r="V189" s="8" t="s">
        <v>255</v>
      </c>
      <c r="W189" s="9"/>
      <c r="X189" s="8" t="s">
        <v>2218</v>
      </c>
      <c r="Y189" s="4"/>
      <c r="Z189" s="4"/>
      <c r="AA189" s="4"/>
      <c r="AB189" s="4"/>
      <c r="AC189" s="4"/>
      <c r="AD189" s="4"/>
      <c r="AE189" s="4"/>
      <c r="AF189" s="11" t="b">
        <v>0</v>
      </c>
      <c r="AG189" s="11" t="b">
        <v>0</v>
      </c>
      <c r="AH189" s="4"/>
      <c r="AI189" s="11" t="b">
        <v>0</v>
      </c>
      <c r="AJ189" s="4"/>
      <c r="AK189" s="4"/>
      <c r="AL189" s="11" t="b">
        <v>1</v>
      </c>
      <c r="AM189" s="4"/>
      <c r="AN189" s="8" t="s">
        <v>109</v>
      </c>
      <c r="AO189" s="8" t="s">
        <v>2218</v>
      </c>
      <c r="AP189" s="8" t="s">
        <v>2218</v>
      </c>
      <c r="AQ189" s="4"/>
      <c r="AR189" s="4"/>
      <c r="AS189" s="4"/>
      <c r="AT189" s="4"/>
      <c r="AU189" s="4"/>
      <c r="AV189" s="8" t="s">
        <v>112</v>
      </c>
      <c r="AW189" s="9"/>
      <c r="AX189" s="4"/>
      <c r="AY189" s="4"/>
      <c r="AZ189" s="4"/>
      <c r="BA189" s="4"/>
      <c r="BB189" s="4"/>
      <c r="BC189" s="8" t="s">
        <v>1345</v>
      </c>
      <c r="BD189" s="9"/>
      <c r="BE189" s="8" t="s">
        <v>1346</v>
      </c>
      <c r="BF189" s="8" t="s">
        <v>2219</v>
      </c>
      <c r="BG189" s="8" t="s">
        <v>1263</v>
      </c>
      <c r="BH189" s="8" t="s">
        <v>117</v>
      </c>
      <c r="BI189" s="4"/>
      <c r="BJ189" s="8" t="s">
        <v>201</v>
      </c>
      <c r="BK189" s="8" t="s">
        <v>173</v>
      </c>
      <c r="BL189" s="10" t="s">
        <v>1099</v>
      </c>
      <c r="BM189" s="13"/>
      <c r="BN189" s="11" t="b">
        <v>1</v>
      </c>
      <c r="BO189" s="8" t="s">
        <v>119</v>
      </c>
      <c r="BP189" s="8" t="s">
        <v>1349</v>
      </c>
      <c r="BQ189" s="4"/>
      <c r="BR189" s="4"/>
      <c r="BS189" s="11" t="b">
        <v>0</v>
      </c>
      <c r="BT189" s="4"/>
      <c r="BU189" s="4"/>
      <c r="BV189" s="11" t="b">
        <v>0</v>
      </c>
      <c r="BW189" s="11" t="b">
        <v>1</v>
      </c>
      <c r="BX189" s="8" t="s">
        <v>122</v>
      </c>
      <c r="BY189" s="4"/>
      <c r="BZ189" s="4"/>
      <c r="CA189" s="4"/>
      <c r="CB189" s="4"/>
      <c r="CC189" s="4"/>
      <c r="CD189" s="4"/>
      <c r="CE189" s="4"/>
      <c r="CF189" s="9"/>
      <c r="CG189" s="4"/>
      <c r="CH189" s="4"/>
      <c r="CI189" s="4"/>
    </row>
    <row r="190" ht="14.25" customHeight="1">
      <c r="A190" s="8">
        <v>184.0</v>
      </c>
      <c r="B190" s="8" t="s">
        <v>2220</v>
      </c>
      <c r="C190" s="8" t="s">
        <v>2221</v>
      </c>
      <c r="D190" s="8" t="s">
        <v>640</v>
      </c>
      <c r="E190" s="8" t="s">
        <v>321</v>
      </c>
      <c r="F190" s="8" t="s">
        <v>1988</v>
      </c>
      <c r="G190" s="8" t="s">
        <v>2041</v>
      </c>
      <c r="H190" s="4"/>
      <c r="I190" s="8" t="s">
        <v>2221</v>
      </c>
      <c r="J190" s="10" t="s">
        <v>2222</v>
      </c>
      <c r="K190" s="8" t="s">
        <v>2223</v>
      </c>
      <c r="L190" s="8" t="s">
        <v>2224</v>
      </c>
      <c r="M190" s="4"/>
      <c r="N190" s="8" t="s">
        <v>2225</v>
      </c>
      <c r="O190" s="9"/>
      <c r="P190" s="8" t="s">
        <v>101</v>
      </c>
      <c r="Q190" s="8" t="s">
        <v>102</v>
      </c>
      <c r="R190" s="8" t="s">
        <v>670</v>
      </c>
      <c r="S190" s="4"/>
      <c r="T190" s="4"/>
      <c r="U190" s="4"/>
      <c r="V190" s="8" t="s">
        <v>255</v>
      </c>
      <c r="W190" s="9"/>
      <c r="X190" s="8" t="s">
        <v>2226</v>
      </c>
      <c r="Y190" s="4"/>
      <c r="Z190" s="4"/>
      <c r="AA190" s="4"/>
      <c r="AB190" s="4"/>
      <c r="AC190" s="4"/>
      <c r="AD190" s="4"/>
      <c r="AE190" s="4"/>
      <c r="AF190" s="11" t="b">
        <v>0</v>
      </c>
      <c r="AG190" s="11" t="b">
        <v>0</v>
      </c>
      <c r="AH190" s="4"/>
      <c r="AI190" s="11" t="b">
        <v>0</v>
      </c>
      <c r="AJ190" s="4"/>
      <c r="AK190" s="4"/>
      <c r="AL190" s="11" t="b">
        <v>1</v>
      </c>
      <c r="AM190" s="4"/>
      <c r="AN190" s="8" t="s">
        <v>109</v>
      </c>
      <c r="AO190" s="8" t="s">
        <v>2220</v>
      </c>
      <c r="AP190" s="8" t="s">
        <v>2220</v>
      </c>
      <c r="AQ190" s="4"/>
      <c r="AR190" s="4"/>
      <c r="AS190" s="4"/>
      <c r="AT190" s="4"/>
      <c r="AU190" s="4"/>
      <c r="AV190" s="8" t="s">
        <v>552</v>
      </c>
      <c r="AW190" s="8" t="s">
        <v>2227</v>
      </c>
      <c r="AX190" s="4"/>
      <c r="AY190" s="4"/>
      <c r="AZ190" s="4"/>
      <c r="BA190" s="4"/>
      <c r="BB190" s="4"/>
      <c r="BC190" s="8" t="s">
        <v>1345</v>
      </c>
      <c r="BD190" s="9"/>
      <c r="BE190" s="8" t="s">
        <v>1346</v>
      </c>
      <c r="BF190" s="8" t="s">
        <v>2228</v>
      </c>
      <c r="BG190" s="8" t="s">
        <v>187</v>
      </c>
      <c r="BH190" s="8" t="s">
        <v>117</v>
      </c>
      <c r="BI190" s="4"/>
      <c r="BJ190" s="8" t="s">
        <v>172</v>
      </c>
      <c r="BK190" s="8" t="s">
        <v>173</v>
      </c>
      <c r="BL190" s="10" t="s">
        <v>1099</v>
      </c>
      <c r="BM190" s="13"/>
      <c r="BN190" s="11" t="b">
        <v>1</v>
      </c>
      <c r="BO190" s="8" t="s">
        <v>119</v>
      </c>
      <c r="BP190" s="8" t="s">
        <v>1349</v>
      </c>
      <c r="BQ190" s="4"/>
      <c r="BR190" s="4"/>
      <c r="BS190" s="11" t="b">
        <v>0</v>
      </c>
      <c r="BT190" s="4"/>
      <c r="BU190" s="4"/>
      <c r="BV190" s="11" t="b">
        <v>0</v>
      </c>
      <c r="BW190" s="11" t="b">
        <v>1</v>
      </c>
      <c r="BX190" s="8" t="s">
        <v>122</v>
      </c>
      <c r="BY190" s="4"/>
      <c r="BZ190" s="4"/>
      <c r="CA190" s="4"/>
      <c r="CB190" s="4"/>
      <c r="CC190" s="4"/>
      <c r="CD190" s="4"/>
      <c r="CE190" s="4"/>
      <c r="CF190" s="9"/>
      <c r="CG190" s="4"/>
      <c r="CH190" s="4"/>
      <c r="CI190" s="4"/>
    </row>
    <row r="191" ht="14.25" customHeight="1">
      <c r="A191" s="8">
        <v>185.0</v>
      </c>
      <c r="B191" s="8" t="s">
        <v>2229</v>
      </c>
      <c r="C191" s="8" t="s">
        <v>2230</v>
      </c>
      <c r="D191" s="8" t="s">
        <v>1015</v>
      </c>
      <c r="E191" s="8" t="s">
        <v>942</v>
      </c>
      <c r="F191" s="8" t="s">
        <v>1372</v>
      </c>
      <c r="G191" s="8" t="s">
        <v>2005</v>
      </c>
      <c r="H191" s="4"/>
      <c r="I191" s="8" t="s">
        <v>2230</v>
      </c>
      <c r="J191" s="15">
        <v>36202.0</v>
      </c>
      <c r="K191" s="8" t="s">
        <v>2231</v>
      </c>
      <c r="L191" s="8">
        <v>5.84244962944E11</v>
      </c>
      <c r="M191" s="4"/>
      <c r="N191" s="9"/>
      <c r="O191" s="9"/>
      <c r="P191" s="8" t="s">
        <v>101</v>
      </c>
      <c r="Q191" s="8" t="s">
        <v>102</v>
      </c>
      <c r="R191" s="8" t="s">
        <v>109</v>
      </c>
      <c r="S191" s="4"/>
      <c r="T191" s="4"/>
      <c r="U191" s="4"/>
      <c r="V191" s="8" t="s">
        <v>255</v>
      </c>
      <c r="W191" s="9"/>
      <c r="X191" s="8" t="s">
        <v>2232</v>
      </c>
      <c r="Y191" s="4"/>
      <c r="Z191" s="4"/>
      <c r="AA191" s="4"/>
      <c r="AB191" s="4"/>
      <c r="AC191" s="4"/>
      <c r="AD191" s="4"/>
      <c r="AE191" s="4"/>
      <c r="AF191" s="11" t="b">
        <v>0</v>
      </c>
      <c r="AG191" s="11" t="b">
        <v>0</v>
      </c>
      <c r="AH191" s="4"/>
      <c r="AI191" s="11" t="b">
        <v>0</v>
      </c>
      <c r="AJ191" s="4"/>
      <c r="AK191" s="4"/>
      <c r="AL191" s="11" t="b">
        <v>1</v>
      </c>
      <c r="AM191" s="4"/>
      <c r="AN191" s="8" t="s">
        <v>109</v>
      </c>
      <c r="AO191" s="9"/>
      <c r="AP191" s="9"/>
      <c r="AQ191" s="4"/>
      <c r="AR191" s="4"/>
      <c r="AS191" s="4"/>
      <c r="AT191" s="4"/>
      <c r="AU191" s="4"/>
      <c r="AV191" s="8" t="s">
        <v>112</v>
      </c>
      <c r="AW191" s="8" t="s">
        <v>2233</v>
      </c>
      <c r="AX191" s="4"/>
      <c r="AY191" s="4"/>
      <c r="AZ191" s="4"/>
      <c r="BA191" s="4"/>
      <c r="BB191" s="4"/>
      <c r="BC191" s="8" t="s">
        <v>1345</v>
      </c>
      <c r="BD191" s="8" t="s">
        <v>2232</v>
      </c>
      <c r="BE191" s="8" t="s">
        <v>1346</v>
      </c>
      <c r="BF191" s="8" t="s">
        <v>1637</v>
      </c>
      <c r="BG191" s="8" t="s">
        <v>343</v>
      </c>
      <c r="BH191" s="8" t="s">
        <v>117</v>
      </c>
      <c r="BI191" s="4"/>
      <c r="BJ191" s="9"/>
      <c r="BK191" s="8" t="s">
        <v>173</v>
      </c>
      <c r="BL191" s="10" t="s">
        <v>2234</v>
      </c>
      <c r="BM191" s="12">
        <v>44752.0</v>
      </c>
      <c r="BN191" s="11" t="b">
        <v>0</v>
      </c>
      <c r="BO191" s="8" t="s">
        <v>119</v>
      </c>
      <c r="BP191" s="8" t="s">
        <v>1349</v>
      </c>
      <c r="BQ191" s="4"/>
      <c r="BR191" s="4"/>
      <c r="BS191" s="11" t="b">
        <v>0</v>
      </c>
      <c r="BT191" s="4"/>
      <c r="BU191" s="4"/>
      <c r="BV191" s="11" t="b">
        <v>0</v>
      </c>
      <c r="BW191" s="11" t="b">
        <v>0</v>
      </c>
      <c r="BX191" s="8" t="s">
        <v>122</v>
      </c>
      <c r="BY191" s="4"/>
      <c r="BZ191" s="4"/>
      <c r="CA191" s="4"/>
      <c r="CB191" s="4"/>
      <c r="CC191" s="4"/>
      <c r="CD191" s="4"/>
      <c r="CE191" s="4"/>
      <c r="CF191" s="9"/>
      <c r="CG191" s="4"/>
      <c r="CH191" s="4"/>
      <c r="CI191" s="4"/>
    </row>
    <row r="192" ht="14.25" customHeight="1">
      <c r="A192" s="8">
        <v>186.0</v>
      </c>
      <c r="B192" s="8" t="s">
        <v>2235</v>
      </c>
      <c r="C192" s="8" t="s">
        <v>2236</v>
      </c>
      <c r="D192" s="8" t="s">
        <v>364</v>
      </c>
      <c r="E192" s="8" t="s">
        <v>232</v>
      </c>
      <c r="F192" s="8" t="s">
        <v>2160</v>
      </c>
      <c r="G192" s="8" t="s">
        <v>2237</v>
      </c>
      <c r="H192" s="4"/>
      <c r="I192" s="8" t="s">
        <v>2236</v>
      </c>
      <c r="J192" s="10" t="s">
        <v>2238</v>
      </c>
      <c r="K192" s="8" t="s">
        <v>2239</v>
      </c>
      <c r="L192" s="8" t="s">
        <v>2240</v>
      </c>
      <c r="M192" s="4"/>
      <c r="N192" s="8" t="s">
        <v>2241</v>
      </c>
      <c r="O192" s="9"/>
      <c r="P192" s="8" t="s">
        <v>101</v>
      </c>
      <c r="Q192" s="8" t="s">
        <v>102</v>
      </c>
      <c r="R192" s="8" t="s">
        <v>670</v>
      </c>
      <c r="S192" s="4"/>
      <c r="T192" s="4"/>
      <c r="U192" s="4"/>
      <c r="V192" s="8" t="s">
        <v>255</v>
      </c>
      <c r="W192" s="9"/>
      <c r="X192" s="9"/>
      <c r="Y192" s="4"/>
      <c r="Z192" s="4"/>
      <c r="AA192" s="4"/>
      <c r="AB192" s="4"/>
      <c r="AC192" s="4"/>
      <c r="AD192" s="4"/>
      <c r="AE192" s="4"/>
      <c r="AF192" s="11" t="b">
        <v>0</v>
      </c>
      <c r="AG192" s="11" t="b">
        <v>0</v>
      </c>
      <c r="AH192" s="4"/>
      <c r="AI192" s="11" t="b">
        <v>0</v>
      </c>
      <c r="AJ192" s="4"/>
      <c r="AK192" s="4"/>
      <c r="AL192" s="11" t="b">
        <v>1</v>
      </c>
      <c r="AM192" s="4"/>
      <c r="AN192" s="8" t="s">
        <v>109</v>
      </c>
      <c r="AO192" s="8" t="s">
        <v>2242</v>
      </c>
      <c r="AP192" s="8" t="s">
        <v>2242</v>
      </c>
      <c r="AQ192" s="4"/>
      <c r="AR192" s="4"/>
      <c r="AS192" s="4"/>
      <c r="AT192" s="4"/>
      <c r="AU192" s="4"/>
      <c r="AV192" s="8" t="s">
        <v>552</v>
      </c>
      <c r="AW192" s="8" t="s">
        <v>2243</v>
      </c>
      <c r="AX192" s="4"/>
      <c r="AY192" s="4"/>
      <c r="AZ192" s="4"/>
      <c r="BA192" s="4"/>
      <c r="BB192" s="4"/>
      <c r="BC192" s="8" t="s">
        <v>1345</v>
      </c>
      <c r="BD192" s="9"/>
      <c r="BE192" s="8" t="s">
        <v>1346</v>
      </c>
      <c r="BF192" s="8" t="s">
        <v>1637</v>
      </c>
      <c r="BG192" s="8" t="s">
        <v>1010</v>
      </c>
      <c r="BH192" s="8" t="s">
        <v>117</v>
      </c>
      <c r="BI192" s="4"/>
      <c r="BJ192" s="9"/>
      <c r="BK192" s="8" t="s">
        <v>173</v>
      </c>
      <c r="BL192" s="12">
        <v>44567.0</v>
      </c>
      <c r="BM192" s="12">
        <v>44662.0</v>
      </c>
      <c r="BN192" s="11" t="b">
        <v>0</v>
      </c>
      <c r="BO192" s="8" t="s">
        <v>119</v>
      </c>
      <c r="BP192" s="8" t="s">
        <v>1349</v>
      </c>
      <c r="BQ192" s="4"/>
      <c r="BR192" s="4"/>
      <c r="BS192" s="11" t="b">
        <v>0</v>
      </c>
      <c r="BT192" s="4"/>
      <c r="BU192" s="4"/>
      <c r="BV192" s="11" t="b">
        <v>0</v>
      </c>
      <c r="BW192" s="11" t="b">
        <v>0</v>
      </c>
      <c r="BX192" s="8" t="s">
        <v>122</v>
      </c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</row>
    <row r="193" ht="14.25" customHeight="1">
      <c r="A193" s="8">
        <v>187.0</v>
      </c>
      <c r="B193" s="8" t="s">
        <v>2244</v>
      </c>
      <c r="C193" s="8" t="s">
        <v>2245</v>
      </c>
      <c r="D193" s="8" t="s">
        <v>277</v>
      </c>
      <c r="E193" s="8" t="s">
        <v>1589</v>
      </c>
      <c r="F193" s="8" t="s">
        <v>2246</v>
      </c>
      <c r="G193" s="8" t="s">
        <v>2247</v>
      </c>
      <c r="H193" s="4"/>
      <c r="I193" s="8" t="s">
        <v>2245</v>
      </c>
      <c r="J193" s="10" t="s">
        <v>2248</v>
      </c>
      <c r="K193" s="8" t="s">
        <v>2249</v>
      </c>
      <c r="L193" s="8" t="s">
        <v>2250</v>
      </c>
      <c r="M193" s="4"/>
      <c r="N193" s="8" t="s">
        <v>2251</v>
      </c>
      <c r="O193" s="9"/>
      <c r="P193" s="8" t="s">
        <v>101</v>
      </c>
      <c r="Q193" s="8" t="s">
        <v>102</v>
      </c>
      <c r="R193" s="8" t="s">
        <v>1624</v>
      </c>
      <c r="S193" s="4"/>
      <c r="T193" s="4"/>
      <c r="U193" s="4"/>
      <c r="V193" s="8" t="s">
        <v>255</v>
      </c>
      <c r="W193" s="9"/>
      <c r="X193" s="9"/>
      <c r="Y193" s="4"/>
      <c r="Z193" s="4"/>
      <c r="AA193" s="4"/>
      <c r="AB193" s="4"/>
      <c r="AC193" s="4"/>
      <c r="AD193" s="4"/>
      <c r="AE193" s="4"/>
      <c r="AF193" s="11" t="b">
        <v>0</v>
      </c>
      <c r="AG193" s="11" t="b">
        <v>0</v>
      </c>
      <c r="AH193" s="4"/>
      <c r="AI193" s="11" t="b">
        <v>0</v>
      </c>
      <c r="AJ193" s="4"/>
      <c r="AK193" s="4"/>
      <c r="AL193" s="11" t="b">
        <v>1</v>
      </c>
      <c r="AM193" s="4"/>
      <c r="AN193" s="8" t="s">
        <v>109</v>
      </c>
      <c r="AO193" s="8" t="s">
        <v>2244</v>
      </c>
      <c r="AP193" s="8" t="s">
        <v>2244</v>
      </c>
      <c r="AQ193" s="4"/>
      <c r="AR193" s="4"/>
      <c r="AS193" s="4"/>
      <c r="AT193" s="4"/>
      <c r="AU193" s="4"/>
      <c r="AV193" s="8" t="s">
        <v>552</v>
      </c>
      <c r="AW193" s="8" t="s">
        <v>2252</v>
      </c>
      <c r="AX193" s="4"/>
      <c r="AY193" s="4"/>
      <c r="AZ193" s="4"/>
      <c r="BA193" s="4"/>
      <c r="BB193" s="4"/>
      <c r="BC193" s="8" t="s">
        <v>1345</v>
      </c>
      <c r="BD193" s="8">
        <v>4.4906618E7</v>
      </c>
      <c r="BE193" s="8" t="s">
        <v>1346</v>
      </c>
      <c r="BF193" s="8" t="s">
        <v>1984</v>
      </c>
      <c r="BG193" s="8" t="s">
        <v>486</v>
      </c>
      <c r="BH193" s="8" t="s">
        <v>117</v>
      </c>
      <c r="BI193" s="4"/>
      <c r="BJ193" s="8" t="s">
        <v>289</v>
      </c>
      <c r="BK193" s="8" t="s">
        <v>173</v>
      </c>
      <c r="BL193" s="12">
        <v>44567.0</v>
      </c>
      <c r="BM193" s="13"/>
      <c r="BN193" s="11" t="b">
        <v>1</v>
      </c>
      <c r="BO193" s="8" t="s">
        <v>119</v>
      </c>
      <c r="BP193" s="8" t="s">
        <v>1349</v>
      </c>
      <c r="BQ193" s="4"/>
      <c r="BR193" s="4"/>
      <c r="BS193" s="11" t="b">
        <v>0</v>
      </c>
      <c r="BT193" s="4"/>
      <c r="BU193" s="4"/>
      <c r="BV193" s="11" t="b">
        <v>0</v>
      </c>
      <c r="BW193" s="11" t="b">
        <v>1</v>
      </c>
      <c r="BX193" s="8" t="s">
        <v>122</v>
      </c>
      <c r="BY193" s="4"/>
      <c r="BZ193" s="4"/>
      <c r="CA193" s="4"/>
      <c r="CB193" s="4"/>
      <c r="CC193" s="4"/>
      <c r="CD193" s="4"/>
      <c r="CE193" s="4"/>
      <c r="CF193" s="9"/>
      <c r="CG193" s="4"/>
      <c r="CH193" s="4"/>
      <c r="CI193" s="4"/>
    </row>
    <row r="194" ht="14.25" customHeight="1">
      <c r="A194" s="8">
        <v>188.0</v>
      </c>
      <c r="B194" s="8" t="s">
        <v>2253</v>
      </c>
      <c r="C194" s="8" t="s">
        <v>2254</v>
      </c>
      <c r="D194" s="8" t="s">
        <v>2255</v>
      </c>
      <c r="E194" s="8" t="s">
        <v>2256</v>
      </c>
      <c r="F194" s="8" t="s">
        <v>2257</v>
      </c>
      <c r="G194" s="8" t="s">
        <v>2258</v>
      </c>
      <c r="H194" s="4"/>
      <c r="I194" s="8" t="s">
        <v>2254</v>
      </c>
      <c r="J194" s="15">
        <v>34069.0</v>
      </c>
      <c r="K194" s="8" t="s">
        <v>2259</v>
      </c>
      <c r="L194" s="8">
        <v>5.25576631066E11</v>
      </c>
      <c r="M194" s="4"/>
      <c r="N194" s="8" t="s">
        <v>2260</v>
      </c>
      <c r="O194" s="9"/>
      <c r="P194" s="8" t="s">
        <v>101</v>
      </c>
      <c r="Q194" s="8" t="s">
        <v>102</v>
      </c>
      <c r="R194" s="8" t="s">
        <v>254</v>
      </c>
      <c r="S194" s="4"/>
      <c r="T194" s="4"/>
      <c r="U194" s="4"/>
      <c r="V194" s="8" t="s">
        <v>255</v>
      </c>
      <c r="W194" s="9"/>
      <c r="X194" s="8" t="s">
        <v>2261</v>
      </c>
      <c r="Y194" s="4"/>
      <c r="Z194" s="4"/>
      <c r="AA194" s="4"/>
      <c r="AB194" s="4"/>
      <c r="AC194" s="4"/>
      <c r="AD194" s="4"/>
      <c r="AE194" s="4"/>
      <c r="AF194" s="11" t="b">
        <v>0</v>
      </c>
      <c r="AG194" s="11" t="b">
        <v>0</v>
      </c>
      <c r="AH194" s="4"/>
      <c r="AI194" s="11" t="b">
        <v>0</v>
      </c>
      <c r="AJ194" s="4"/>
      <c r="AK194" s="4"/>
      <c r="AL194" s="11" t="b">
        <v>1</v>
      </c>
      <c r="AM194" s="4"/>
      <c r="AN194" s="8" t="s">
        <v>109</v>
      </c>
      <c r="AO194" s="8" t="s">
        <v>2261</v>
      </c>
      <c r="AP194" s="8" t="s">
        <v>2261</v>
      </c>
      <c r="AQ194" s="4"/>
      <c r="AR194" s="4"/>
      <c r="AS194" s="4"/>
      <c r="AT194" s="4"/>
      <c r="AU194" s="4"/>
      <c r="AV194" s="8" t="s">
        <v>552</v>
      </c>
      <c r="AW194" s="8" t="s">
        <v>1948</v>
      </c>
      <c r="AX194" s="4"/>
      <c r="AY194" s="4"/>
      <c r="AZ194" s="4"/>
      <c r="BA194" s="4"/>
      <c r="BB194" s="4"/>
      <c r="BC194" s="8" t="s">
        <v>1345</v>
      </c>
      <c r="BD194" s="9"/>
      <c r="BE194" s="8" t="s">
        <v>1346</v>
      </c>
      <c r="BF194" s="8" t="s">
        <v>1637</v>
      </c>
      <c r="BG194" s="8" t="s">
        <v>171</v>
      </c>
      <c r="BH194" s="8" t="s">
        <v>117</v>
      </c>
      <c r="BI194" s="4"/>
      <c r="BJ194" s="9"/>
      <c r="BK194" s="8" t="s">
        <v>173</v>
      </c>
      <c r="BL194" s="12">
        <v>44748.0</v>
      </c>
      <c r="BM194" s="12">
        <v>45080.0</v>
      </c>
      <c r="BN194" s="11" t="b">
        <v>0</v>
      </c>
      <c r="BO194" s="8" t="s">
        <v>119</v>
      </c>
      <c r="BP194" s="8" t="s">
        <v>1349</v>
      </c>
      <c r="BQ194" s="4"/>
      <c r="BR194" s="4"/>
      <c r="BS194" s="11" t="b">
        <v>0</v>
      </c>
      <c r="BT194" s="4"/>
      <c r="BU194" s="4"/>
      <c r="BV194" s="11" t="b">
        <v>0</v>
      </c>
      <c r="BW194" s="11" t="b">
        <v>0</v>
      </c>
      <c r="BX194" s="8" t="s">
        <v>122</v>
      </c>
      <c r="BY194" s="4"/>
      <c r="BZ194" s="4"/>
      <c r="CA194" s="4"/>
      <c r="CB194" s="4"/>
      <c r="CC194" s="4"/>
      <c r="CD194" s="4"/>
      <c r="CE194" s="4"/>
      <c r="CF194" s="8" t="s">
        <v>664</v>
      </c>
      <c r="CG194" s="4"/>
      <c r="CH194" s="4"/>
      <c r="CI194" s="4"/>
    </row>
    <row r="195" ht="14.25" customHeight="1">
      <c r="A195" s="8">
        <v>189.0</v>
      </c>
      <c r="B195" s="8" t="s">
        <v>2262</v>
      </c>
      <c r="C195" s="8" t="s">
        <v>2263</v>
      </c>
      <c r="D195" s="8" t="s">
        <v>942</v>
      </c>
      <c r="E195" s="8" t="s">
        <v>1015</v>
      </c>
      <c r="F195" s="8" t="s">
        <v>1372</v>
      </c>
      <c r="G195" s="8" t="s">
        <v>2005</v>
      </c>
      <c r="H195" s="4"/>
      <c r="I195" s="8" t="s">
        <v>2263</v>
      </c>
      <c r="J195" s="15">
        <v>36202.0</v>
      </c>
      <c r="K195" s="8" t="s">
        <v>2264</v>
      </c>
      <c r="L195" s="8" t="s">
        <v>2265</v>
      </c>
      <c r="M195" s="4"/>
      <c r="N195" s="9"/>
      <c r="O195" s="9"/>
      <c r="P195" s="8" t="s">
        <v>101</v>
      </c>
      <c r="Q195" s="8" t="s">
        <v>102</v>
      </c>
      <c r="R195" s="8" t="s">
        <v>109</v>
      </c>
      <c r="S195" s="4"/>
      <c r="T195" s="4"/>
      <c r="U195" s="4"/>
      <c r="V195" s="8" t="s">
        <v>255</v>
      </c>
      <c r="W195" s="9"/>
      <c r="X195" s="8" t="s">
        <v>2266</v>
      </c>
      <c r="Y195" s="4"/>
      <c r="Z195" s="4"/>
      <c r="AA195" s="4"/>
      <c r="AB195" s="4"/>
      <c r="AC195" s="4"/>
      <c r="AD195" s="4"/>
      <c r="AE195" s="4"/>
      <c r="AF195" s="11" t="b">
        <v>0</v>
      </c>
      <c r="AG195" s="11" t="b">
        <v>0</v>
      </c>
      <c r="AH195" s="4"/>
      <c r="AI195" s="11" t="b">
        <v>0</v>
      </c>
      <c r="AJ195" s="4"/>
      <c r="AK195" s="4"/>
      <c r="AL195" s="11" t="b">
        <v>1</v>
      </c>
      <c r="AM195" s="4"/>
      <c r="AN195" s="8" t="s">
        <v>109</v>
      </c>
      <c r="AO195" s="9"/>
      <c r="AP195" s="9"/>
      <c r="AQ195" s="4"/>
      <c r="AR195" s="4"/>
      <c r="AS195" s="4"/>
      <c r="AT195" s="4"/>
      <c r="AU195" s="4"/>
      <c r="AV195" s="8" t="s">
        <v>112</v>
      </c>
      <c r="AW195" s="8" t="s">
        <v>2267</v>
      </c>
      <c r="AX195" s="4"/>
      <c r="AY195" s="4"/>
      <c r="AZ195" s="4"/>
      <c r="BA195" s="4"/>
      <c r="BB195" s="4"/>
      <c r="BC195" s="8" t="s">
        <v>1345</v>
      </c>
      <c r="BD195" s="9"/>
      <c r="BE195" s="8" t="s">
        <v>1346</v>
      </c>
      <c r="BF195" s="8" t="s">
        <v>1637</v>
      </c>
      <c r="BG195" s="8" t="s">
        <v>343</v>
      </c>
      <c r="BH195" s="8" t="s">
        <v>117</v>
      </c>
      <c r="BI195" s="4"/>
      <c r="BJ195" s="9"/>
      <c r="BK195" s="8" t="s">
        <v>173</v>
      </c>
      <c r="BL195" s="10" t="s">
        <v>1131</v>
      </c>
      <c r="BM195" s="10" t="s">
        <v>1971</v>
      </c>
      <c r="BN195" s="11" t="b">
        <v>0</v>
      </c>
      <c r="BO195" s="8" t="s">
        <v>119</v>
      </c>
      <c r="BP195" s="8" t="s">
        <v>1349</v>
      </c>
      <c r="BQ195" s="4"/>
      <c r="BR195" s="4"/>
      <c r="BS195" s="11" t="b">
        <v>0</v>
      </c>
      <c r="BT195" s="4"/>
      <c r="BU195" s="4"/>
      <c r="BV195" s="11" t="b">
        <v>0</v>
      </c>
      <c r="BW195" s="11" t="b">
        <v>0</v>
      </c>
      <c r="BX195" s="8" t="s">
        <v>122</v>
      </c>
      <c r="BY195" s="4"/>
      <c r="BZ195" s="4"/>
      <c r="CA195" s="4"/>
      <c r="CB195" s="4"/>
      <c r="CC195" s="4"/>
      <c r="CD195" s="4"/>
      <c r="CE195" s="4"/>
      <c r="CF195" s="9"/>
      <c r="CG195" s="4"/>
      <c r="CH195" s="4"/>
      <c r="CI195" s="4"/>
    </row>
    <row r="196" ht="14.25" customHeight="1">
      <c r="A196" s="8">
        <v>190.0</v>
      </c>
      <c r="B196" s="8" t="s">
        <v>2268</v>
      </c>
      <c r="C196" s="8" t="s">
        <v>2269</v>
      </c>
      <c r="D196" s="8" t="s">
        <v>1894</v>
      </c>
      <c r="E196" s="8" t="s">
        <v>1124</v>
      </c>
      <c r="F196" s="8" t="s">
        <v>2270</v>
      </c>
      <c r="G196" s="8" t="s">
        <v>1976</v>
      </c>
      <c r="H196" s="4"/>
      <c r="I196" s="8" t="s">
        <v>2269</v>
      </c>
      <c r="J196" s="15">
        <v>36228.0</v>
      </c>
      <c r="K196" s="8" t="s">
        <v>2271</v>
      </c>
      <c r="L196" s="8" t="s">
        <v>2272</v>
      </c>
      <c r="M196" s="4"/>
      <c r="N196" s="8" t="s">
        <v>2273</v>
      </c>
      <c r="O196" s="9"/>
      <c r="P196" s="8" t="s">
        <v>101</v>
      </c>
      <c r="Q196" s="8" t="s">
        <v>102</v>
      </c>
      <c r="R196" s="8" t="s">
        <v>1344</v>
      </c>
      <c r="S196" s="4"/>
      <c r="T196" s="4"/>
      <c r="U196" s="4"/>
      <c r="V196" s="8" t="s">
        <v>255</v>
      </c>
      <c r="W196" s="8">
        <v>2.7597121E7</v>
      </c>
      <c r="X196" s="9"/>
      <c r="Y196" s="4"/>
      <c r="Z196" s="4"/>
      <c r="AA196" s="4"/>
      <c r="AB196" s="4"/>
      <c r="AC196" s="4"/>
      <c r="AD196" s="4"/>
      <c r="AE196" s="4"/>
      <c r="AF196" s="11" t="b">
        <v>0</v>
      </c>
      <c r="AG196" s="11" t="b">
        <v>0</v>
      </c>
      <c r="AH196" s="4"/>
      <c r="AI196" s="11" t="b">
        <v>0</v>
      </c>
      <c r="AJ196" s="4"/>
      <c r="AK196" s="4"/>
      <c r="AL196" s="11" t="b">
        <v>1</v>
      </c>
      <c r="AM196" s="4"/>
      <c r="AN196" s="8" t="s">
        <v>109</v>
      </c>
      <c r="AO196" s="8">
        <v>2.7597121E7</v>
      </c>
      <c r="AP196" s="8" t="s">
        <v>2274</v>
      </c>
      <c r="AQ196" s="4"/>
      <c r="AR196" s="4"/>
      <c r="AS196" s="4"/>
      <c r="AT196" s="4"/>
      <c r="AU196" s="4"/>
      <c r="AV196" s="8" t="s">
        <v>2275</v>
      </c>
      <c r="AW196" s="8" t="s">
        <v>2276</v>
      </c>
      <c r="AX196" s="4"/>
      <c r="AY196" s="4"/>
      <c r="AZ196" s="4"/>
      <c r="BA196" s="4"/>
      <c r="BB196" s="4"/>
      <c r="BC196" s="8" t="s">
        <v>1345</v>
      </c>
      <c r="BD196" s="9"/>
      <c r="BE196" s="8" t="s">
        <v>1346</v>
      </c>
      <c r="BF196" s="8" t="s">
        <v>1984</v>
      </c>
      <c r="BG196" s="8" t="s">
        <v>486</v>
      </c>
      <c r="BH196" s="8" t="s">
        <v>117</v>
      </c>
      <c r="BI196" s="4"/>
      <c r="BJ196" s="8" t="s">
        <v>289</v>
      </c>
      <c r="BK196" s="8" t="s">
        <v>173</v>
      </c>
      <c r="BL196" s="12">
        <v>44568.0</v>
      </c>
      <c r="BM196" s="13"/>
      <c r="BN196" s="11" t="b">
        <v>1</v>
      </c>
      <c r="BO196" s="8" t="s">
        <v>119</v>
      </c>
      <c r="BP196" s="8" t="s">
        <v>1349</v>
      </c>
      <c r="BQ196" s="4"/>
      <c r="BR196" s="4"/>
      <c r="BS196" s="11" t="b">
        <v>0</v>
      </c>
      <c r="BT196" s="4"/>
      <c r="BU196" s="4"/>
      <c r="BV196" s="4"/>
      <c r="BW196" s="11" t="b">
        <v>1</v>
      </c>
      <c r="BX196" s="8" t="s">
        <v>122</v>
      </c>
      <c r="BY196" s="4"/>
      <c r="BZ196" s="4"/>
      <c r="CA196" s="4"/>
      <c r="CB196" s="4"/>
      <c r="CC196" s="4"/>
      <c r="CD196" s="4"/>
      <c r="CE196" s="4"/>
      <c r="CF196" s="9"/>
      <c r="CG196" s="4"/>
      <c r="CH196" s="4"/>
      <c r="CI196" s="4"/>
    </row>
    <row r="197" ht="14.25" customHeight="1">
      <c r="A197" s="8">
        <v>191.0</v>
      </c>
      <c r="B197" s="8" t="s">
        <v>2277</v>
      </c>
      <c r="C197" s="8" t="s">
        <v>2278</v>
      </c>
      <c r="D197" s="8" t="s">
        <v>2279</v>
      </c>
      <c r="E197" s="8" t="s">
        <v>322</v>
      </c>
      <c r="F197" s="8" t="s">
        <v>2280</v>
      </c>
      <c r="G197" s="8" t="s">
        <v>2281</v>
      </c>
      <c r="H197" s="4"/>
      <c r="I197" s="8" t="s">
        <v>2278</v>
      </c>
      <c r="J197" s="15">
        <v>33734.0</v>
      </c>
      <c r="K197" s="8" t="s">
        <v>2282</v>
      </c>
      <c r="L197" s="8">
        <v>5.84142645347E11</v>
      </c>
      <c r="M197" s="4"/>
      <c r="N197" s="8" t="s">
        <v>2283</v>
      </c>
      <c r="O197" s="9"/>
      <c r="P197" s="8" t="s">
        <v>101</v>
      </c>
      <c r="Q197" s="8" t="s">
        <v>102</v>
      </c>
      <c r="R197" s="8" t="s">
        <v>1344</v>
      </c>
      <c r="S197" s="4"/>
      <c r="T197" s="4"/>
      <c r="U197" s="4"/>
      <c r="V197" s="8" t="s">
        <v>255</v>
      </c>
      <c r="W197" s="9"/>
      <c r="X197" s="8">
        <v>1.379441737E9</v>
      </c>
      <c r="Y197" s="4"/>
      <c r="Z197" s="4"/>
      <c r="AA197" s="4"/>
      <c r="AB197" s="4"/>
      <c r="AC197" s="4"/>
      <c r="AD197" s="4"/>
      <c r="AE197" s="4"/>
      <c r="AF197" s="11" t="b">
        <v>0</v>
      </c>
      <c r="AG197" s="11" t="b">
        <v>0</v>
      </c>
      <c r="AH197" s="4"/>
      <c r="AI197" s="11" t="b">
        <v>0</v>
      </c>
      <c r="AJ197" s="4"/>
      <c r="AK197" s="4"/>
      <c r="AL197" s="11" t="b">
        <v>1</v>
      </c>
      <c r="AM197" s="4"/>
      <c r="AN197" s="8" t="s">
        <v>109</v>
      </c>
      <c r="AO197" s="8">
        <v>2.1091361E7</v>
      </c>
      <c r="AP197" s="8">
        <v>2.1091361E7</v>
      </c>
      <c r="AQ197" s="4"/>
      <c r="AR197" s="4"/>
      <c r="AS197" s="4"/>
      <c r="AT197" s="4"/>
      <c r="AU197" s="4"/>
      <c r="AV197" s="8" t="s">
        <v>112</v>
      </c>
      <c r="AW197" s="8" t="s">
        <v>2233</v>
      </c>
      <c r="AX197" s="4"/>
      <c r="AY197" s="4"/>
      <c r="AZ197" s="4"/>
      <c r="BA197" s="4"/>
      <c r="BB197" s="4"/>
      <c r="BC197" s="8" t="s">
        <v>1345</v>
      </c>
      <c r="BD197" s="8">
        <v>1.379441737E9</v>
      </c>
      <c r="BE197" s="8" t="s">
        <v>1346</v>
      </c>
      <c r="BF197" s="8" t="s">
        <v>1439</v>
      </c>
      <c r="BG197" s="8" t="s">
        <v>391</v>
      </c>
      <c r="BH197" s="8" t="s">
        <v>117</v>
      </c>
      <c r="BI197" s="4"/>
      <c r="BJ197" s="8" t="s">
        <v>289</v>
      </c>
      <c r="BK197" s="8" t="s">
        <v>173</v>
      </c>
      <c r="BL197" s="12">
        <v>44568.0</v>
      </c>
      <c r="BM197" s="13"/>
      <c r="BN197" s="11" t="b">
        <v>1</v>
      </c>
      <c r="BO197" s="8" t="s">
        <v>119</v>
      </c>
      <c r="BP197" s="8" t="s">
        <v>1349</v>
      </c>
      <c r="BQ197" s="4"/>
      <c r="BR197" s="4"/>
      <c r="BS197" s="11" t="b">
        <v>0</v>
      </c>
      <c r="BT197" s="4"/>
      <c r="BU197" s="4"/>
      <c r="BV197" s="4"/>
      <c r="BW197" s="11" t="b">
        <v>1</v>
      </c>
      <c r="BX197" s="8" t="s">
        <v>122</v>
      </c>
      <c r="BY197" s="4"/>
      <c r="BZ197" s="4"/>
      <c r="CA197" s="4"/>
      <c r="CB197" s="4"/>
      <c r="CC197" s="4"/>
      <c r="CD197" s="4"/>
      <c r="CE197" s="4"/>
      <c r="CF197" s="9"/>
      <c r="CG197" s="4"/>
      <c r="CH197" s="4"/>
      <c r="CI197" s="4"/>
    </row>
    <row r="198" ht="14.25" customHeight="1">
      <c r="A198" s="8">
        <v>192.0</v>
      </c>
      <c r="B198" s="8" t="s">
        <v>2284</v>
      </c>
      <c r="C198" s="8" t="s">
        <v>2285</v>
      </c>
      <c r="D198" s="8" t="s">
        <v>424</v>
      </c>
      <c r="E198" s="8" t="s">
        <v>2286</v>
      </c>
      <c r="F198" s="8" t="s">
        <v>613</v>
      </c>
      <c r="G198" s="8" t="s">
        <v>247</v>
      </c>
      <c r="H198" s="4"/>
      <c r="I198" s="8" t="s">
        <v>2285</v>
      </c>
      <c r="J198" s="10" t="s">
        <v>2287</v>
      </c>
      <c r="K198" s="8" t="s">
        <v>2288</v>
      </c>
      <c r="L198" s="8" t="s">
        <v>2289</v>
      </c>
      <c r="M198" s="4"/>
      <c r="N198" s="8" t="s">
        <v>2290</v>
      </c>
      <c r="O198" s="9"/>
      <c r="P198" s="8" t="s">
        <v>101</v>
      </c>
      <c r="Q198" s="8" t="s">
        <v>102</v>
      </c>
      <c r="R198" s="8" t="s">
        <v>670</v>
      </c>
      <c r="S198" s="4"/>
      <c r="T198" s="4"/>
      <c r="U198" s="4"/>
      <c r="V198" s="8" t="s">
        <v>255</v>
      </c>
      <c r="W198" s="9"/>
      <c r="X198" s="8" t="s">
        <v>2291</v>
      </c>
      <c r="Y198" s="4"/>
      <c r="Z198" s="4"/>
      <c r="AA198" s="4"/>
      <c r="AB198" s="4"/>
      <c r="AC198" s="4"/>
      <c r="AD198" s="4"/>
      <c r="AE198" s="4"/>
      <c r="AF198" s="11" t="b">
        <v>0</v>
      </c>
      <c r="AG198" s="11" t="b">
        <v>0</v>
      </c>
      <c r="AH198" s="4"/>
      <c r="AI198" s="11" t="b">
        <v>0</v>
      </c>
      <c r="AJ198" s="4"/>
      <c r="AK198" s="4"/>
      <c r="AL198" s="11" t="b">
        <v>1</v>
      </c>
      <c r="AM198" s="4"/>
      <c r="AN198" s="8" t="s">
        <v>109</v>
      </c>
      <c r="AO198" s="8" t="s">
        <v>2284</v>
      </c>
      <c r="AP198" s="8" t="s">
        <v>2284</v>
      </c>
      <c r="AQ198" s="4"/>
      <c r="AR198" s="4"/>
      <c r="AS198" s="4"/>
      <c r="AT198" s="4"/>
      <c r="AU198" s="4"/>
      <c r="AV198" s="8" t="s">
        <v>552</v>
      </c>
      <c r="AW198" s="8" t="s">
        <v>2292</v>
      </c>
      <c r="AX198" s="4"/>
      <c r="AY198" s="4"/>
      <c r="AZ198" s="4"/>
      <c r="BA198" s="4"/>
      <c r="BB198" s="4"/>
      <c r="BC198" s="8" t="s">
        <v>1345</v>
      </c>
      <c r="BD198" s="9"/>
      <c r="BE198" s="8" t="s">
        <v>1346</v>
      </c>
      <c r="BF198" s="8" t="s">
        <v>1715</v>
      </c>
      <c r="BG198" s="8" t="s">
        <v>458</v>
      </c>
      <c r="BH198" s="8" t="s">
        <v>117</v>
      </c>
      <c r="BI198" s="4"/>
      <c r="BJ198" s="8" t="s">
        <v>289</v>
      </c>
      <c r="BK198" s="8" t="s">
        <v>173</v>
      </c>
      <c r="BL198" s="12">
        <v>44568.0</v>
      </c>
      <c r="BM198" s="13"/>
      <c r="BN198" s="11" t="b">
        <v>1</v>
      </c>
      <c r="BO198" s="8" t="s">
        <v>119</v>
      </c>
      <c r="BP198" s="8" t="s">
        <v>1349</v>
      </c>
      <c r="BQ198" s="4"/>
      <c r="BR198" s="4"/>
      <c r="BS198" s="11" t="b">
        <v>0</v>
      </c>
      <c r="BT198" s="4"/>
      <c r="BU198" s="4"/>
      <c r="BV198" s="9"/>
      <c r="BW198" s="11" t="b">
        <v>1</v>
      </c>
      <c r="BX198" s="8" t="s">
        <v>122</v>
      </c>
      <c r="BY198" s="4"/>
      <c r="BZ198" s="4"/>
      <c r="CA198" s="4"/>
      <c r="CB198" s="4"/>
      <c r="CC198" s="4"/>
      <c r="CD198" s="4"/>
      <c r="CE198" s="4"/>
      <c r="CF198" s="9"/>
      <c r="CG198" s="4"/>
      <c r="CH198" s="4"/>
      <c r="CI198" s="4"/>
    </row>
    <row r="199" ht="14.25" customHeight="1">
      <c r="A199" s="8">
        <v>193.0</v>
      </c>
      <c r="B199" s="8" t="s">
        <v>2293</v>
      </c>
      <c r="C199" s="8" t="s">
        <v>2294</v>
      </c>
      <c r="D199" s="8" t="s">
        <v>2295</v>
      </c>
      <c r="E199" s="8" t="s">
        <v>2296</v>
      </c>
      <c r="F199" s="8" t="s">
        <v>2297</v>
      </c>
      <c r="G199" s="8" t="s">
        <v>2298</v>
      </c>
      <c r="H199" s="4"/>
      <c r="I199" s="8" t="s">
        <v>2294</v>
      </c>
      <c r="J199" s="15">
        <v>30992.0</v>
      </c>
      <c r="K199" s="8" t="s">
        <v>2299</v>
      </c>
      <c r="L199" s="8" t="s">
        <v>2300</v>
      </c>
      <c r="M199" s="4"/>
      <c r="N199" s="8" t="s">
        <v>2301</v>
      </c>
      <c r="O199" s="9"/>
      <c r="P199" s="8" t="s">
        <v>131</v>
      </c>
      <c r="Q199" s="8" t="s">
        <v>102</v>
      </c>
      <c r="R199" s="8" t="s">
        <v>670</v>
      </c>
      <c r="S199" s="4"/>
      <c r="T199" s="4"/>
      <c r="U199" s="4"/>
      <c r="V199" s="8" t="s">
        <v>255</v>
      </c>
      <c r="W199" s="8">
        <v>9433109.0</v>
      </c>
      <c r="X199" s="9"/>
      <c r="Y199" s="4"/>
      <c r="Z199" s="4"/>
      <c r="AA199" s="4"/>
      <c r="AB199" s="4"/>
      <c r="AC199" s="4"/>
      <c r="AD199" s="4"/>
      <c r="AE199" s="4"/>
      <c r="AF199" s="11" t="b">
        <v>0</v>
      </c>
      <c r="AG199" s="11" t="b">
        <v>0</v>
      </c>
      <c r="AH199" s="4"/>
      <c r="AI199" s="11" t="b">
        <v>0</v>
      </c>
      <c r="AJ199" s="4"/>
      <c r="AK199" s="4"/>
      <c r="AL199" s="11" t="b">
        <v>1</v>
      </c>
      <c r="AM199" s="4"/>
      <c r="AN199" s="8" t="s">
        <v>109</v>
      </c>
      <c r="AO199" s="8">
        <v>9433109.0</v>
      </c>
      <c r="AP199" s="8">
        <v>9433109.0</v>
      </c>
      <c r="AQ199" s="4"/>
      <c r="AR199" s="4"/>
      <c r="AS199" s="4"/>
      <c r="AT199" s="4"/>
      <c r="AU199" s="4"/>
      <c r="AV199" s="8" t="s">
        <v>112</v>
      </c>
      <c r="AW199" s="8" t="s">
        <v>2302</v>
      </c>
      <c r="AX199" s="4"/>
      <c r="AY199" s="4"/>
      <c r="AZ199" s="4"/>
      <c r="BA199" s="4"/>
      <c r="BB199" s="4"/>
      <c r="BC199" s="8" t="s">
        <v>1345</v>
      </c>
      <c r="BD199" s="9"/>
      <c r="BE199" s="8" t="s">
        <v>1346</v>
      </c>
      <c r="BF199" s="8" t="s">
        <v>1480</v>
      </c>
      <c r="BG199" s="8" t="s">
        <v>2303</v>
      </c>
      <c r="BH199" s="8" t="s">
        <v>117</v>
      </c>
      <c r="BI199" s="4"/>
      <c r="BJ199" s="8" t="s">
        <v>289</v>
      </c>
      <c r="BK199" s="8" t="s">
        <v>173</v>
      </c>
      <c r="BL199" s="12">
        <v>44568.0</v>
      </c>
      <c r="BM199" s="13"/>
      <c r="BN199" s="11" t="b">
        <v>1</v>
      </c>
      <c r="BO199" s="8" t="s">
        <v>119</v>
      </c>
      <c r="BP199" s="8" t="s">
        <v>1349</v>
      </c>
      <c r="BQ199" s="4"/>
      <c r="BR199" s="4"/>
      <c r="BS199" s="11" t="b">
        <v>0</v>
      </c>
      <c r="BT199" s="4"/>
      <c r="BU199" s="4"/>
      <c r="BV199" s="4"/>
      <c r="BW199" s="11" t="b">
        <v>1</v>
      </c>
      <c r="BX199" s="8" t="s">
        <v>122</v>
      </c>
      <c r="BY199" s="4"/>
      <c r="BZ199" s="4"/>
      <c r="CA199" s="4"/>
      <c r="CB199" s="4"/>
      <c r="CC199" s="4"/>
      <c r="CD199" s="4"/>
      <c r="CE199" s="4"/>
      <c r="CF199" s="9"/>
      <c r="CG199" s="4"/>
      <c r="CH199" s="4"/>
      <c r="CI199" s="4"/>
    </row>
    <row r="200" ht="14.25" customHeight="1">
      <c r="A200" s="8">
        <v>194.0</v>
      </c>
      <c r="B200" s="8" t="s">
        <v>2304</v>
      </c>
      <c r="C200" s="8" t="s">
        <v>2305</v>
      </c>
      <c r="D200" s="8" t="s">
        <v>1134</v>
      </c>
      <c r="E200" s="8" t="s">
        <v>191</v>
      </c>
      <c r="F200" s="8" t="s">
        <v>1170</v>
      </c>
      <c r="G200" s="8" t="s">
        <v>2306</v>
      </c>
      <c r="H200" s="4"/>
      <c r="I200" s="8" t="s">
        <v>2305</v>
      </c>
      <c r="J200" s="10" t="s">
        <v>2307</v>
      </c>
      <c r="K200" s="8" t="s">
        <v>2308</v>
      </c>
      <c r="L200" s="8" t="s">
        <v>2309</v>
      </c>
      <c r="M200" s="4"/>
      <c r="N200" s="8" t="s">
        <v>2310</v>
      </c>
      <c r="O200" s="9"/>
      <c r="P200" s="8" t="s">
        <v>131</v>
      </c>
      <c r="Q200" s="8" t="s">
        <v>102</v>
      </c>
      <c r="R200" s="8" t="s">
        <v>670</v>
      </c>
      <c r="S200" s="4"/>
      <c r="T200" s="4"/>
      <c r="U200" s="4"/>
      <c r="V200" s="8" t="s">
        <v>255</v>
      </c>
      <c r="W200" s="9"/>
      <c r="X200" s="8" t="s">
        <v>2311</v>
      </c>
      <c r="Y200" s="4"/>
      <c r="Z200" s="4"/>
      <c r="AA200" s="4"/>
      <c r="AB200" s="4"/>
      <c r="AC200" s="4"/>
      <c r="AD200" s="4"/>
      <c r="AE200" s="4"/>
      <c r="AF200" s="11" t="b">
        <v>0</v>
      </c>
      <c r="AG200" s="11" t="b">
        <v>0</v>
      </c>
      <c r="AH200" s="4"/>
      <c r="AI200" s="11" t="b">
        <v>0</v>
      </c>
      <c r="AJ200" s="4"/>
      <c r="AK200" s="4"/>
      <c r="AL200" s="11" t="b">
        <v>1</v>
      </c>
      <c r="AM200" s="4"/>
      <c r="AN200" s="8" t="s">
        <v>109</v>
      </c>
      <c r="AO200" s="8" t="s">
        <v>2304</v>
      </c>
      <c r="AP200" s="8" t="s">
        <v>2304</v>
      </c>
      <c r="AQ200" s="4"/>
      <c r="AR200" s="4"/>
      <c r="AS200" s="4"/>
      <c r="AT200" s="4"/>
      <c r="AU200" s="4"/>
      <c r="AV200" s="8" t="s">
        <v>552</v>
      </c>
      <c r="AW200" s="8" t="s">
        <v>2312</v>
      </c>
      <c r="AX200" s="4"/>
      <c r="AY200" s="4"/>
      <c r="AZ200" s="4"/>
      <c r="BA200" s="4"/>
      <c r="BB200" s="4"/>
      <c r="BC200" s="8" t="s">
        <v>1345</v>
      </c>
      <c r="BD200" s="9"/>
      <c r="BE200" s="8" t="s">
        <v>1346</v>
      </c>
      <c r="BF200" s="8" t="s">
        <v>1439</v>
      </c>
      <c r="BG200" s="8" t="s">
        <v>391</v>
      </c>
      <c r="BH200" s="8" t="s">
        <v>117</v>
      </c>
      <c r="BI200" s="4"/>
      <c r="BJ200" s="8" t="s">
        <v>289</v>
      </c>
      <c r="BK200" s="8" t="s">
        <v>173</v>
      </c>
      <c r="BL200" s="12">
        <v>44568.0</v>
      </c>
      <c r="BM200" s="13"/>
      <c r="BN200" s="11" t="b">
        <v>1</v>
      </c>
      <c r="BO200" s="8" t="s">
        <v>119</v>
      </c>
      <c r="BP200" s="8" t="s">
        <v>1349</v>
      </c>
      <c r="BQ200" s="4"/>
      <c r="BR200" s="4"/>
      <c r="BS200" s="11" t="b">
        <v>0</v>
      </c>
      <c r="BT200" s="4"/>
      <c r="BU200" s="4"/>
      <c r="BV200" s="4"/>
      <c r="BW200" s="11" t="b">
        <v>1</v>
      </c>
      <c r="BX200" s="8" t="s">
        <v>122</v>
      </c>
      <c r="BY200" s="4"/>
      <c r="BZ200" s="4"/>
      <c r="CA200" s="4"/>
      <c r="CB200" s="4"/>
      <c r="CC200" s="4"/>
      <c r="CD200" s="4"/>
      <c r="CE200" s="4"/>
      <c r="CF200" s="9"/>
      <c r="CG200" s="4"/>
      <c r="CH200" s="4"/>
      <c r="CI200" s="4"/>
    </row>
    <row r="201" ht="14.25" customHeight="1">
      <c r="A201" s="8">
        <v>195.0</v>
      </c>
      <c r="B201" s="8" t="s">
        <v>2313</v>
      </c>
      <c r="C201" s="8" t="s">
        <v>2314</v>
      </c>
      <c r="D201" s="8" t="s">
        <v>2095</v>
      </c>
      <c r="E201" s="8" t="s">
        <v>2315</v>
      </c>
      <c r="F201" s="8" t="s">
        <v>2316</v>
      </c>
      <c r="G201" s="8" t="s">
        <v>991</v>
      </c>
      <c r="H201" s="4"/>
      <c r="I201" s="8" t="s">
        <v>2314</v>
      </c>
      <c r="J201" s="10" t="s">
        <v>2317</v>
      </c>
      <c r="K201" s="8" t="s">
        <v>2318</v>
      </c>
      <c r="L201" s="8">
        <v>5.73104351312E11</v>
      </c>
      <c r="M201" s="4"/>
      <c r="N201" s="8" t="s">
        <v>2319</v>
      </c>
      <c r="O201" s="9"/>
      <c r="P201" s="8" t="s">
        <v>1454</v>
      </c>
      <c r="Q201" s="8" t="s">
        <v>102</v>
      </c>
      <c r="R201" s="8" t="s">
        <v>670</v>
      </c>
      <c r="S201" s="4"/>
      <c r="T201" s="4"/>
      <c r="U201" s="4"/>
      <c r="V201" s="8" t="s">
        <v>255</v>
      </c>
      <c r="W201" s="8">
        <v>1.053855686E9</v>
      </c>
      <c r="X201" s="8">
        <v>1.053855686E9</v>
      </c>
      <c r="Y201" s="4"/>
      <c r="Z201" s="4"/>
      <c r="AA201" s="4"/>
      <c r="AB201" s="4"/>
      <c r="AC201" s="4"/>
      <c r="AD201" s="4"/>
      <c r="AE201" s="4"/>
      <c r="AF201" s="11" t="b">
        <v>0</v>
      </c>
      <c r="AG201" s="11" t="b">
        <v>0</v>
      </c>
      <c r="AH201" s="4"/>
      <c r="AI201" s="11" t="b">
        <v>0</v>
      </c>
      <c r="AJ201" s="4"/>
      <c r="AK201" s="4"/>
      <c r="AL201" s="11" t="b">
        <v>1</v>
      </c>
      <c r="AM201" s="4"/>
      <c r="AN201" s="8" t="s">
        <v>109</v>
      </c>
      <c r="AO201" s="8">
        <v>1.053855686E9</v>
      </c>
      <c r="AP201" s="8">
        <v>1.053855686E9</v>
      </c>
      <c r="AQ201" s="4"/>
      <c r="AR201" s="4"/>
      <c r="AS201" s="4"/>
      <c r="AT201" s="4"/>
      <c r="AU201" s="4"/>
      <c r="AV201" s="8" t="s">
        <v>552</v>
      </c>
      <c r="AW201" s="8" t="s">
        <v>2320</v>
      </c>
      <c r="AX201" s="4"/>
      <c r="AY201" s="4"/>
      <c r="AZ201" s="4"/>
      <c r="BA201" s="4"/>
      <c r="BB201" s="4"/>
      <c r="BC201" s="8" t="s">
        <v>1345</v>
      </c>
      <c r="BD201" s="9"/>
      <c r="BE201" s="8" t="s">
        <v>1346</v>
      </c>
      <c r="BF201" s="8" t="s">
        <v>2228</v>
      </c>
      <c r="BG201" s="8" t="s">
        <v>187</v>
      </c>
      <c r="BH201" s="8" t="s">
        <v>117</v>
      </c>
      <c r="BI201" s="4"/>
      <c r="BJ201" s="8" t="s">
        <v>201</v>
      </c>
      <c r="BK201" s="8" t="s">
        <v>173</v>
      </c>
      <c r="BL201" s="10" t="s">
        <v>2321</v>
      </c>
      <c r="BM201" s="13"/>
      <c r="BN201" s="11" t="b">
        <v>1</v>
      </c>
      <c r="BO201" s="8" t="s">
        <v>119</v>
      </c>
      <c r="BP201" s="8" t="s">
        <v>1349</v>
      </c>
      <c r="BQ201" s="4"/>
      <c r="BR201" s="4"/>
      <c r="BS201" s="11" t="b">
        <v>0</v>
      </c>
      <c r="BT201" s="4"/>
      <c r="BU201" s="4"/>
      <c r="BV201" s="4"/>
      <c r="BW201" s="11" t="b">
        <v>1</v>
      </c>
      <c r="BX201" s="8" t="s">
        <v>122</v>
      </c>
      <c r="BY201" s="4"/>
      <c r="BZ201" s="4"/>
      <c r="CA201" s="4"/>
      <c r="CB201" s="4"/>
      <c r="CC201" s="4"/>
      <c r="CD201" s="4"/>
      <c r="CE201" s="4"/>
      <c r="CF201" s="9"/>
      <c r="CG201" s="4"/>
      <c r="CH201" s="4"/>
      <c r="CI201" s="4"/>
    </row>
    <row r="202" ht="14.25" customHeight="1">
      <c r="A202" s="8">
        <v>196.0</v>
      </c>
      <c r="B202" s="8" t="s">
        <v>2322</v>
      </c>
      <c r="C202" s="8" t="s">
        <v>2323</v>
      </c>
      <c r="D202" s="8" t="s">
        <v>411</v>
      </c>
      <c r="E202" s="9"/>
      <c r="F202" s="8" t="s">
        <v>2324</v>
      </c>
      <c r="G202" s="8" t="s">
        <v>2325</v>
      </c>
      <c r="H202" s="4"/>
      <c r="I202" s="8" t="s">
        <v>2326</v>
      </c>
      <c r="J202" s="10" t="s">
        <v>2327</v>
      </c>
      <c r="K202" s="8" t="s">
        <v>2328</v>
      </c>
      <c r="L202" s="9">
        <f>+59178001788</f>
        <v>59178001788</v>
      </c>
      <c r="M202" s="4"/>
      <c r="N202" s="8" t="s">
        <v>2329</v>
      </c>
      <c r="O202" s="9"/>
      <c r="P202" s="8" t="s">
        <v>101</v>
      </c>
      <c r="Q202" s="8" t="s">
        <v>102</v>
      </c>
      <c r="R202" s="8" t="s">
        <v>2142</v>
      </c>
      <c r="S202" s="4"/>
      <c r="T202" s="4"/>
      <c r="U202" s="4"/>
      <c r="V202" s="8" t="s">
        <v>255</v>
      </c>
      <c r="W202" s="9"/>
      <c r="X202" s="9"/>
      <c r="Y202" s="4"/>
      <c r="Z202" s="4"/>
      <c r="AA202" s="4"/>
      <c r="AB202" s="4"/>
      <c r="AC202" s="4"/>
      <c r="AD202" s="4"/>
      <c r="AE202" s="4"/>
      <c r="AF202" s="11" t="b">
        <v>0</v>
      </c>
      <c r="AG202" s="11" t="b">
        <v>0</v>
      </c>
      <c r="AH202" s="4"/>
      <c r="AI202" s="11" t="b">
        <v>0</v>
      </c>
      <c r="AJ202" s="4"/>
      <c r="AK202" s="4"/>
      <c r="AL202" s="11" t="b">
        <v>1</v>
      </c>
      <c r="AM202" s="4"/>
      <c r="AN202" s="8" t="s">
        <v>109</v>
      </c>
      <c r="AO202" s="8">
        <v>5209113.0</v>
      </c>
      <c r="AP202" s="8">
        <v>5209113.0</v>
      </c>
      <c r="AQ202" s="9"/>
      <c r="AR202" s="4"/>
      <c r="AS202" s="4"/>
      <c r="AT202" s="4"/>
      <c r="AU202" s="4"/>
      <c r="AV202" s="8" t="s">
        <v>552</v>
      </c>
      <c r="AW202" s="9"/>
      <c r="AX202" s="4"/>
      <c r="AY202" s="4"/>
      <c r="AZ202" s="4"/>
      <c r="BA202" s="4"/>
      <c r="BB202" s="4"/>
      <c r="BC202" s="8" t="s">
        <v>1345</v>
      </c>
      <c r="BD202" s="9"/>
      <c r="BE202" s="8" t="s">
        <v>1346</v>
      </c>
      <c r="BF202" s="8" t="s">
        <v>170</v>
      </c>
      <c r="BG202" s="8" t="s">
        <v>271</v>
      </c>
      <c r="BH202" s="8" t="s">
        <v>117</v>
      </c>
      <c r="BI202" s="4"/>
      <c r="BJ202" s="8" t="s">
        <v>289</v>
      </c>
      <c r="BK202" s="8" t="s">
        <v>173</v>
      </c>
      <c r="BL202" s="10" t="s">
        <v>2330</v>
      </c>
      <c r="BM202" s="13"/>
      <c r="BN202" s="11" t="b">
        <v>1</v>
      </c>
      <c r="BO202" s="8" t="s">
        <v>119</v>
      </c>
      <c r="BP202" s="8" t="s">
        <v>1349</v>
      </c>
      <c r="BQ202" s="4"/>
      <c r="BR202" s="4"/>
      <c r="BS202" s="11" t="b">
        <v>0</v>
      </c>
      <c r="BT202" s="4"/>
      <c r="BU202" s="4"/>
      <c r="BV202" s="11" t="b">
        <v>0</v>
      </c>
      <c r="BW202" s="11" t="b">
        <v>1</v>
      </c>
      <c r="BX202" s="8" t="s">
        <v>122</v>
      </c>
      <c r="BY202" s="4"/>
      <c r="BZ202" s="4"/>
      <c r="CA202" s="4"/>
      <c r="CB202" s="4"/>
      <c r="CC202" s="4"/>
      <c r="CD202" s="4"/>
      <c r="CE202" s="4"/>
      <c r="CF202" s="9"/>
      <c r="CG202" s="4"/>
      <c r="CH202" s="4"/>
      <c r="CI202" s="4"/>
    </row>
    <row r="203" ht="14.25" customHeight="1">
      <c r="A203" s="8">
        <v>197.0</v>
      </c>
      <c r="B203" s="8" t="s">
        <v>2331</v>
      </c>
      <c r="C203" s="8" t="s">
        <v>2332</v>
      </c>
      <c r="D203" s="8" t="s">
        <v>2333</v>
      </c>
      <c r="E203" s="8" t="s">
        <v>1067</v>
      </c>
      <c r="F203" s="8" t="s">
        <v>2334</v>
      </c>
      <c r="G203" s="8" t="s">
        <v>2335</v>
      </c>
      <c r="H203" s="4"/>
      <c r="I203" s="8" t="s">
        <v>2336</v>
      </c>
      <c r="J203" s="10" t="s">
        <v>2337</v>
      </c>
      <c r="K203" s="8" t="s">
        <v>2338</v>
      </c>
      <c r="L203" s="8" t="s">
        <v>2339</v>
      </c>
      <c r="M203" s="4"/>
      <c r="N203" s="9"/>
      <c r="O203" s="8" t="s">
        <v>2340</v>
      </c>
      <c r="P203" s="8" t="s">
        <v>1454</v>
      </c>
      <c r="Q203" s="8" t="s">
        <v>102</v>
      </c>
      <c r="R203" s="8" t="s">
        <v>670</v>
      </c>
      <c r="S203" s="4"/>
      <c r="T203" s="4"/>
      <c r="U203" s="4"/>
      <c r="V203" s="8" t="s">
        <v>255</v>
      </c>
      <c r="W203" s="8">
        <v>1.110579414E9</v>
      </c>
      <c r="X203" s="9"/>
      <c r="Y203" s="4"/>
      <c r="Z203" s="4"/>
      <c r="AA203" s="4"/>
      <c r="AB203" s="4"/>
      <c r="AC203" s="4"/>
      <c r="AD203" s="4"/>
      <c r="AE203" s="4"/>
      <c r="AF203" s="11" t="b">
        <v>0</v>
      </c>
      <c r="AG203" s="11" t="b">
        <v>0</v>
      </c>
      <c r="AH203" s="4"/>
      <c r="AI203" s="11" t="b">
        <v>0</v>
      </c>
      <c r="AJ203" s="4"/>
      <c r="AK203" s="4"/>
      <c r="AL203" s="11" t="b">
        <v>1</v>
      </c>
      <c r="AM203" s="4"/>
      <c r="AN203" s="8" t="s">
        <v>109</v>
      </c>
      <c r="AO203" s="8">
        <v>1.110579414E9</v>
      </c>
      <c r="AP203" s="8">
        <v>1.110579414E9</v>
      </c>
      <c r="AQ203" s="9"/>
      <c r="AR203" s="4"/>
      <c r="AS203" s="4"/>
      <c r="AT203" s="4"/>
      <c r="AU203" s="4"/>
      <c r="AV203" s="8" t="s">
        <v>552</v>
      </c>
      <c r="AW203" s="8" t="s">
        <v>2341</v>
      </c>
      <c r="AX203" s="4"/>
      <c r="AY203" s="4"/>
      <c r="AZ203" s="4"/>
      <c r="BA203" s="4"/>
      <c r="BB203" s="4"/>
      <c r="BC203" s="8" t="s">
        <v>1345</v>
      </c>
      <c r="BD203" s="8">
        <v>1.110579414E9</v>
      </c>
      <c r="BE203" s="8" t="s">
        <v>1346</v>
      </c>
      <c r="BF203" s="8" t="s">
        <v>1715</v>
      </c>
      <c r="BG203" s="8" t="s">
        <v>458</v>
      </c>
      <c r="BH203" s="4"/>
      <c r="BI203" s="4"/>
      <c r="BJ203" s="8" t="s">
        <v>289</v>
      </c>
      <c r="BK203" s="8" t="s">
        <v>173</v>
      </c>
      <c r="BL203" s="10" t="s">
        <v>2342</v>
      </c>
      <c r="BM203" s="10" t="s">
        <v>2343</v>
      </c>
      <c r="BN203" s="11" t="b">
        <v>0</v>
      </c>
      <c r="BO203" s="8" t="s">
        <v>119</v>
      </c>
      <c r="BP203" s="8" t="s">
        <v>1349</v>
      </c>
      <c r="BQ203" s="4"/>
      <c r="BR203" s="4"/>
      <c r="BS203" s="11" t="b">
        <v>1</v>
      </c>
      <c r="BT203" s="4"/>
      <c r="BU203" s="4"/>
      <c r="BV203" s="4"/>
      <c r="BW203" s="11" t="b">
        <v>0</v>
      </c>
      <c r="BX203" s="8" t="s">
        <v>122</v>
      </c>
      <c r="BY203" s="4"/>
      <c r="BZ203" s="4"/>
      <c r="CA203" s="4"/>
      <c r="CB203" s="4"/>
      <c r="CC203" s="4"/>
      <c r="CD203" s="4"/>
      <c r="CE203" s="4"/>
      <c r="CF203" s="9"/>
      <c r="CG203" s="4"/>
      <c r="CH203" s="4"/>
      <c r="CI203" s="4"/>
    </row>
    <row r="204" ht="14.25" customHeight="1">
      <c r="A204" s="8">
        <v>198.0</v>
      </c>
      <c r="B204" s="8" t="s">
        <v>2344</v>
      </c>
      <c r="C204" s="8" t="s">
        <v>2345</v>
      </c>
      <c r="D204" s="8" t="s">
        <v>2346</v>
      </c>
      <c r="E204" s="8" t="s">
        <v>2347</v>
      </c>
      <c r="F204" s="8" t="s">
        <v>2348</v>
      </c>
      <c r="G204" s="8" t="s">
        <v>2349</v>
      </c>
      <c r="H204" s="4"/>
      <c r="I204" s="8" t="s">
        <v>2345</v>
      </c>
      <c r="J204" s="10" t="s">
        <v>2350</v>
      </c>
      <c r="K204" s="8" t="s">
        <v>2351</v>
      </c>
      <c r="L204" s="8">
        <v>5.73006281172E11</v>
      </c>
      <c r="M204" s="4"/>
      <c r="N204" s="8" t="s">
        <v>2352</v>
      </c>
      <c r="O204" s="8" t="s">
        <v>2353</v>
      </c>
      <c r="P204" s="8" t="s">
        <v>101</v>
      </c>
      <c r="Q204" s="8" t="s">
        <v>102</v>
      </c>
      <c r="R204" s="8" t="s">
        <v>670</v>
      </c>
      <c r="S204" s="4"/>
      <c r="T204" s="4"/>
      <c r="U204" s="4"/>
      <c r="V204" s="8" t="s">
        <v>255</v>
      </c>
      <c r="W204" s="9"/>
      <c r="X204" s="8" t="s">
        <v>2354</v>
      </c>
      <c r="Y204" s="4"/>
      <c r="Z204" s="4"/>
      <c r="AA204" s="4"/>
      <c r="AB204" s="4"/>
      <c r="AC204" s="4"/>
      <c r="AD204" s="4"/>
      <c r="AE204" s="4"/>
      <c r="AF204" s="11" t="b">
        <v>0</v>
      </c>
      <c r="AG204" s="11" t="b">
        <v>0</v>
      </c>
      <c r="AH204" s="4"/>
      <c r="AI204" s="11" t="b">
        <v>0</v>
      </c>
      <c r="AJ204" s="4"/>
      <c r="AK204" s="4"/>
      <c r="AL204" s="11" t="b">
        <v>1</v>
      </c>
      <c r="AM204" s="4"/>
      <c r="AN204" s="8" t="s">
        <v>109</v>
      </c>
      <c r="AO204" s="8" t="s">
        <v>2354</v>
      </c>
      <c r="AP204" s="8" t="s">
        <v>2354</v>
      </c>
      <c r="AQ204" s="4"/>
      <c r="AR204" s="4"/>
      <c r="AS204" s="4"/>
      <c r="AT204" s="4"/>
      <c r="AU204" s="4"/>
      <c r="AV204" s="8" t="s">
        <v>552</v>
      </c>
      <c r="AW204" s="8" t="s">
        <v>972</v>
      </c>
      <c r="AX204" s="4"/>
      <c r="AY204" s="4"/>
      <c r="AZ204" s="4"/>
      <c r="BA204" s="4"/>
      <c r="BB204" s="4"/>
      <c r="BC204" s="8" t="s">
        <v>1345</v>
      </c>
      <c r="BD204" s="8" t="s">
        <v>2354</v>
      </c>
      <c r="BE204" s="8" t="s">
        <v>1346</v>
      </c>
      <c r="BF204" s="8" t="s">
        <v>1637</v>
      </c>
      <c r="BG204" s="8" t="s">
        <v>391</v>
      </c>
      <c r="BH204" s="4"/>
      <c r="BI204" s="4"/>
      <c r="BJ204" s="8" t="s">
        <v>289</v>
      </c>
      <c r="BK204" s="8" t="s">
        <v>173</v>
      </c>
      <c r="BL204" s="12">
        <v>44569.0</v>
      </c>
      <c r="BM204" s="10" t="s">
        <v>2355</v>
      </c>
      <c r="BN204" s="11" t="b">
        <v>0</v>
      </c>
      <c r="BO204" s="8" t="s">
        <v>119</v>
      </c>
      <c r="BP204" s="8" t="s">
        <v>1349</v>
      </c>
      <c r="BQ204" s="4"/>
      <c r="BR204" s="4"/>
      <c r="BS204" s="11" t="b">
        <v>1</v>
      </c>
      <c r="BT204" s="4"/>
      <c r="BU204" s="4"/>
      <c r="BV204" s="4"/>
      <c r="BW204" s="11" t="b">
        <v>0</v>
      </c>
      <c r="BX204" s="8" t="s">
        <v>122</v>
      </c>
      <c r="BY204" s="4"/>
      <c r="BZ204" s="4"/>
      <c r="CA204" s="4"/>
      <c r="CB204" s="4"/>
      <c r="CC204" s="4"/>
      <c r="CD204" s="4"/>
      <c r="CE204" s="4"/>
      <c r="CF204" s="9"/>
      <c r="CG204" s="4"/>
      <c r="CH204" s="4"/>
      <c r="CI204" s="4"/>
    </row>
    <row r="205" ht="14.25" customHeight="1">
      <c r="A205" s="8">
        <v>199.0</v>
      </c>
      <c r="B205" s="8" t="s">
        <v>2356</v>
      </c>
      <c r="C205" s="8" t="s">
        <v>2357</v>
      </c>
      <c r="D205" s="8" t="s">
        <v>640</v>
      </c>
      <c r="E205" s="8" t="s">
        <v>769</v>
      </c>
      <c r="F205" s="8" t="s">
        <v>247</v>
      </c>
      <c r="G205" s="8" t="s">
        <v>2358</v>
      </c>
      <c r="H205" s="4"/>
      <c r="I205" s="8" t="s">
        <v>2357</v>
      </c>
      <c r="J205" s="15">
        <v>32633.0</v>
      </c>
      <c r="K205" s="8" t="s">
        <v>2359</v>
      </c>
      <c r="L205" s="8">
        <v>5.0687068508E10</v>
      </c>
      <c r="M205" s="4"/>
      <c r="N205" s="8" t="s">
        <v>2360</v>
      </c>
      <c r="O205" s="8" t="s">
        <v>2361</v>
      </c>
      <c r="P205" s="8" t="s">
        <v>1454</v>
      </c>
      <c r="Q205" s="8" t="s">
        <v>102</v>
      </c>
      <c r="R205" s="8" t="s">
        <v>2362</v>
      </c>
      <c r="S205" s="4"/>
      <c r="T205" s="4"/>
      <c r="U205" s="4"/>
      <c r="V205" s="8" t="s">
        <v>255</v>
      </c>
      <c r="W205" s="8">
        <v>1.139301E8</v>
      </c>
      <c r="X205" s="9"/>
      <c r="Y205" s="4"/>
      <c r="Z205" s="4"/>
      <c r="AA205" s="4"/>
      <c r="AB205" s="4"/>
      <c r="AC205" s="4"/>
      <c r="AD205" s="4"/>
      <c r="AE205" s="4"/>
      <c r="AF205" s="11" t="b">
        <v>0</v>
      </c>
      <c r="AG205" s="11" t="b">
        <v>0</v>
      </c>
      <c r="AH205" s="4"/>
      <c r="AI205" s="11" t="b">
        <v>0</v>
      </c>
      <c r="AJ205" s="4"/>
      <c r="AK205" s="4"/>
      <c r="AL205" s="11" t="b">
        <v>1</v>
      </c>
      <c r="AM205" s="4"/>
      <c r="AN205" s="8" t="s">
        <v>109</v>
      </c>
      <c r="AO205" s="8">
        <v>1.139301E8</v>
      </c>
      <c r="AP205" s="8">
        <v>1.139301E8</v>
      </c>
      <c r="AQ205" s="4"/>
      <c r="AR205" s="4"/>
      <c r="AS205" s="4"/>
      <c r="AT205" s="4"/>
      <c r="AU205" s="4"/>
      <c r="AV205" s="8" t="s">
        <v>112</v>
      </c>
      <c r="AW205" s="8" t="s">
        <v>2363</v>
      </c>
      <c r="AX205" s="4"/>
      <c r="AY205" s="4"/>
      <c r="AZ205" s="4"/>
      <c r="BA205" s="4"/>
      <c r="BB205" s="4"/>
      <c r="BC205" s="8" t="s">
        <v>1345</v>
      </c>
      <c r="BD205" s="8">
        <v>1.139301E8</v>
      </c>
      <c r="BE205" s="8" t="s">
        <v>1346</v>
      </c>
      <c r="BF205" s="8" t="s">
        <v>1637</v>
      </c>
      <c r="BG205" s="8" t="s">
        <v>486</v>
      </c>
      <c r="BH205" s="4"/>
      <c r="BI205" s="4"/>
      <c r="BJ205" s="8" t="s">
        <v>289</v>
      </c>
      <c r="BK205" s="8" t="s">
        <v>173</v>
      </c>
      <c r="BL205" s="12">
        <v>44873.0</v>
      </c>
      <c r="BM205" s="12">
        <v>44815.0</v>
      </c>
      <c r="BN205" s="11" t="b">
        <v>0</v>
      </c>
      <c r="BO205" s="8" t="s">
        <v>119</v>
      </c>
      <c r="BP205" s="8" t="s">
        <v>1349</v>
      </c>
      <c r="BQ205" s="4"/>
      <c r="BR205" s="4"/>
      <c r="BS205" s="11" t="b">
        <v>1</v>
      </c>
      <c r="BT205" s="4"/>
      <c r="BU205" s="4"/>
      <c r="BV205" s="4"/>
      <c r="BW205" s="11" t="b">
        <v>0</v>
      </c>
      <c r="BX205" s="8" t="s">
        <v>122</v>
      </c>
      <c r="BY205" s="4"/>
      <c r="BZ205" s="4"/>
      <c r="CA205" s="4"/>
      <c r="CB205" s="4"/>
      <c r="CC205" s="4"/>
      <c r="CD205" s="4"/>
      <c r="CE205" s="4"/>
      <c r="CF205" s="9"/>
      <c r="CG205" s="4"/>
      <c r="CH205" s="4"/>
      <c r="CI205" s="4"/>
    </row>
    <row r="206" ht="14.25" customHeight="1">
      <c r="A206" s="8">
        <v>200.0</v>
      </c>
      <c r="B206" s="8" t="s">
        <v>2364</v>
      </c>
      <c r="C206" s="8" t="s">
        <v>2365</v>
      </c>
      <c r="D206" s="8" t="s">
        <v>640</v>
      </c>
      <c r="E206" s="8" t="s">
        <v>1302</v>
      </c>
      <c r="F206" s="8" t="s">
        <v>1663</v>
      </c>
      <c r="G206" s="8" t="s">
        <v>2348</v>
      </c>
      <c r="H206" s="4"/>
      <c r="I206" s="8" t="s">
        <v>2365</v>
      </c>
      <c r="J206" s="10" t="s">
        <v>2366</v>
      </c>
      <c r="K206" s="8" t="s">
        <v>2367</v>
      </c>
      <c r="L206" s="8" t="s">
        <v>2368</v>
      </c>
      <c r="M206" s="4"/>
      <c r="N206" s="8" t="s">
        <v>2369</v>
      </c>
      <c r="O206" s="8" t="s">
        <v>2370</v>
      </c>
      <c r="P206" s="8" t="s">
        <v>101</v>
      </c>
      <c r="Q206" s="8" t="s">
        <v>102</v>
      </c>
      <c r="R206" s="8" t="s">
        <v>670</v>
      </c>
      <c r="S206" s="4"/>
      <c r="T206" s="4"/>
      <c r="U206" s="4"/>
      <c r="V206" s="8" t="s">
        <v>255</v>
      </c>
      <c r="W206" s="9"/>
      <c r="X206" s="8" t="s">
        <v>2371</v>
      </c>
      <c r="Y206" s="4"/>
      <c r="Z206" s="4"/>
      <c r="AA206" s="4"/>
      <c r="AB206" s="4"/>
      <c r="AC206" s="4"/>
      <c r="AD206" s="4"/>
      <c r="AE206" s="4"/>
      <c r="AF206" s="11" t="b">
        <v>0</v>
      </c>
      <c r="AG206" s="11" t="b">
        <v>0</v>
      </c>
      <c r="AH206" s="4"/>
      <c r="AI206" s="11" t="b">
        <v>0</v>
      </c>
      <c r="AJ206" s="4"/>
      <c r="AK206" s="4"/>
      <c r="AL206" s="11" t="b">
        <v>1</v>
      </c>
      <c r="AM206" s="4"/>
      <c r="AN206" s="8" t="s">
        <v>109</v>
      </c>
      <c r="AO206" s="8" t="s">
        <v>2371</v>
      </c>
      <c r="AP206" s="8" t="s">
        <v>2371</v>
      </c>
      <c r="AQ206" s="9"/>
      <c r="AR206" s="4"/>
      <c r="AS206" s="4"/>
      <c r="AT206" s="4"/>
      <c r="AU206" s="4"/>
      <c r="AV206" s="8" t="s">
        <v>552</v>
      </c>
      <c r="AW206" s="8" t="s">
        <v>2038</v>
      </c>
      <c r="AX206" s="4"/>
      <c r="AY206" s="4"/>
      <c r="AZ206" s="4"/>
      <c r="BA206" s="4"/>
      <c r="BB206" s="4"/>
      <c r="BC206" s="8" t="s">
        <v>1345</v>
      </c>
      <c r="BD206" s="8" t="s">
        <v>2371</v>
      </c>
      <c r="BE206" s="8" t="s">
        <v>1346</v>
      </c>
      <c r="BF206" s="8" t="s">
        <v>2372</v>
      </c>
      <c r="BG206" s="8" t="s">
        <v>2373</v>
      </c>
      <c r="BH206" s="4"/>
      <c r="BI206" s="4"/>
      <c r="BJ206" s="8" t="s">
        <v>289</v>
      </c>
      <c r="BK206" s="8" t="s">
        <v>173</v>
      </c>
      <c r="BL206" s="10" t="s">
        <v>2374</v>
      </c>
      <c r="BM206" s="12">
        <v>44990.0</v>
      </c>
      <c r="BN206" s="11" t="b">
        <v>0</v>
      </c>
      <c r="BO206" s="8" t="s">
        <v>119</v>
      </c>
      <c r="BP206" s="8" t="s">
        <v>1349</v>
      </c>
      <c r="BQ206" s="4"/>
      <c r="BR206" s="4"/>
      <c r="BS206" s="11" t="b">
        <v>1</v>
      </c>
      <c r="BT206" s="4"/>
      <c r="BU206" s="4"/>
      <c r="BV206" s="4"/>
      <c r="BW206" s="11" t="b">
        <v>0</v>
      </c>
      <c r="BX206" s="8" t="s">
        <v>122</v>
      </c>
      <c r="BY206" s="4"/>
      <c r="BZ206" s="4"/>
      <c r="CA206" s="4"/>
      <c r="CB206" s="4"/>
      <c r="CC206" s="4"/>
      <c r="CD206" s="4"/>
      <c r="CE206" s="4"/>
      <c r="CF206" s="8" t="s">
        <v>176</v>
      </c>
      <c r="CG206" s="4"/>
      <c r="CH206" s="4"/>
      <c r="CI206" s="4"/>
    </row>
    <row r="207" ht="14.25" customHeight="1">
      <c r="A207" s="8">
        <v>201.0</v>
      </c>
      <c r="B207" s="8" t="s">
        <v>2375</v>
      </c>
      <c r="C207" s="8" t="s">
        <v>2376</v>
      </c>
      <c r="D207" s="8" t="s">
        <v>1258</v>
      </c>
      <c r="E207" s="8" t="s">
        <v>1379</v>
      </c>
      <c r="F207" s="8" t="s">
        <v>2377</v>
      </c>
      <c r="G207" s="8" t="s">
        <v>2378</v>
      </c>
      <c r="H207" s="4"/>
      <c r="I207" s="8" t="s">
        <v>2376</v>
      </c>
      <c r="J207" s="15">
        <v>33545.0</v>
      </c>
      <c r="K207" s="8" t="s">
        <v>2379</v>
      </c>
      <c r="L207" s="8" t="s">
        <v>2380</v>
      </c>
      <c r="M207" s="4"/>
      <c r="N207" s="8" t="s">
        <v>2381</v>
      </c>
      <c r="O207" s="8" t="s">
        <v>2382</v>
      </c>
      <c r="P207" s="8" t="s">
        <v>131</v>
      </c>
      <c r="Q207" s="8" t="s">
        <v>102</v>
      </c>
      <c r="R207" s="8" t="s">
        <v>254</v>
      </c>
      <c r="S207" s="4"/>
      <c r="T207" s="4"/>
      <c r="U207" s="4"/>
      <c r="V207" s="8" t="s">
        <v>255</v>
      </c>
      <c r="W207" s="9"/>
      <c r="X207" s="8" t="s">
        <v>2383</v>
      </c>
      <c r="Y207" s="4"/>
      <c r="Z207" s="4"/>
      <c r="AA207" s="4"/>
      <c r="AB207" s="4"/>
      <c r="AC207" s="4"/>
      <c r="AD207" s="4"/>
      <c r="AE207" s="4"/>
      <c r="AF207" s="11" t="b">
        <v>0</v>
      </c>
      <c r="AG207" s="11" t="b">
        <v>0</v>
      </c>
      <c r="AH207" s="4"/>
      <c r="AI207" s="11" t="b">
        <v>0</v>
      </c>
      <c r="AJ207" s="4"/>
      <c r="AK207" s="4"/>
      <c r="AL207" s="11" t="b">
        <v>1</v>
      </c>
      <c r="AM207" s="4"/>
      <c r="AN207" s="8" t="s">
        <v>109</v>
      </c>
      <c r="AO207" s="8" t="s">
        <v>2384</v>
      </c>
      <c r="AP207" s="8" t="s">
        <v>2383</v>
      </c>
      <c r="AQ207" s="4"/>
      <c r="AR207" s="4"/>
      <c r="AS207" s="4"/>
      <c r="AT207" s="4"/>
      <c r="AU207" s="4"/>
      <c r="AV207" s="8" t="s">
        <v>552</v>
      </c>
      <c r="AW207" s="8" t="s">
        <v>2385</v>
      </c>
      <c r="AX207" s="4"/>
      <c r="AY207" s="4"/>
      <c r="AZ207" s="4"/>
      <c r="BA207" s="4"/>
      <c r="BB207" s="4"/>
      <c r="BC207" s="8" t="s">
        <v>1345</v>
      </c>
      <c r="BD207" s="8" t="s">
        <v>2383</v>
      </c>
      <c r="BE207" s="8" t="s">
        <v>1346</v>
      </c>
      <c r="BF207" s="8" t="s">
        <v>1366</v>
      </c>
      <c r="BG207" s="8" t="s">
        <v>486</v>
      </c>
      <c r="BH207" s="4"/>
      <c r="BI207" s="4"/>
      <c r="BJ207" s="8" t="s">
        <v>289</v>
      </c>
      <c r="BK207" s="8" t="s">
        <v>173</v>
      </c>
      <c r="BL207" s="10" t="s">
        <v>889</v>
      </c>
      <c r="BM207" s="12">
        <v>44907.0</v>
      </c>
      <c r="BN207" s="11" t="b">
        <v>0</v>
      </c>
      <c r="BO207" s="8" t="s">
        <v>119</v>
      </c>
      <c r="BP207" s="8" t="s">
        <v>1349</v>
      </c>
      <c r="BQ207" s="9"/>
      <c r="BR207" s="4"/>
      <c r="BS207" s="11" t="b">
        <v>1</v>
      </c>
      <c r="BT207" s="4"/>
      <c r="BU207" s="4"/>
      <c r="BV207" s="4"/>
      <c r="BW207" s="11" t="b">
        <v>0</v>
      </c>
      <c r="BX207" s="8" t="s">
        <v>122</v>
      </c>
      <c r="BY207" s="4"/>
      <c r="BZ207" s="4"/>
      <c r="CA207" s="4"/>
      <c r="CB207" s="4"/>
      <c r="CC207" s="4"/>
      <c r="CD207" s="4"/>
      <c r="CE207" s="4"/>
      <c r="CF207" s="9"/>
      <c r="CG207" s="4"/>
      <c r="CH207" s="4"/>
      <c r="CI207" s="4"/>
    </row>
    <row r="208" ht="14.25" customHeight="1">
      <c r="A208" s="8">
        <v>202.0</v>
      </c>
      <c r="B208" s="8" t="s">
        <v>2386</v>
      </c>
      <c r="C208" s="8" t="s">
        <v>2387</v>
      </c>
      <c r="D208" s="8" t="s">
        <v>640</v>
      </c>
      <c r="E208" s="8" t="s">
        <v>2286</v>
      </c>
      <c r="F208" s="8" t="s">
        <v>247</v>
      </c>
      <c r="G208" s="8" t="s">
        <v>2388</v>
      </c>
      <c r="H208" s="4"/>
      <c r="I208" s="8" t="s">
        <v>2387</v>
      </c>
      <c r="J208" s="10" t="s">
        <v>2389</v>
      </c>
      <c r="K208" s="8" t="s">
        <v>2390</v>
      </c>
      <c r="L208" s="8">
        <v>5.73182394684E11</v>
      </c>
      <c r="M208" s="4"/>
      <c r="N208" s="8" t="s">
        <v>2391</v>
      </c>
      <c r="O208" s="8" t="s">
        <v>2392</v>
      </c>
      <c r="P208" s="8" t="s">
        <v>101</v>
      </c>
      <c r="Q208" s="8" t="s">
        <v>102</v>
      </c>
      <c r="R208" s="8" t="s">
        <v>670</v>
      </c>
      <c r="S208" s="4"/>
      <c r="T208" s="4"/>
      <c r="U208" s="4"/>
      <c r="V208" s="8" t="s">
        <v>255</v>
      </c>
      <c r="W208" s="9"/>
      <c r="X208" s="8" t="s">
        <v>2393</v>
      </c>
      <c r="Y208" s="4"/>
      <c r="Z208" s="4"/>
      <c r="AA208" s="4"/>
      <c r="AB208" s="4"/>
      <c r="AC208" s="4"/>
      <c r="AD208" s="4"/>
      <c r="AE208" s="4"/>
      <c r="AF208" s="11" t="b">
        <v>0</v>
      </c>
      <c r="AG208" s="11" t="b">
        <v>0</v>
      </c>
      <c r="AH208" s="4"/>
      <c r="AI208" s="11" t="b">
        <v>0</v>
      </c>
      <c r="AJ208" s="4"/>
      <c r="AK208" s="4"/>
      <c r="AL208" s="11" t="b">
        <v>1</v>
      </c>
      <c r="AM208" s="4"/>
      <c r="AN208" s="8" t="s">
        <v>109</v>
      </c>
      <c r="AO208" s="8" t="s">
        <v>2393</v>
      </c>
      <c r="AP208" s="8" t="s">
        <v>2393</v>
      </c>
      <c r="AQ208" s="4"/>
      <c r="AR208" s="4"/>
      <c r="AS208" s="4"/>
      <c r="AT208" s="4"/>
      <c r="AU208" s="4"/>
      <c r="AV208" s="8" t="s">
        <v>552</v>
      </c>
      <c r="AW208" s="8" t="s">
        <v>2394</v>
      </c>
      <c r="AX208" s="4"/>
      <c r="AY208" s="4"/>
      <c r="AZ208" s="4"/>
      <c r="BA208" s="4"/>
      <c r="BB208" s="4"/>
      <c r="BC208" s="8" t="s">
        <v>1345</v>
      </c>
      <c r="BD208" s="8" t="s">
        <v>2393</v>
      </c>
      <c r="BE208" s="8" t="s">
        <v>1346</v>
      </c>
      <c r="BF208" s="8" t="s">
        <v>1637</v>
      </c>
      <c r="BG208" s="8" t="s">
        <v>486</v>
      </c>
      <c r="BH208" s="4"/>
      <c r="BI208" s="4"/>
      <c r="BJ208" s="8" t="s">
        <v>289</v>
      </c>
      <c r="BK208" s="8" t="s">
        <v>173</v>
      </c>
      <c r="BL208" s="10" t="s">
        <v>889</v>
      </c>
      <c r="BM208" s="10" t="s">
        <v>2395</v>
      </c>
      <c r="BN208" s="11" t="b">
        <v>0</v>
      </c>
      <c r="BO208" s="8" t="s">
        <v>119</v>
      </c>
      <c r="BP208" s="8" t="s">
        <v>1349</v>
      </c>
      <c r="BQ208" s="4"/>
      <c r="BR208" s="4"/>
      <c r="BS208" s="11" t="b">
        <v>1</v>
      </c>
      <c r="BT208" s="4"/>
      <c r="BU208" s="4"/>
      <c r="BV208" s="4"/>
      <c r="BW208" s="11" t="b">
        <v>0</v>
      </c>
      <c r="BX208" s="8" t="s">
        <v>122</v>
      </c>
      <c r="BY208" s="4"/>
      <c r="BZ208" s="4"/>
      <c r="CA208" s="4"/>
      <c r="CB208" s="4"/>
      <c r="CC208" s="4"/>
      <c r="CD208" s="4"/>
      <c r="CE208" s="4"/>
      <c r="CF208" s="8" t="s">
        <v>664</v>
      </c>
      <c r="CG208" s="4"/>
      <c r="CH208" s="4"/>
      <c r="CI208" s="4"/>
    </row>
    <row r="209" ht="14.25" customHeight="1">
      <c r="A209" s="8">
        <v>203.0</v>
      </c>
      <c r="B209" s="8" t="s">
        <v>2396</v>
      </c>
      <c r="C209" s="8" t="s">
        <v>2397</v>
      </c>
      <c r="D209" s="8" t="s">
        <v>363</v>
      </c>
      <c r="E209" s="8" t="s">
        <v>1894</v>
      </c>
      <c r="F209" s="8" t="s">
        <v>1987</v>
      </c>
      <c r="G209" s="8" t="s">
        <v>2398</v>
      </c>
      <c r="H209" s="4"/>
      <c r="I209" s="8" t="s">
        <v>2397</v>
      </c>
      <c r="J209" s="15">
        <v>30323.0</v>
      </c>
      <c r="K209" s="8" t="s">
        <v>2399</v>
      </c>
      <c r="L209" s="8">
        <v>5.491154634864E12</v>
      </c>
      <c r="M209" s="4"/>
      <c r="N209" s="8" t="s">
        <v>2400</v>
      </c>
      <c r="O209" s="4"/>
      <c r="P209" s="8" t="s">
        <v>131</v>
      </c>
      <c r="Q209" s="8" t="s">
        <v>102</v>
      </c>
      <c r="R209" s="8" t="s">
        <v>1624</v>
      </c>
      <c r="S209" s="4"/>
      <c r="T209" s="4"/>
      <c r="U209" s="4"/>
      <c r="V209" s="8" t="s">
        <v>255</v>
      </c>
      <c r="W209" s="8">
        <v>9.5468857E7</v>
      </c>
      <c r="X209" s="9"/>
      <c r="Y209" s="4"/>
      <c r="Z209" s="4"/>
      <c r="AA209" s="4"/>
      <c r="AB209" s="4"/>
      <c r="AC209" s="4"/>
      <c r="AD209" s="4"/>
      <c r="AE209" s="4"/>
      <c r="AF209" s="11" t="b">
        <v>0</v>
      </c>
      <c r="AG209" s="11" t="b">
        <v>0</v>
      </c>
      <c r="AH209" s="4"/>
      <c r="AI209" s="11" t="b">
        <v>0</v>
      </c>
      <c r="AJ209" s="4"/>
      <c r="AK209" s="4"/>
      <c r="AL209" s="11" t="b">
        <v>1</v>
      </c>
      <c r="AM209" s="4"/>
      <c r="AN209" s="8" t="s">
        <v>109</v>
      </c>
      <c r="AO209" s="8" t="s">
        <v>2396</v>
      </c>
      <c r="AP209" s="8" t="s">
        <v>2401</v>
      </c>
      <c r="AQ209" s="9"/>
      <c r="AR209" s="4"/>
      <c r="AS209" s="4"/>
      <c r="AT209" s="4"/>
      <c r="AU209" s="4"/>
      <c r="AV209" s="8" t="s">
        <v>552</v>
      </c>
      <c r="AW209" s="8" t="s">
        <v>2402</v>
      </c>
      <c r="AX209" s="4"/>
      <c r="AY209" s="4"/>
      <c r="AZ209" s="4"/>
      <c r="BA209" s="4"/>
      <c r="BB209" s="4"/>
      <c r="BC209" s="8" t="s">
        <v>1345</v>
      </c>
      <c r="BD209" s="8">
        <v>9.5468857E7</v>
      </c>
      <c r="BE209" s="8" t="s">
        <v>1346</v>
      </c>
      <c r="BF209" s="8" t="s">
        <v>2156</v>
      </c>
      <c r="BG209" s="8" t="s">
        <v>486</v>
      </c>
      <c r="BH209" s="4"/>
      <c r="BI209" s="4"/>
      <c r="BJ209" s="8" t="s">
        <v>289</v>
      </c>
      <c r="BK209" s="8" t="s">
        <v>173</v>
      </c>
      <c r="BL209" s="12">
        <v>44570.0</v>
      </c>
      <c r="BM209" s="13"/>
      <c r="BN209" s="11" t="b">
        <v>1</v>
      </c>
      <c r="BO209" s="8" t="s">
        <v>119</v>
      </c>
      <c r="BP209" s="8" t="s">
        <v>1349</v>
      </c>
      <c r="BQ209" s="9"/>
      <c r="BR209" s="4"/>
      <c r="BS209" s="11" t="b">
        <v>1</v>
      </c>
      <c r="BT209" s="4"/>
      <c r="BU209" s="4"/>
      <c r="BV209" s="4"/>
      <c r="BW209" s="11" t="b">
        <v>1</v>
      </c>
      <c r="BX209" s="8" t="s">
        <v>122</v>
      </c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</row>
    <row r="210" ht="14.25" customHeight="1">
      <c r="A210" s="8">
        <v>204.0</v>
      </c>
      <c r="B210" s="8" t="s">
        <v>2403</v>
      </c>
      <c r="C210" s="8" t="s">
        <v>2404</v>
      </c>
      <c r="D210" s="8" t="s">
        <v>2405</v>
      </c>
      <c r="E210" s="8" t="s">
        <v>2347</v>
      </c>
      <c r="F210" s="8" t="s">
        <v>1148</v>
      </c>
      <c r="G210" s="8" t="s">
        <v>2406</v>
      </c>
      <c r="H210" s="4"/>
      <c r="I210" s="8" t="s">
        <v>2404</v>
      </c>
      <c r="J210" s="10" t="s">
        <v>2407</v>
      </c>
      <c r="K210" s="8" t="s">
        <v>2408</v>
      </c>
      <c r="L210" s="8" t="s">
        <v>2409</v>
      </c>
      <c r="M210" s="4"/>
      <c r="N210" s="9"/>
      <c r="O210" s="4"/>
      <c r="P210" s="8" t="s">
        <v>101</v>
      </c>
      <c r="Q210" s="8" t="s">
        <v>102</v>
      </c>
      <c r="R210" s="8" t="s">
        <v>670</v>
      </c>
      <c r="S210" s="4"/>
      <c r="T210" s="4"/>
      <c r="U210" s="4"/>
      <c r="V210" s="8" t="s">
        <v>255</v>
      </c>
      <c r="W210" s="8">
        <v>1.012404797E9</v>
      </c>
      <c r="X210" s="9"/>
      <c r="Y210" s="4"/>
      <c r="Z210" s="4"/>
      <c r="AA210" s="4"/>
      <c r="AB210" s="4"/>
      <c r="AC210" s="4"/>
      <c r="AD210" s="4"/>
      <c r="AE210" s="4"/>
      <c r="AF210" s="11" t="b">
        <v>0</v>
      </c>
      <c r="AG210" s="11" t="b">
        <v>0</v>
      </c>
      <c r="AH210" s="4"/>
      <c r="AI210" s="11" t="b">
        <v>0</v>
      </c>
      <c r="AJ210" s="4"/>
      <c r="AK210" s="4"/>
      <c r="AL210" s="11" t="b">
        <v>1</v>
      </c>
      <c r="AM210" s="4"/>
      <c r="AN210" s="8" t="s">
        <v>109</v>
      </c>
      <c r="AO210" s="9"/>
      <c r="AP210" s="9"/>
      <c r="AQ210" s="4"/>
      <c r="AR210" s="4"/>
      <c r="AS210" s="4"/>
      <c r="AT210" s="4"/>
      <c r="AU210" s="4"/>
      <c r="AV210" s="8" t="s">
        <v>552</v>
      </c>
      <c r="AW210" s="8" t="s">
        <v>2410</v>
      </c>
      <c r="AX210" s="4"/>
      <c r="AY210" s="4"/>
      <c r="AZ210" s="4"/>
      <c r="BA210" s="4"/>
      <c r="BB210" s="4"/>
      <c r="BC210" s="8" t="s">
        <v>1345</v>
      </c>
      <c r="BD210" s="8">
        <v>1.012404797E9</v>
      </c>
      <c r="BE210" s="8" t="s">
        <v>1346</v>
      </c>
      <c r="BF210" s="8" t="s">
        <v>1366</v>
      </c>
      <c r="BG210" s="8" t="s">
        <v>458</v>
      </c>
      <c r="BH210" s="4"/>
      <c r="BI210" s="4"/>
      <c r="BJ210" s="9"/>
      <c r="BK210" s="8" t="s">
        <v>173</v>
      </c>
      <c r="BL210" s="12">
        <v>44570.0</v>
      </c>
      <c r="BM210" s="10" t="s">
        <v>2411</v>
      </c>
      <c r="BN210" s="11" t="b">
        <v>0</v>
      </c>
      <c r="BO210" s="8" t="s">
        <v>119</v>
      </c>
      <c r="BP210" s="8" t="s">
        <v>1349</v>
      </c>
      <c r="BQ210" s="4"/>
      <c r="BR210" s="4"/>
      <c r="BS210" s="11" t="b">
        <v>1</v>
      </c>
      <c r="BT210" s="4"/>
      <c r="BU210" s="4"/>
      <c r="BV210" s="4"/>
      <c r="BW210" s="11" t="b">
        <v>0</v>
      </c>
      <c r="BX210" s="8" t="s">
        <v>122</v>
      </c>
      <c r="BY210" s="4"/>
      <c r="BZ210" s="4"/>
      <c r="CA210" s="4"/>
      <c r="CB210" s="4"/>
      <c r="CC210" s="4"/>
      <c r="CD210" s="4"/>
      <c r="CE210" s="4"/>
      <c r="CF210" s="9"/>
      <c r="CG210" s="4"/>
      <c r="CH210" s="4"/>
      <c r="CI210" s="4"/>
    </row>
    <row r="211" ht="14.25" customHeight="1">
      <c r="A211" s="8">
        <v>205.0</v>
      </c>
      <c r="B211" s="8" t="s">
        <v>2412</v>
      </c>
      <c r="C211" s="8" t="s">
        <v>2413</v>
      </c>
      <c r="D211" s="8" t="s">
        <v>2414</v>
      </c>
      <c r="E211" s="9"/>
      <c r="F211" s="8" t="s">
        <v>2415</v>
      </c>
      <c r="G211" s="8" t="s">
        <v>2416</v>
      </c>
      <c r="H211" s="4"/>
      <c r="I211" s="8" t="s">
        <v>2413</v>
      </c>
      <c r="J211" s="10" t="s">
        <v>2417</v>
      </c>
      <c r="K211" s="8" t="s">
        <v>2418</v>
      </c>
      <c r="L211" s="8" t="s">
        <v>2419</v>
      </c>
      <c r="M211" s="4"/>
      <c r="N211" s="8" t="s">
        <v>2420</v>
      </c>
      <c r="O211" s="4"/>
      <c r="P211" s="8" t="s">
        <v>101</v>
      </c>
      <c r="Q211" s="8" t="s">
        <v>102</v>
      </c>
      <c r="R211" s="8" t="s">
        <v>1693</v>
      </c>
      <c r="S211" s="4"/>
      <c r="T211" s="4"/>
      <c r="U211" s="4"/>
      <c r="V211" s="8" t="s">
        <v>255</v>
      </c>
      <c r="W211" s="9"/>
      <c r="X211" s="8" t="s">
        <v>2421</v>
      </c>
      <c r="Y211" s="4"/>
      <c r="Z211" s="4"/>
      <c r="AA211" s="4"/>
      <c r="AB211" s="4"/>
      <c r="AC211" s="4"/>
      <c r="AD211" s="4"/>
      <c r="AE211" s="4"/>
      <c r="AF211" s="11" t="b">
        <v>0</v>
      </c>
      <c r="AG211" s="11" t="b">
        <v>0</v>
      </c>
      <c r="AH211" s="4"/>
      <c r="AI211" s="11" t="b">
        <v>0</v>
      </c>
      <c r="AJ211" s="4"/>
      <c r="AK211" s="4"/>
      <c r="AL211" s="11" t="b">
        <v>1</v>
      </c>
      <c r="AM211" s="4"/>
      <c r="AN211" s="8" t="s">
        <v>109</v>
      </c>
      <c r="AO211" s="8" t="s">
        <v>2412</v>
      </c>
      <c r="AP211" s="8" t="s">
        <v>2412</v>
      </c>
      <c r="AQ211" s="4"/>
      <c r="AR211" s="4"/>
      <c r="AS211" s="4"/>
      <c r="AT211" s="4"/>
      <c r="AU211" s="4"/>
      <c r="AV211" s="8" t="s">
        <v>112</v>
      </c>
      <c r="AW211" s="8" t="s">
        <v>2422</v>
      </c>
      <c r="AX211" s="4"/>
      <c r="AY211" s="4"/>
      <c r="AZ211" s="4"/>
      <c r="BA211" s="4"/>
      <c r="BB211" s="4"/>
      <c r="BC211" s="8" t="s">
        <v>1345</v>
      </c>
      <c r="BD211" s="8" t="s">
        <v>2421</v>
      </c>
      <c r="BE211" s="8" t="s">
        <v>1346</v>
      </c>
      <c r="BF211" s="8" t="s">
        <v>2423</v>
      </c>
      <c r="BG211" s="8" t="s">
        <v>2424</v>
      </c>
      <c r="BH211" s="4"/>
      <c r="BI211" s="4"/>
      <c r="BJ211" s="9"/>
      <c r="BK211" s="8" t="s">
        <v>173</v>
      </c>
      <c r="BL211" s="10" t="s">
        <v>2425</v>
      </c>
      <c r="BM211" s="13"/>
      <c r="BN211" s="11" t="b">
        <v>1</v>
      </c>
      <c r="BO211" s="8" t="s">
        <v>119</v>
      </c>
      <c r="BP211" s="8" t="s">
        <v>1349</v>
      </c>
      <c r="BQ211" s="4"/>
      <c r="BR211" s="4"/>
      <c r="BS211" s="11" t="b">
        <v>1</v>
      </c>
      <c r="BT211" s="4"/>
      <c r="BU211" s="4"/>
      <c r="BV211" s="4"/>
      <c r="BW211" s="11" t="b">
        <v>1</v>
      </c>
      <c r="BX211" s="8" t="s">
        <v>122</v>
      </c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</row>
    <row r="212" ht="14.25" customHeight="1">
      <c r="A212" s="8">
        <v>206.0</v>
      </c>
      <c r="B212" s="8" t="s">
        <v>2426</v>
      </c>
      <c r="C212" s="8" t="s">
        <v>2427</v>
      </c>
      <c r="D212" s="8" t="s">
        <v>1442</v>
      </c>
      <c r="E212" s="8" t="s">
        <v>2428</v>
      </c>
      <c r="F212" s="8" t="s">
        <v>1459</v>
      </c>
      <c r="G212" s="8" t="s">
        <v>1372</v>
      </c>
      <c r="H212" s="4"/>
      <c r="I212" s="8" t="s">
        <v>2429</v>
      </c>
      <c r="J212" s="15">
        <v>33031.0</v>
      </c>
      <c r="K212" s="8" t="s">
        <v>2430</v>
      </c>
      <c r="L212" s="8" t="s">
        <v>2431</v>
      </c>
      <c r="M212" s="4"/>
      <c r="N212" s="9"/>
      <c r="O212" s="4"/>
      <c r="P212" s="8" t="s">
        <v>1454</v>
      </c>
      <c r="Q212" s="8" t="s">
        <v>102</v>
      </c>
      <c r="R212" s="8" t="s">
        <v>1462</v>
      </c>
      <c r="S212" s="4"/>
      <c r="T212" s="4"/>
      <c r="U212" s="4"/>
      <c r="V212" s="8" t="s">
        <v>255</v>
      </c>
      <c r="W212" s="8" t="s">
        <v>2432</v>
      </c>
      <c r="X212" s="9"/>
      <c r="Y212" s="4"/>
      <c r="Z212" s="4"/>
      <c r="AA212" s="4"/>
      <c r="AB212" s="4"/>
      <c r="AC212" s="4"/>
      <c r="AD212" s="4"/>
      <c r="AE212" s="4"/>
      <c r="AF212" s="11" t="b">
        <v>0</v>
      </c>
      <c r="AG212" s="11" t="b">
        <v>0</v>
      </c>
      <c r="AH212" s="4"/>
      <c r="AI212" s="11" t="b">
        <v>0</v>
      </c>
      <c r="AJ212" s="4"/>
      <c r="AK212" s="4"/>
      <c r="AL212" s="11" t="b">
        <v>1</v>
      </c>
      <c r="AM212" s="4"/>
      <c r="AN212" s="8" t="s">
        <v>109</v>
      </c>
      <c r="AO212" s="9"/>
      <c r="AP212" s="9"/>
      <c r="AQ212" s="4"/>
      <c r="AR212" s="4"/>
      <c r="AS212" s="4"/>
      <c r="AT212" s="4"/>
      <c r="AU212" s="4"/>
      <c r="AV212" s="8" t="s">
        <v>552</v>
      </c>
      <c r="AW212" s="8" t="s">
        <v>2433</v>
      </c>
      <c r="AX212" s="4"/>
      <c r="AY212" s="4"/>
      <c r="AZ212" s="4"/>
      <c r="BA212" s="4"/>
      <c r="BB212" s="4"/>
      <c r="BC212" s="8" t="s">
        <v>1345</v>
      </c>
      <c r="BD212" s="8" t="s">
        <v>2432</v>
      </c>
      <c r="BE212" s="8" t="s">
        <v>1346</v>
      </c>
      <c r="BF212" s="8" t="s">
        <v>1394</v>
      </c>
      <c r="BG212" s="8" t="s">
        <v>486</v>
      </c>
      <c r="BH212" s="4"/>
      <c r="BI212" s="4"/>
      <c r="BJ212" s="9"/>
      <c r="BK212" s="8" t="s">
        <v>173</v>
      </c>
      <c r="BL212" s="10" t="s">
        <v>2434</v>
      </c>
      <c r="BM212" s="10" t="s">
        <v>1087</v>
      </c>
      <c r="BN212" s="11" t="b">
        <v>0</v>
      </c>
      <c r="BO212" s="8" t="s">
        <v>119</v>
      </c>
      <c r="BP212" s="8" t="s">
        <v>1349</v>
      </c>
      <c r="BQ212" s="4"/>
      <c r="BR212" s="4"/>
      <c r="BS212" s="11" t="b">
        <v>1</v>
      </c>
      <c r="BT212" s="4"/>
      <c r="BU212" s="4"/>
      <c r="BV212" s="4"/>
      <c r="BW212" s="11" t="b">
        <v>0</v>
      </c>
      <c r="BX212" s="8" t="s">
        <v>122</v>
      </c>
      <c r="BY212" s="4"/>
      <c r="BZ212" s="4"/>
      <c r="CA212" s="4"/>
      <c r="CB212" s="4"/>
      <c r="CC212" s="4"/>
      <c r="CD212" s="4"/>
      <c r="CE212" s="4"/>
      <c r="CF212" s="8" t="s">
        <v>664</v>
      </c>
      <c r="CG212" s="4"/>
      <c r="CH212" s="4"/>
      <c r="CI212" s="4"/>
    </row>
    <row r="213" ht="14.25" customHeight="1">
      <c r="A213" s="8">
        <v>207.0</v>
      </c>
      <c r="B213" s="8" t="s">
        <v>2435</v>
      </c>
      <c r="C213" s="8" t="s">
        <v>2436</v>
      </c>
      <c r="D213" s="8" t="s">
        <v>2437</v>
      </c>
      <c r="E213" s="9"/>
      <c r="F213" s="8" t="s">
        <v>2438</v>
      </c>
      <c r="G213" s="8" t="s">
        <v>2439</v>
      </c>
      <c r="H213" s="4"/>
      <c r="I213" s="8" t="s">
        <v>2436</v>
      </c>
      <c r="J213" s="15">
        <v>29160.0</v>
      </c>
      <c r="K213" s="8" t="s">
        <v>2440</v>
      </c>
      <c r="L213" s="8" t="s">
        <v>2441</v>
      </c>
      <c r="M213" s="4"/>
      <c r="N213" s="8" t="s">
        <v>2442</v>
      </c>
      <c r="O213" s="4"/>
      <c r="P213" s="8" t="s">
        <v>131</v>
      </c>
      <c r="Q213" s="8" t="s">
        <v>150</v>
      </c>
      <c r="R213" s="8" t="s">
        <v>670</v>
      </c>
      <c r="S213" s="4"/>
      <c r="T213" s="4"/>
      <c r="U213" s="4"/>
      <c r="V213" s="8" t="s">
        <v>255</v>
      </c>
      <c r="W213" s="9"/>
      <c r="X213" s="8">
        <v>5.253171E7</v>
      </c>
      <c r="Y213" s="4"/>
      <c r="Z213" s="4"/>
      <c r="AA213" s="4"/>
      <c r="AB213" s="4"/>
      <c r="AC213" s="4"/>
      <c r="AD213" s="4"/>
      <c r="AE213" s="4"/>
      <c r="AF213" s="11" t="b">
        <v>0</v>
      </c>
      <c r="AG213" s="11" t="b">
        <v>0</v>
      </c>
      <c r="AH213" s="4"/>
      <c r="AI213" s="11" t="b">
        <v>0</v>
      </c>
      <c r="AJ213" s="4"/>
      <c r="AK213" s="4"/>
      <c r="AL213" s="11" t="b">
        <v>1</v>
      </c>
      <c r="AM213" s="4"/>
      <c r="AN213" s="8" t="s">
        <v>109</v>
      </c>
      <c r="AO213" s="8" t="s">
        <v>2435</v>
      </c>
      <c r="AP213" s="8" t="s">
        <v>2443</v>
      </c>
      <c r="AR213" s="4"/>
      <c r="AS213" s="4"/>
      <c r="AT213" s="4"/>
      <c r="AU213" s="4"/>
      <c r="AV213" s="8" t="s">
        <v>552</v>
      </c>
      <c r="AW213" s="8" t="s">
        <v>2444</v>
      </c>
      <c r="AX213" s="4"/>
      <c r="AY213" s="4"/>
      <c r="AZ213" s="4"/>
      <c r="BA213" s="4"/>
      <c r="BB213" s="4"/>
      <c r="BC213" s="8" t="s">
        <v>1345</v>
      </c>
      <c r="BD213" s="8">
        <v>5.253171E7</v>
      </c>
      <c r="BE213" s="8" t="s">
        <v>1346</v>
      </c>
      <c r="BF213" s="8" t="s">
        <v>1428</v>
      </c>
      <c r="BG213" s="8" t="s">
        <v>187</v>
      </c>
      <c r="BH213" s="4"/>
      <c r="BI213" s="4"/>
      <c r="BJ213" s="8" t="s">
        <v>201</v>
      </c>
      <c r="BK213" s="8" t="s">
        <v>173</v>
      </c>
      <c r="BL213" s="10" t="s">
        <v>2445</v>
      </c>
      <c r="BM213" s="13"/>
      <c r="BN213" s="11" t="b">
        <v>1</v>
      </c>
      <c r="BO213" s="8" t="s">
        <v>119</v>
      </c>
      <c r="BP213" s="8" t="s">
        <v>1349</v>
      </c>
      <c r="BQ213" s="9"/>
      <c r="BR213" s="4"/>
      <c r="BS213" s="11" t="b">
        <v>1</v>
      </c>
      <c r="BT213" s="4"/>
      <c r="BU213" s="4"/>
      <c r="BV213" s="4"/>
      <c r="BW213" s="11" t="b">
        <v>1</v>
      </c>
      <c r="BX213" s="8" t="s">
        <v>122</v>
      </c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</row>
    <row r="214" ht="14.25" customHeight="1">
      <c r="A214" s="8">
        <v>208.0</v>
      </c>
      <c r="B214" s="8" t="s">
        <v>2446</v>
      </c>
      <c r="C214" s="8" t="s">
        <v>2447</v>
      </c>
      <c r="D214" s="8" t="s">
        <v>2448</v>
      </c>
      <c r="E214" s="8" t="s">
        <v>2449</v>
      </c>
      <c r="F214" s="8" t="s">
        <v>247</v>
      </c>
      <c r="G214" s="8" t="s">
        <v>2450</v>
      </c>
      <c r="H214" s="4"/>
      <c r="I214" s="8" t="s">
        <v>2447</v>
      </c>
      <c r="J214" s="10" t="s">
        <v>2451</v>
      </c>
      <c r="K214" s="8" t="s">
        <v>2452</v>
      </c>
      <c r="L214" s="8">
        <v>5.73138827744E11</v>
      </c>
      <c r="M214" s="4"/>
      <c r="N214" s="9"/>
      <c r="O214" s="4"/>
      <c r="P214" s="8" t="s">
        <v>101</v>
      </c>
      <c r="Q214" s="8" t="s">
        <v>150</v>
      </c>
      <c r="R214" s="8" t="s">
        <v>670</v>
      </c>
      <c r="S214" s="4"/>
      <c r="T214" s="4"/>
      <c r="U214" s="4"/>
      <c r="V214" s="8" t="s">
        <v>255</v>
      </c>
      <c r="W214" s="9"/>
      <c r="X214" s="8">
        <v>1.030608437E9</v>
      </c>
      <c r="Y214" s="4"/>
      <c r="Z214" s="4"/>
      <c r="AA214" s="4"/>
      <c r="AB214" s="4"/>
      <c r="AC214" s="4"/>
      <c r="AD214" s="4"/>
      <c r="AE214" s="4"/>
      <c r="AF214" s="11" t="b">
        <v>0</v>
      </c>
      <c r="AG214" s="11" t="b">
        <v>0</v>
      </c>
      <c r="AH214" s="4"/>
      <c r="AI214" s="11" t="b">
        <v>0</v>
      </c>
      <c r="AJ214" s="4"/>
      <c r="AK214" s="4"/>
      <c r="AL214" s="11" t="b">
        <v>1</v>
      </c>
      <c r="AM214" s="4"/>
      <c r="AN214" s="8" t="s">
        <v>109</v>
      </c>
      <c r="AO214" s="9"/>
      <c r="AP214" s="9"/>
      <c r="AQ214" s="4"/>
      <c r="AR214" s="4"/>
      <c r="AS214" s="4"/>
      <c r="AT214" s="4"/>
      <c r="AU214" s="4"/>
      <c r="AV214" s="8" t="s">
        <v>552</v>
      </c>
      <c r="AW214" s="8" t="s">
        <v>2453</v>
      </c>
      <c r="AX214" s="4"/>
      <c r="AY214" s="4"/>
      <c r="AZ214" s="4"/>
      <c r="BA214" s="4"/>
      <c r="BB214" s="4"/>
      <c r="BC214" s="8" t="s">
        <v>1345</v>
      </c>
      <c r="BD214" s="8">
        <v>1.030608437E9</v>
      </c>
      <c r="BE214" s="8" t="s">
        <v>1346</v>
      </c>
      <c r="BF214" s="8" t="s">
        <v>1910</v>
      </c>
      <c r="BG214" s="8" t="s">
        <v>187</v>
      </c>
      <c r="BH214" s="4"/>
      <c r="BI214" s="4"/>
      <c r="BJ214" s="8" t="s">
        <v>201</v>
      </c>
      <c r="BK214" s="8" t="s">
        <v>173</v>
      </c>
      <c r="BL214" s="12">
        <v>44630.0</v>
      </c>
      <c r="BM214" s="12">
        <v>44876.0</v>
      </c>
      <c r="BN214" s="11" t="b">
        <v>0</v>
      </c>
      <c r="BO214" s="8" t="s">
        <v>119</v>
      </c>
      <c r="BP214" s="8" t="s">
        <v>1349</v>
      </c>
      <c r="BQ214" s="4"/>
      <c r="BR214" s="4"/>
      <c r="BS214" s="11" t="b">
        <v>1</v>
      </c>
      <c r="BT214" s="4"/>
      <c r="BU214" s="4"/>
      <c r="BV214" s="4"/>
      <c r="BW214" s="11" t="b">
        <v>0</v>
      </c>
      <c r="BX214" s="8" t="s">
        <v>122</v>
      </c>
      <c r="BY214" s="4"/>
      <c r="BZ214" s="4"/>
      <c r="CA214" s="4"/>
      <c r="CB214" s="4"/>
      <c r="CC214" s="4"/>
      <c r="CD214" s="4"/>
      <c r="CE214" s="4"/>
      <c r="CF214" s="8" t="s">
        <v>176</v>
      </c>
      <c r="CG214" s="4"/>
      <c r="CH214" s="4"/>
      <c r="CI214" s="4"/>
    </row>
    <row r="215" ht="14.25" customHeight="1">
      <c r="A215" s="8">
        <v>209.0</v>
      </c>
      <c r="B215" s="8" t="s">
        <v>2454</v>
      </c>
      <c r="C215" s="8" t="s">
        <v>2455</v>
      </c>
      <c r="D215" s="8" t="s">
        <v>2456</v>
      </c>
      <c r="E215" s="8" t="s">
        <v>1851</v>
      </c>
      <c r="F215" s="8" t="s">
        <v>1361</v>
      </c>
      <c r="G215" s="8" t="s">
        <v>2457</v>
      </c>
      <c r="H215" s="4"/>
      <c r="I215" s="8" t="s">
        <v>2455</v>
      </c>
      <c r="J215" s="10" t="s">
        <v>2458</v>
      </c>
      <c r="K215" s="8" t="s">
        <v>2459</v>
      </c>
      <c r="L215" s="8" t="s">
        <v>2460</v>
      </c>
      <c r="M215" s="4"/>
      <c r="N215" s="8" t="s">
        <v>2461</v>
      </c>
      <c r="O215" s="4"/>
      <c r="P215" s="8" t="s">
        <v>101</v>
      </c>
      <c r="Q215" s="8" t="s">
        <v>150</v>
      </c>
      <c r="R215" s="8" t="s">
        <v>670</v>
      </c>
      <c r="S215" s="4"/>
      <c r="T215" s="4"/>
      <c r="U215" s="4"/>
      <c r="V215" s="8" t="s">
        <v>255</v>
      </c>
      <c r="W215" s="9"/>
      <c r="X215" s="8" t="s">
        <v>2460</v>
      </c>
      <c r="Y215" s="4"/>
      <c r="Z215" s="4"/>
      <c r="AA215" s="4"/>
      <c r="AB215" s="4"/>
      <c r="AC215" s="4"/>
      <c r="AD215" s="4"/>
      <c r="AE215" s="4"/>
      <c r="AF215" s="11" t="b">
        <v>0</v>
      </c>
      <c r="AG215" s="11" t="b">
        <v>0</v>
      </c>
      <c r="AH215" s="4"/>
      <c r="AI215" s="11" t="b">
        <v>0</v>
      </c>
      <c r="AJ215" s="4"/>
      <c r="AK215" s="4"/>
      <c r="AL215" s="11" t="b">
        <v>1</v>
      </c>
      <c r="AM215" s="4"/>
      <c r="AN215" s="8" t="s">
        <v>109</v>
      </c>
      <c r="AO215" s="8" t="s">
        <v>2462</v>
      </c>
      <c r="AP215" s="8" t="s">
        <v>2460</v>
      </c>
      <c r="AQ215" s="4"/>
      <c r="AR215" s="4"/>
      <c r="AS215" s="4"/>
      <c r="AT215" s="4"/>
      <c r="AU215" s="4"/>
      <c r="AV215" s="8" t="s">
        <v>552</v>
      </c>
      <c r="AW215" s="8" t="s">
        <v>2463</v>
      </c>
      <c r="AX215" s="4"/>
      <c r="AY215" s="4"/>
      <c r="AZ215" s="4"/>
      <c r="BA215" s="4"/>
      <c r="BB215" s="4"/>
      <c r="BC215" s="8" t="s">
        <v>1345</v>
      </c>
      <c r="BD215" s="8">
        <v>1.8033408E7</v>
      </c>
      <c r="BE215" s="8" t="s">
        <v>1346</v>
      </c>
      <c r="BF215" s="8" t="s">
        <v>1857</v>
      </c>
      <c r="BG215" s="8" t="s">
        <v>1263</v>
      </c>
      <c r="BH215" s="4"/>
      <c r="BI215" s="4"/>
      <c r="BJ215" s="8" t="s">
        <v>201</v>
      </c>
      <c r="BK215" s="8" t="s">
        <v>173</v>
      </c>
      <c r="BL215" s="12">
        <v>44630.0</v>
      </c>
      <c r="BM215" s="13"/>
      <c r="BN215" s="11" t="b">
        <v>1</v>
      </c>
      <c r="BO215" s="8" t="s">
        <v>119</v>
      </c>
      <c r="BP215" s="8" t="s">
        <v>1349</v>
      </c>
      <c r="BQ215" s="4"/>
      <c r="BR215" s="4"/>
      <c r="BS215" s="11" t="b">
        <v>1</v>
      </c>
      <c r="BT215" s="4"/>
      <c r="BU215" s="4"/>
      <c r="BV215" s="4"/>
      <c r="BW215" s="11" t="b">
        <v>1</v>
      </c>
      <c r="BX215" s="8" t="s">
        <v>122</v>
      </c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</row>
    <row r="216" ht="14.25" customHeight="1">
      <c r="A216" s="8">
        <v>210.0</v>
      </c>
      <c r="B216" s="8" t="s">
        <v>2464</v>
      </c>
      <c r="C216" s="8" t="s">
        <v>2465</v>
      </c>
      <c r="D216" s="8" t="s">
        <v>424</v>
      </c>
      <c r="E216" s="8" t="s">
        <v>232</v>
      </c>
      <c r="F216" s="8" t="s">
        <v>2005</v>
      </c>
      <c r="G216" s="8" t="s">
        <v>1372</v>
      </c>
      <c r="H216" s="4"/>
      <c r="I216" s="8" t="s">
        <v>2465</v>
      </c>
      <c r="J216" s="10" t="s">
        <v>2466</v>
      </c>
      <c r="K216" s="8" t="s">
        <v>2467</v>
      </c>
      <c r="L216" s="8" t="s">
        <v>2468</v>
      </c>
      <c r="M216" s="4"/>
      <c r="N216" s="8" t="s">
        <v>2469</v>
      </c>
      <c r="O216" s="4"/>
      <c r="P216" s="8" t="s">
        <v>101</v>
      </c>
      <c r="Q216" s="8" t="s">
        <v>102</v>
      </c>
      <c r="R216" s="8" t="s">
        <v>254</v>
      </c>
      <c r="S216" s="4"/>
      <c r="T216" s="4"/>
      <c r="U216" s="4"/>
      <c r="V216" s="8" t="s">
        <v>255</v>
      </c>
      <c r="W216" s="8" t="s">
        <v>2470</v>
      </c>
      <c r="X216" s="9"/>
      <c r="Y216" s="4"/>
      <c r="Z216" s="4"/>
      <c r="AA216" s="4"/>
      <c r="AB216" s="4"/>
      <c r="AC216" s="4"/>
      <c r="AD216" s="4"/>
      <c r="AE216" s="4"/>
      <c r="AF216" s="11" t="b">
        <v>0</v>
      </c>
      <c r="AG216" s="11" t="b">
        <v>0</v>
      </c>
      <c r="AH216" s="4"/>
      <c r="AI216" s="11" t="b">
        <v>0</v>
      </c>
      <c r="AJ216" s="4"/>
      <c r="AK216" s="4"/>
      <c r="AL216" s="11" t="b">
        <v>1</v>
      </c>
      <c r="AM216" s="4"/>
      <c r="AN216" s="8" t="s">
        <v>109</v>
      </c>
      <c r="AO216" s="8" t="s">
        <v>2464</v>
      </c>
      <c r="AP216" s="8" t="s">
        <v>2464</v>
      </c>
      <c r="AQ216" s="4"/>
      <c r="AR216" s="4"/>
      <c r="AS216" s="4"/>
      <c r="AT216" s="4"/>
      <c r="AU216" s="4"/>
      <c r="AV216" s="8" t="s">
        <v>552</v>
      </c>
      <c r="AW216" s="8" t="s">
        <v>2059</v>
      </c>
      <c r="AX216" s="4"/>
      <c r="AY216" s="4"/>
      <c r="AZ216" s="4"/>
      <c r="BA216" s="4"/>
      <c r="BB216" s="4"/>
      <c r="BC216" s="8" t="s">
        <v>1345</v>
      </c>
      <c r="BD216" s="8" t="s">
        <v>2470</v>
      </c>
      <c r="BE216" s="8" t="s">
        <v>1346</v>
      </c>
      <c r="BF216" s="8" t="s">
        <v>1715</v>
      </c>
      <c r="BG216" s="8" t="s">
        <v>343</v>
      </c>
      <c r="BH216" s="4"/>
      <c r="BI216" s="4"/>
      <c r="BJ216" s="8" t="s">
        <v>289</v>
      </c>
      <c r="BK216" s="8" t="s">
        <v>173</v>
      </c>
      <c r="BL216" s="12">
        <v>44630.0</v>
      </c>
      <c r="BM216" s="12">
        <v>45052.0</v>
      </c>
      <c r="BN216" s="11" t="b">
        <v>1</v>
      </c>
      <c r="BO216" s="8" t="s">
        <v>119</v>
      </c>
      <c r="BP216" s="8" t="s">
        <v>1349</v>
      </c>
      <c r="BQ216" s="4"/>
      <c r="BR216" s="4"/>
      <c r="BS216" s="11" t="b">
        <v>1</v>
      </c>
      <c r="BT216" s="4"/>
      <c r="BU216" s="4"/>
      <c r="BV216" s="4"/>
      <c r="BW216" s="11" t="b">
        <v>0</v>
      </c>
      <c r="BX216" s="8" t="s">
        <v>122</v>
      </c>
      <c r="BY216" s="4"/>
      <c r="BZ216" s="4"/>
      <c r="CA216" s="4"/>
      <c r="CB216" s="4"/>
      <c r="CC216" s="4"/>
      <c r="CD216" s="4"/>
      <c r="CE216" s="4"/>
      <c r="CF216" s="8" t="s">
        <v>176</v>
      </c>
      <c r="CG216" s="4"/>
      <c r="CH216" s="4"/>
      <c r="CI216" s="4"/>
    </row>
    <row r="217" ht="14.25" customHeight="1">
      <c r="A217" s="8">
        <v>211.0</v>
      </c>
      <c r="B217" s="8" t="s">
        <v>2471</v>
      </c>
      <c r="C217" s="8" t="s">
        <v>2472</v>
      </c>
      <c r="D217" s="8" t="s">
        <v>2473</v>
      </c>
      <c r="E217" s="9"/>
      <c r="F217" s="8" t="s">
        <v>2474</v>
      </c>
      <c r="G217" s="8" t="s">
        <v>2475</v>
      </c>
      <c r="H217" s="4"/>
      <c r="I217" s="8" t="s">
        <v>2472</v>
      </c>
      <c r="J217" s="10" t="s">
        <v>2476</v>
      </c>
      <c r="K217" s="8" t="s">
        <v>2477</v>
      </c>
      <c r="L217" s="8" t="s">
        <v>2478</v>
      </c>
      <c r="M217" s="4"/>
      <c r="N217" s="8" t="s">
        <v>2479</v>
      </c>
      <c r="O217" s="4"/>
      <c r="P217" s="8" t="s">
        <v>101</v>
      </c>
      <c r="Q217" s="8" t="s">
        <v>102</v>
      </c>
      <c r="R217" s="8" t="s">
        <v>254</v>
      </c>
      <c r="S217" s="4"/>
      <c r="T217" s="4"/>
      <c r="U217" s="4"/>
      <c r="V217" s="8" t="s">
        <v>255</v>
      </c>
      <c r="W217" s="9"/>
      <c r="X217" s="8" t="s">
        <v>2480</v>
      </c>
      <c r="Y217" s="4"/>
      <c r="Z217" s="4"/>
      <c r="AA217" s="4"/>
      <c r="AB217" s="4"/>
      <c r="AC217" s="4"/>
      <c r="AD217" s="4"/>
      <c r="AE217" s="4"/>
      <c r="AF217" s="11" t="b">
        <v>0</v>
      </c>
      <c r="AG217" s="11" t="b">
        <v>0</v>
      </c>
      <c r="AH217" s="4"/>
      <c r="AI217" s="11" t="b">
        <v>0</v>
      </c>
      <c r="AJ217" s="4"/>
      <c r="AK217" s="4"/>
      <c r="AL217" s="11" t="b">
        <v>1</v>
      </c>
      <c r="AM217" s="4"/>
      <c r="AN217" s="8" t="s">
        <v>109</v>
      </c>
      <c r="AO217" s="8" t="s">
        <v>2471</v>
      </c>
      <c r="AP217" s="8" t="s">
        <v>2471</v>
      </c>
      <c r="AQ217" s="4"/>
      <c r="AR217" s="4"/>
      <c r="AS217" s="4"/>
      <c r="AT217" s="4"/>
      <c r="AU217" s="4"/>
      <c r="AV217" s="8" t="s">
        <v>552</v>
      </c>
      <c r="AW217" s="8" t="s">
        <v>2481</v>
      </c>
      <c r="AX217" s="4"/>
      <c r="AY217" s="4"/>
      <c r="AZ217" s="4"/>
      <c r="BA217" s="4"/>
      <c r="BB217" s="4"/>
      <c r="BC217" s="8" t="s">
        <v>1345</v>
      </c>
      <c r="BD217" s="8" t="s">
        <v>2480</v>
      </c>
      <c r="BE217" s="8" t="s">
        <v>1346</v>
      </c>
      <c r="BF217" s="8" t="s">
        <v>1984</v>
      </c>
      <c r="BG217" s="8" t="s">
        <v>486</v>
      </c>
      <c r="BH217" s="4"/>
      <c r="BI217" s="4"/>
      <c r="BJ217" s="8" t="s">
        <v>289</v>
      </c>
      <c r="BK217" s="8" t="s">
        <v>173</v>
      </c>
      <c r="BL217" s="12">
        <v>44630.0</v>
      </c>
      <c r="BM217" s="13"/>
      <c r="BN217" s="11" t="b">
        <v>1</v>
      </c>
      <c r="BO217" s="8" t="s">
        <v>119</v>
      </c>
      <c r="BP217" s="8" t="s">
        <v>1349</v>
      </c>
      <c r="BQ217" s="4"/>
      <c r="BR217" s="4"/>
      <c r="BS217" s="11" t="b">
        <v>1</v>
      </c>
      <c r="BT217" s="4"/>
      <c r="BU217" s="4"/>
      <c r="BV217" s="4"/>
      <c r="BW217" s="11" t="b">
        <v>1</v>
      </c>
      <c r="BX217" s="8" t="s">
        <v>122</v>
      </c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</row>
    <row r="218" ht="14.25" customHeight="1">
      <c r="A218" s="8">
        <v>212.0</v>
      </c>
      <c r="B218" s="8" t="s">
        <v>2482</v>
      </c>
      <c r="C218" s="8" t="s">
        <v>2483</v>
      </c>
      <c r="D218" s="8" t="s">
        <v>598</v>
      </c>
      <c r="E218" s="8" t="s">
        <v>1904</v>
      </c>
      <c r="F218" s="8" t="s">
        <v>2484</v>
      </c>
      <c r="G218" s="8" t="s">
        <v>2485</v>
      </c>
      <c r="H218" s="4"/>
      <c r="I218" s="8" t="s">
        <v>2483</v>
      </c>
      <c r="J218" s="15">
        <v>34707.0</v>
      </c>
      <c r="K218" s="8" t="s">
        <v>2486</v>
      </c>
      <c r="L218" s="8" t="s">
        <v>2487</v>
      </c>
      <c r="M218" s="4"/>
      <c r="N218" s="9"/>
      <c r="O218" s="4"/>
      <c r="P218" s="8" t="s">
        <v>101</v>
      </c>
      <c r="Q218" s="8" t="s">
        <v>102</v>
      </c>
      <c r="R218" s="8" t="s">
        <v>670</v>
      </c>
      <c r="S218" s="4"/>
      <c r="T218" s="4"/>
      <c r="U218" s="4"/>
      <c r="V218" s="8" t="s">
        <v>255</v>
      </c>
      <c r="W218" s="9"/>
      <c r="X218" s="8">
        <v>1.01022319E9</v>
      </c>
      <c r="Y218" s="4"/>
      <c r="Z218" s="4"/>
      <c r="AA218" s="4"/>
      <c r="AB218" s="4"/>
      <c r="AC218" s="4"/>
      <c r="AD218" s="4"/>
      <c r="AE218" s="4"/>
      <c r="AF218" s="11" t="b">
        <v>0</v>
      </c>
      <c r="AG218" s="11" t="b">
        <v>0</v>
      </c>
      <c r="AH218" s="4"/>
      <c r="AI218" s="11" t="b">
        <v>0</v>
      </c>
      <c r="AJ218" s="4"/>
      <c r="AK218" s="4"/>
      <c r="AL218" s="11" t="b">
        <v>1</v>
      </c>
      <c r="AM218" s="4"/>
      <c r="AN218" s="8" t="s">
        <v>109</v>
      </c>
      <c r="AO218" s="9"/>
      <c r="AP218" s="9"/>
      <c r="AQ218" s="4"/>
      <c r="AR218" s="4"/>
      <c r="AS218" s="4"/>
      <c r="AT218" s="4"/>
      <c r="AU218" s="4"/>
      <c r="AV218" s="8" t="s">
        <v>552</v>
      </c>
      <c r="AW218" s="8" t="s">
        <v>2488</v>
      </c>
      <c r="AX218" s="4"/>
      <c r="AY218" s="4"/>
      <c r="AZ218" s="4"/>
      <c r="BA218" s="4"/>
      <c r="BB218" s="4"/>
      <c r="BC218" s="8" t="s">
        <v>1345</v>
      </c>
      <c r="BD218" s="8">
        <v>1.01022319E9</v>
      </c>
      <c r="BE218" s="8" t="s">
        <v>1346</v>
      </c>
      <c r="BF218" s="8" t="s">
        <v>2001</v>
      </c>
      <c r="BG218" s="8" t="s">
        <v>486</v>
      </c>
      <c r="BH218" s="4"/>
      <c r="BI218" s="4"/>
      <c r="BJ218" s="8" t="s">
        <v>289</v>
      </c>
      <c r="BK218" s="8" t="s">
        <v>173</v>
      </c>
      <c r="BL218" s="12">
        <v>44630.0</v>
      </c>
      <c r="BM218" s="12">
        <v>44875.0</v>
      </c>
      <c r="BN218" s="11" t="b">
        <v>0</v>
      </c>
      <c r="BO218" s="8" t="s">
        <v>119</v>
      </c>
      <c r="BP218" s="8" t="s">
        <v>1349</v>
      </c>
      <c r="BQ218" s="9"/>
      <c r="BR218" s="4"/>
      <c r="BS218" s="11" t="b">
        <v>1</v>
      </c>
      <c r="BT218" s="4"/>
      <c r="BU218" s="4"/>
      <c r="BV218" s="4"/>
      <c r="BW218" s="11" t="b">
        <v>0</v>
      </c>
      <c r="BX218" s="8" t="s">
        <v>122</v>
      </c>
      <c r="BY218" s="4"/>
      <c r="BZ218" s="4"/>
      <c r="CA218" s="4"/>
      <c r="CB218" s="4"/>
      <c r="CC218" s="4"/>
      <c r="CD218" s="4"/>
      <c r="CE218" s="4"/>
      <c r="CF218" s="9"/>
      <c r="CG218" s="4"/>
      <c r="CH218" s="4"/>
      <c r="CI218" s="4"/>
    </row>
    <row r="219" ht="14.25" customHeight="1">
      <c r="A219" s="8">
        <v>213.0</v>
      </c>
      <c r="B219" s="8" t="s">
        <v>2489</v>
      </c>
      <c r="C219" s="8" t="s">
        <v>2490</v>
      </c>
      <c r="D219" s="8" t="s">
        <v>2491</v>
      </c>
      <c r="E219" s="9"/>
      <c r="F219" s="8" t="s">
        <v>2492</v>
      </c>
      <c r="G219" s="8" t="s">
        <v>613</v>
      </c>
      <c r="H219" s="4"/>
      <c r="I219" s="8" t="s">
        <v>2490</v>
      </c>
      <c r="J219" s="15">
        <v>27707.0</v>
      </c>
      <c r="K219" s="8" t="s">
        <v>2493</v>
      </c>
      <c r="L219" s="8" t="s">
        <v>2494</v>
      </c>
      <c r="M219" s="4"/>
      <c r="N219" s="8" t="s">
        <v>2495</v>
      </c>
      <c r="O219" s="4"/>
      <c r="P219" s="8" t="s">
        <v>131</v>
      </c>
      <c r="Q219" s="8" t="s">
        <v>102</v>
      </c>
      <c r="R219" s="8" t="s">
        <v>670</v>
      </c>
      <c r="S219" s="4"/>
      <c r="T219" s="4"/>
      <c r="U219" s="4"/>
      <c r="V219" s="8" t="s">
        <v>255</v>
      </c>
      <c r="W219" s="9"/>
      <c r="X219" s="8">
        <v>7.969537E7</v>
      </c>
      <c r="Y219" s="4"/>
      <c r="Z219" s="4"/>
      <c r="AA219" s="4"/>
      <c r="AB219" s="4"/>
      <c r="AC219" s="4"/>
      <c r="AD219" s="4"/>
      <c r="AE219" s="4"/>
      <c r="AF219" s="11" t="b">
        <v>0</v>
      </c>
      <c r="AG219" s="11" t="b">
        <v>0</v>
      </c>
      <c r="AH219" s="4"/>
      <c r="AI219" s="11" t="b">
        <v>0</v>
      </c>
      <c r="AJ219" s="4"/>
      <c r="AK219" s="4"/>
      <c r="AL219" s="11" t="b">
        <v>1</v>
      </c>
      <c r="AM219" s="4"/>
      <c r="AN219" s="8" t="s">
        <v>109</v>
      </c>
      <c r="AO219" s="8" t="s">
        <v>2496</v>
      </c>
      <c r="AP219" s="8">
        <v>7.969537E7</v>
      </c>
      <c r="AQ219" s="4"/>
      <c r="AR219" s="4"/>
      <c r="AS219" s="4"/>
      <c r="AT219" s="4"/>
      <c r="AU219" s="4"/>
      <c r="AV219" s="8" t="s">
        <v>552</v>
      </c>
      <c r="AW219" s="8" t="s">
        <v>2497</v>
      </c>
      <c r="AX219" s="4"/>
      <c r="AY219" s="4"/>
      <c r="AZ219" s="4"/>
      <c r="BA219" s="4"/>
      <c r="BB219" s="4"/>
      <c r="BC219" s="8" t="s">
        <v>1345</v>
      </c>
      <c r="BD219" s="8">
        <v>7.969537E7</v>
      </c>
      <c r="BE219" s="8" t="s">
        <v>1346</v>
      </c>
      <c r="BF219" s="8" t="s">
        <v>1828</v>
      </c>
      <c r="BG219" s="8" t="s">
        <v>1263</v>
      </c>
      <c r="BH219" s="4"/>
      <c r="BI219" s="4"/>
      <c r="BJ219" s="8" t="s">
        <v>201</v>
      </c>
      <c r="BK219" s="8" t="s">
        <v>173</v>
      </c>
      <c r="BL219" s="12">
        <v>44630.0</v>
      </c>
      <c r="BM219" s="10" t="s">
        <v>2498</v>
      </c>
      <c r="BN219" s="11" t="b">
        <v>0</v>
      </c>
      <c r="BO219" s="8" t="s">
        <v>119</v>
      </c>
      <c r="BP219" s="8" t="s">
        <v>1349</v>
      </c>
      <c r="BQ219" s="9"/>
      <c r="BR219" s="4"/>
      <c r="BS219" s="11" t="b">
        <v>1</v>
      </c>
      <c r="BT219" s="4"/>
      <c r="BU219" s="4"/>
      <c r="BV219" s="4"/>
      <c r="BW219" s="11" t="b">
        <v>0</v>
      </c>
      <c r="BX219" s="8" t="s">
        <v>122</v>
      </c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</row>
    <row r="220" ht="14.25" customHeight="1">
      <c r="A220" s="8">
        <v>214.0</v>
      </c>
      <c r="B220" s="8" t="s">
        <v>2499</v>
      </c>
      <c r="C220" s="8" t="s">
        <v>2500</v>
      </c>
      <c r="D220" s="8" t="s">
        <v>544</v>
      </c>
      <c r="E220" s="9"/>
      <c r="F220" s="8" t="s">
        <v>1987</v>
      </c>
      <c r="G220" s="8" t="s">
        <v>2501</v>
      </c>
      <c r="H220" s="4"/>
      <c r="I220" s="8" t="s">
        <v>2500</v>
      </c>
      <c r="J220" s="15">
        <v>28681.0</v>
      </c>
      <c r="K220" s="8" t="s">
        <v>2502</v>
      </c>
      <c r="L220" s="8" t="s">
        <v>2503</v>
      </c>
      <c r="M220" s="4"/>
      <c r="N220" s="8" t="s">
        <v>2504</v>
      </c>
      <c r="O220" s="4"/>
      <c r="P220" s="8" t="s">
        <v>131</v>
      </c>
      <c r="Q220" s="8" t="s">
        <v>102</v>
      </c>
      <c r="R220" s="8" t="s">
        <v>670</v>
      </c>
      <c r="S220" s="4"/>
      <c r="T220" s="4"/>
      <c r="U220" s="4"/>
      <c r="V220" s="8" t="s">
        <v>255</v>
      </c>
      <c r="W220" s="8">
        <v>7.5088589E7</v>
      </c>
      <c r="X220" s="9"/>
      <c r="Y220" s="4"/>
      <c r="Z220" s="4"/>
      <c r="AA220" s="4"/>
      <c r="AB220" s="4"/>
      <c r="AC220" s="4"/>
      <c r="AD220" s="4"/>
      <c r="AE220" s="4"/>
      <c r="AF220" s="11" t="b">
        <v>0</v>
      </c>
      <c r="AG220" s="11" t="b">
        <v>0</v>
      </c>
      <c r="AH220" s="4"/>
      <c r="AI220" s="11" t="b">
        <v>0</v>
      </c>
      <c r="AJ220" s="4"/>
      <c r="AK220" s="4"/>
      <c r="AL220" s="11" t="b">
        <v>1</v>
      </c>
      <c r="AM220" s="4"/>
      <c r="AN220" s="8" t="s">
        <v>109</v>
      </c>
      <c r="AO220" s="8" t="s">
        <v>2499</v>
      </c>
      <c r="AP220" s="8" t="s">
        <v>2499</v>
      </c>
      <c r="AQ220" s="4"/>
      <c r="AR220" s="4"/>
      <c r="AS220" s="4"/>
      <c r="AT220" s="4"/>
      <c r="AU220" s="4"/>
      <c r="AV220" s="8" t="s">
        <v>552</v>
      </c>
      <c r="AW220" s="8" t="s">
        <v>2505</v>
      </c>
      <c r="AX220" s="4"/>
      <c r="AY220" s="4"/>
      <c r="AZ220" s="4"/>
      <c r="BA220" s="4"/>
      <c r="BB220" s="4"/>
      <c r="BC220" s="8" t="s">
        <v>1345</v>
      </c>
      <c r="BD220" s="8">
        <v>7.5088589E7</v>
      </c>
      <c r="BE220" s="8" t="s">
        <v>1346</v>
      </c>
      <c r="BF220" s="8" t="s">
        <v>2372</v>
      </c>
      <c r="BG220" s="8" t="s">
        <v>2373</v>
      </c>
      <c r="BH220" s="4"/>
      <c r="BI220" s="4"/>
      <c r="BJ220" s="8" t="s">
        <v>289</v>
      </c>
      <c r="BK220" s="8" t="s">
        <v>173</v>
      </c>
      <c r="BL220" s="12">
        <v>44630.0</v>
      </c>
      <c r="BM220" s="13"/>
      <c r="BN220" s="11" t="b">
        <v>1</v>
      </c>
      <c r="BO220" s="8" t="s">
        <v>119</v>
      </c>
      <c r="BP220" s="8" t="s">
        <v>1349</v>
      </c>
      <c r="BQ220" s="9"/>
      <c r="BR220" s="4"/>
      <c r="BS220" s="11" t="b">
        <v>1</v>
      </c>
      <c r="BT220" s="4"/>
      <c r="BU220" s="4"/>
      <c r="BV220" s="4"/>
      <c r="BW220" s="11" t="b">
        <v>1</v>
      </c>
      <c r="BX220" s="8" t="s">
        <v>122</v>
      </c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</row>
    <row r="221" ht="14.25" customHeight="1">
      <c r="A221" s="8">
        <v>215.0</v>
      </c>
      <c r="B221" s="8" t="s">
        <v>2506</v>
      </c>
      <c r="C221" s="8" t="s">
        <v>2507</v>
      </c>
      <c r="D221" s="8" t="s">
        <v>2508</v>
      </c>
      <c r="E221" s="9"/>
      <c r="F221" s="8" t="s">
        <v>2509</v>
      </c>
      <c r="G221" s="8" t="s">
        <v>2510</v>
      </c>
      <c r="H221" s="4"/>
      <c r="I221" s="8" t="s">
        <v>2507</v>
      </c>
      <c r="J221" s="10" t="s">
        <v>2511</v>
      </c>
      <c r="K221" s="8" t="s">
        <v>2512</v>
      </c>
      <c r="L221" s="8" t="s">
        <v>2513</v>
      </c>
      <c r="M221" s="4"/>
      <c r="N221" s="8" t="s">
        <v>2514</v>
      </c>
      <c r="O221" s="4"/>
      <c r="P221" s="8" t="s">
        <v>101</v>
      </c>
      <c r="Q221" s="8" t="s">
        <v>102</v>
      </c>
      <c r="R221" s="8" t="s">
        <v>670</v>
      </c>
      <c r="S221" s="4"/>
      <c r="T221" s="4"/>
      <c r="U221" s="4"/>
      <c r="V221" s="8" t="s">
        <v>255</v>
      </c>
      <c r="W221" s="8">
        <v>1.0537795E9</v>
      </c>
      <c r="X221" s="9"/>
      <c r="Y221" s="4"/>
      <c r="Z221" s="4"/>
      <c r="AA221" s="4"/>
      <c r="AB221" s="4"/>
      <c r="AC221" s="4"/>
      <c r="AD221" s="4"/>
      <c r="AE221" s="4"/>
      <c r="AF221" s="11" t="b">
        <v>0</v>
      </c>
      <c r="AG221" s="11" t="b">
        <v>0</v>
      </c>
      <c r="AH221" s="4"/>
      <c r="AI221" s="11" t="b">
        <v>0</v>
      </c>
      <c r="AJ221" s="4"/>
      <c r="AK221" s="4"/>
      <c r="AL221" s="11" t="b">
        <v>1</v>
      </c>
      <c r="AM221" s="4"/>
      <c r="AN221" s="8" t="s">
        <v>109</v>
      </c>
      <c r="AO221" s="8" t="s">
        <v>2515</v>
      </c>
      <c r="AP221" s="8" t="s">
        <v>2516</v>
      </c>
      <c r="AQ221" s="4"/>
      <c r="AR221" s="4"/>
      <c r="AS221" s="4"/>
      <c r="AT221" s="4"/>
      <c r="AU221" s="4"/>
      <c r="AV221" s="8" t="s">
        <v>552</v>
      </c>
      <c r="AW221" s="8" t="s">
        <v>2517</v>
      </c>
      <c r="AX221" s="4"/>
      <c r="AY221" s="4"/>
      <c r="AZ221" s="4"/>
      <c r="BA221" s="4"/>
      <c r="BB221" s="4"/>
      <c r="BC221" s="8" t="s">
        <v>1345</v>
      </c>
      <c r="BD221" s="8">
        <v>1.0537795E9</v>
      </c>
      <c r="BE221" s="8" t="s">
        <v>1346</v>
      </c>
      <c r="BF221" s="8" t="s">
        <v>2228</v>
      </c>
      <c r="BG221" s="8" t="s">
        <v>187</v>
      </c>
      <c r="BH221" s="4"/>
      <c r="BI221" s="4"/>
      <c r="BJ221" s="8" t="s">
        <v>201</v>
      </c>
      <c r="BK221" s="8" t="s">
        <v>173</v>
      </c>
      <c r="BL221" s="12">
        <v>44630.0</v>
      </c>
      <c r="BM221" s="13"/>
      <c r="BN221" s="11" t="b">
        <v>1</v>
      </c>
      <c r="BO221" s="8" t="s">
        <v>119</v>
      </c>
      <c r="BP221" s="8" t="s">
        <v>1349</v>
      </c>
      <c r="BQ221" s="9"/>
      <c r="BR221" s="4"/>
      <c r="BS221" s="11" t="b">
        <v>1</v>
      </c>
      <c r="BT221" s="4"/>
      <c r="BU221" s="4"/>
      <c r="BV221" s="4"/>
      <c r="BW221" s="11" t="b">
        <v>1</v>
      </c>
      <c r="BX221" s="8" t="s">
        <v>122</v>
      </c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</row>
    <row r="222" ht="14.25" customHeight="1">
      <c r="A222" s="8">
        <v>216.0</v>
      </c>
      <c r="B222" s="8" t="s">
        <v>2518</v>
      </c>
      <c r="C222" s="8" t="s">
        <v>2519</v>
      </c>
      <c r="D222" s="8" t="s">
        <v>1687</v>
      </c>
      <c r="E222" s="8" t="s">
        <v>364</v>
      </c>
      <c r="F222" s="8" t="s">
        <v>2005</v>
      </c>
      <c r="G222" s="8" t="s">
        <v>1372</v>
      </c>
      <c r="H222" s="4"/>
      <c r="I222" s="8" t="s">
        <v>2519</v>
      </c>
      <c r="J222" s="15">
        <v>36321.0</v>
      </c>
      <c r="K222" s="8" t="s">
        <v>2520</v>
      </c>
      <c r="L222" s="8" t="s">
        <v>2521</v>
      </c>
      <c r="M222" s="4"/>
      <c r="N222" s="8" t="s">
        <v>2522</v>
      </c>
      <c r="O222" s="4"/>
      <c r="P222" s="8" t="s">
        <v>101</v>
      </c>
      <c r="Q222" s="8" t="s">
        <v>102</v>
      </c>
      <c r="R222" s="8" t="s">
        <v>254</v>
      </c>
      <c r="S222" s="4"/>
      <c r="T222" s="4"/>
      <c r="U222" s="4"/>
      <c r="V222" s="8" t="s">
        <v>255</v>
      </c>
      <c r="W222" s="8" t="s">
        <v>2523</v>
      </c>
      <c r="X222" s="9"/>
      <c r="Y222" s="4"/>
      <c r="Z222" s="4"/>
      <c r="AA222" s="4"/>
      <c r="AB222" s="4"/>
      <c r="AC222" s="4"/>
      <c r="AD222" s="4"/>
      <c r="AE222" s="4"/>
      <c r="AF222" s="11" t="b">
        <v>0</v>
      </c>
      <c r="AG222" s="11" t="b">
        <v>0</v>
      </c>
      <c r="AH222" s="4"/>
      <c r="AI222" s="11" t="b">
        <v>0</v>
      </c>
      <c r="AJ222" s="4"/>
      <c r="AK222" s="4"/>
      <c r="AL222" s="11" t="b">
        <v>1</v>
      </c>
      <c r="AM222" s="4"/>
      <c r="AN222" s="8" t="s">
        <v>109</v>
      </c>
      <c r="AO222" s="8" t="s">
        <v>2518</v>
      </c>
      <c r="AP222" s="8" t="s">
        <v>2518</v>
      </c>
      <c r="AQ222" s="4"/>
      <c r="AR222" s="4"/>
      <c r="AS222" s="4"/>
      <c r="AT222" s="4"/>
      <c r="AU222" s="4"/>
      <c r="AV222" s="8" t="s">
        <v>552</v>
      </c>
      <c r="AW222" s="8" t="s">
        <v>2524</v>
      </c>
      <c r="AX222" s="4"/>
      <c r="AY222" s="4"/>
      <c r="AZ222" s="4"/>
      <c r="BA222" s="4"/>
      <c r="BB222" s="4"/>
      <c r="BC222" s="8" t="s">
        <v>1345</v>
      </c>
      <c r="BD222" s="8" t="s">
        <v>2523</v>
      </c>
      <c r="BE222" s="8" t="s">
        <v>1346</v>
      </c>
      <c r="BF222" s="8" t="s">
        <v>1715</v>
      </c>
      <c r="BG222" s="8" t="s">
        <v>458</v>
      </c>
      <c r="BH222" s="4"/>
      <c r="BI222" s="4"/>
      <c r="BJ222" s="8" t="s">
        <v>289</v>
      </c>
      <c r="BK222" s="8" t="s">
        <v>173</v>
      </c>
      <c r="BL222" s="12">
        <v>44630.0</v>
      </c>
      <c r="BM222" s="13"/>
      <c r="BN222" s="11" t="b">
        <v>1</v>
      </c>
      <c r="BO222" s="8" t="s">
        <v>119</v>
      </c>
      <c r="BP222" s="8" t="s">
        <v>1349</v>
      </c>
      <c r="BQ222" s="9"/>
      <c r="BR222" s="4"/>
      <c r="BS222" s="11" t="b">
        <v>1</v>
      </c>
      <c r="BT222" s="4"/>
      <c r="BU222" s="4"/>
      <c r="BV222" s="4"/>
      <c r="BW222" s="11" t="b">
        <v>1</v>
      </c>
      <c r="BX222" s="8" t="s">
        <v>122</v>
      </c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</row>
    <row r="223" ht="14.25" customHeight="1">
      <c r="A223" s="8">
        <v>217.0</v>
      </c>
      <c r="B223" s="8" t="s">
        <v>2525</v>
      </c>
      <c r="C223" s="8" t="s">
        <v>2526</v>
      </c>
      <c r="D223" s="8" t="s">
        <v>2095</v>
      </c>
      <c r="E223" s="8" t="s">
        <v>2527</v>
      </c>
      <c r="F223" s="8" t="s">
        <v>2528</v>
      </c>
      <c r="G223" s="8" t="s">
        <v>2529</v>
      </c>
      <c r="H223" s="4"/>
      <c r="I223" s="8" t="s">
        <v>2526</v>
      </c>
      <c r="J223" s="10" t="s">
        <v>2530</v>
      </c>
      <c r="K223" s="8" t="s">
        <v>2531</v>
      </c>
      <c r="L223" s="8" t="s">
        <v>2532</v>
      </c>
      <c r="M223" s="4"/>
      <c r="N223" s="8" t="s">
        <v>2533</v>
      </c>
      <c r="O223" s="4"/>
      <c r="P223" s="8" t="s">
        <v>101</v>
      </c>
      <c r="Q223" s="8" t="s">
        <v>102</v>
      </c>
      <c r="R223" s="8" t="s">
        <v>254</v>
      </c>
      <c r="S223" s="4"/>
      <c r="T223" s="4"/>
      <c r="U223" s="4"/>
      <c r="V223" s="8" t="s">
        <v>255</v>
      </c>
      <c r="W223" s="8">
        <v>2.15930244E8</v>
      </c>
      <c r="X223" s="9"/>
      <c r="Y223" s="4"/>
      <c r="Z223" s="4"/>
      <c r="AA223" s="4"/>
      <c r="AB223" s="4"/>
      <c r="AC223" s="4"/>
      <c r="AD223" s="4"/>
      <c r="AE223" s="4"/>
      <c r="AF223" s="11" t="b">
        <v>0</v>
      </c>
      <c r="AG223" s="11" t="b">
        <v>0</v>
      </c>
      <c r="AH223" s="4"/>
      <c r="AI223" s="11" t="b">
        <v>0</v>
      </c>
      <c r="AJ223" s="4"/>
      <c r="AK223" s="4"/>
      <c r="AL223" s="11" t="b">
        <v>1</v>
      </c>
      <c r="AM223" s="4"/>
      <c r="AN223" s="8" t="s">
        <v>109</v>
      </c>
      <c r="AO223" s="8" t="s">
        <v>2525</v>
      </c>
      <c r="AP223" s="8" t="s">
        <v>2534</v>
      </c>
      <c r="AQ223" s="4"/>
      <c r="AR223" s="4"/>
      <c r="AS223" s="4"/>
      <c r="AT223" s="4"/>
      <c r="AU223" s="4"/>
      <c r="AV223" s="8" t="s">
        <v>552</v>
      </c>
      <c r="AW223" s="8" t="s">
        <v>2535</v>
      </c>
      <c r="AX223" s="4"/>
      <c r="AY223" s="4"/>
      <c r="AZ223" s="4"/>
      <c r="BA223" s="4"/>
      <c r="BB223" s="4"/>
      <c r="BC223" s="8" t="s">
        <v>1345</v>
      </c>
      <c r="BD223" s="8">
        <v>2.15930244E8</v>
      </c>
      <c r="BE223" s="8" t="s">
        <v>1346</v>
      </c>
      <c r="BF223" s="8" t="s">
        <v>1439</v>
      </c>
      <c r="BG223" s="8" t="s">
        <v>391</v>
      </c>
      <c r="BH223" s="4"/>
      <c r="BI223" s="4"/>
      <c r="BJ223" s="8" t="s">
        <v>289</v>
      </c>
      <c r="BK223" s="8" t="s">
        <v>173</v>
      </c>
      <c r="BL223" s="12">
        <v>44630.0</v>
      </c>
      <c r="BM223" s="13"/>
      <c r="BN223" s="11" t="b">
        <v>1</v>
      </c>
      <c r="BO223" s="8" t="s">
        <v>119</v>
      </c>
      <c r="BP223" s="8" t="s">
        <v>1349</v>
      </c>
      <c r="BQ223" s="4"/>
      <c r="BR223" s="4"/>
      <c r="BS223" s="11" t="b">
        <v>1</v>
      </c>
      <c r="BT223" s="4"/>
      <c r="BU223" s="4"/>
      <c r="BV223" s="4"/>
      <c r="BW223" s="11" t="b">
        <v>1</v>
      </c>
      <c r="BX223" s="8" t="s">
        <v>122</v>
      </c>
      <c r="BY223" s="4"/>
      <c r="BZ223" s="4"/>
      <c r="CA223" s="4"/>
      <c r="CB223" s="4"/>
      <c r="CC223" s="4"/>
      <c r="CD223" s="4"/>
      <c r="CE223" s="4"/>
      <c r="CF223" s="9"/>
      <c r="CG223" s="4"/>
      <c r="CH223" s="4"/>
      <c r="CI223" s="4"/>
    </row>
    <row r="224" ht="14.25" customHeight="1">
      <c r="A224" s="8">
        <v>218.0</v>
      </c>
      <c r="B224" s="8" t="s">
        <v>2536</v>
      </c>
      <c r="C224" s="8" t="s">
        <v>2537</v>
      </c>
      <c r="D224" s="8" t="s">
        <v>1192</v>
      </c>
      <c r="E224" s="8" t="s">
        <v>277</v>
      </c>
      <c r="F224" s="8" t="s">
        <v>573</v>
      </c>
      <c r="G224" s="8" t="s">
        <v>1372</v>
      </c>
      <c r="H224" s="4"/>
      <c r="I224" s="8" t="s">
        <v>2537</v>
      </c>
      <c r="J224" s="10" t="s">
        <v>2538</v>
      </c>
      <c r="K224" s="8" t="s">
        <v>2539</v>
      </c>
      <c r="L224" s="8" t="s">
        <v>2540</v>
      </c>
      <c r="M224" s="4"/>
      <c r="N224" s="9"/>
      <c r="O224" s="4"/>
      <c r="P224" s="8" t="s">
        <v>101</v>
      </c>
      <c r="Q224" s="8" t="s">
        <v>102</v>
      </c>
      <c r="R224" s="8" t="s">
        <v>254</v>
      </c>
      <c r="S224" s="4"/>
      <c r="T224" s="4"/>
      <c r="U224" s="4"/>
      <c r="V224" s="8" t="s">
        <v>255</v>
      </c>
      <c r="W224" s="8" t="s">
        <v>2541</v>
      </c>
      <c r="X224" s="9"/>
      <c r="Y224" s="4"/>
      <c r="Z224" s="4"/>
      <c r="AA224" s="4"/>
      <c r="AB224" s="4"/>
      <c r="AC224" s="4"/>
      <c r="AD224" s="4"/>
      <c r="AE224" s="4"/>
      <c r="AF224" s="11" t="b">
        <v>0</v>
      </c>
      <c r="AG224" s="11" t="b">
        <v>0</v>
      </c>
      <c r="AH224" s="4"/>
      <c r="AI224" s="11" t="b">
        <v>0</v>
      </c>
      <c r="AJ224" s="4"/>
      <c r="AK224" s="4"/>
      <c r="AL224" s="11" t="b">
        <v>1</v>
      </c>
      <c r="AM224" s="4"/>
      <c r="AN224" s="8" t="s">
        <v>109</v>
      </c>
      <c r="AO224" s="9"/>
      <c r="AP224" s="9"/>
      <c r="AQ224" s="4"/>
      <c r="AR224" s="4"/>
      <c r="AS224" s="4"/>
      <c r="AT224" s="4"/>
      <c r="AU224" s="4"/>
      <c r="AV224" s="8" t="s">
        <v>552</v>
      </c>
      <c r="AW224" s="8" t="s">
        <v>2059</v>
      </c>
      <c r="AX224" s="4"/>
      <c r="AY224" s="4"/>
      <c r="AZ224" s="4"/>
      <c r="BA224" s="4"/>
      <c r="BB224" s="4"/>
      <c r="BC224" s="8" t="s">
        <v>1345</v>
      </c>
      <c r="BD224" s="8" t="s">
        <v>2541</v>
      </c>
      <c r="BE224" s="8" t="s">
        <v>1346</v>
      </c>
      <c r="BF224" s="8" t="s">
        <v>2001</v>
      </c>
      <c r="BG224" s="8" t="s">
        <v>458</v>
      </c>
      <c r="BH224" s="4"/>
      <c r="BI224" s="4"/>
      <c r="BJ224" s="8" t="s">
        <v>289</v>
      </c>
      <c r="BK224" s="8" t="s">
        <v>173</v>
      </c>
      <c r="BL224" s="12">
        <v>44630.0</v>
      </c>
      <c r="BM224" s="12">
        <v>44753.0</v>
      </c>
      <c r="BN224" s="11" t="b">
        <v>0</v>
      </c>
      <c r="BO224" s="8" t="s">
        <v>119</v>
      </c>
      <c r="BP224" s="8" t="s">
        <v>1349</v>
      </c>
      <c r="BQ224" s="4"/>
      <c r="BR224" s="4"/>
      <c r="BS224" s="11" t="b">
        <v>1</v>
      </c>
      <c r="BT224" s="4"/>
      <c r="BU224" s="4"/>
      <c r="BV224" s="4"/>
      <c r="BW224" s="11" t="b">
        <v>0</v>
      </c>
      <c r="BX224" s="8" t="s">
        <v>122</v>
      </c>
      <c r="BY224" s="4"/>
      <c r="BZ224" s="4"/>
      <c r="CA224" s="4"/>
      <c r="CB224" s="4"/>
      <c r="CC224" s="4"/>
      <c r="CD224" s="4"/>
      <c r="CE224" s="4"/>
      <c r="CF224" s="9"/>
      <c r="CG224" s="4"/>
      <c r="CH224" s="4"/>
      <c r="CI224" s="4"/>
    </row>
    <row r="225" ht="14.25" customHeight="1">
      <c r="A225" s="8">
        <v>219.0</v>
      </c>
      <c r="B225" s="8" t="s">
        <v>2542</v>
      </c>
      <c r="C225" s="8" t="s">
        <v>2543</v>
      </c>
      <c r="D225" s="8" t="s">
        <v>2544</v>
      </c>
      <c r="E225" s="9"/>
      <c r="F225" s="8" t="s">
        <v>2545</v>
      </c>
      <c r="G225" s="8" t="s">
        <v>2546</v>
      </c>
      <c r="H225" s="4"/>
      <c r="I225" s="8" t="s">
        <v>2543</v>
      </c>
      <c r="J225" s="10" t="s">
        <v>2547</v>
      </c>
      <c r="K225" s="8" t="s">
        <v>2548</v>
      </c>
      <c r="L225" s="8">
        <v>5.29983057619E11</v>
      </c>
      <c r="M225" s="4"/>
      <c r="N225" s="8" t="s">
        <v>2549</v>
      </c>
      <c r="O225" s="4"/>
      <c r="P225" s="8" t="s">
        <v>101</v>
      </c>
      <c r="Q225" s="8" t="s">
        <v>102</v>
      </c>
      <c r="R225" s="8" t="s">
        <v>254</v>
      </c>
      <c r="S225" s="4"/>
      <c r="T225" s="4"/>
      <c r="U225" s="4"/>
      <c r="V225" s="8" t="s">
        <v>255</v>
      </c>
      <c r="W225" s="9"/>
      <c r="X225" s="8" t="s">
        <v>2550</v>
      </c>
      <c r="Y225" s="4"/>
      <c r="Z225" s="4"/>
      <c r="AA225" s="4"/>
      <c r="AB225" s="4"/>
      <c r="AC225" s="4"/>
      <c r="AD225" s="4"/>
      <c r="AE225" s="4"/>
      <c r="AF225" s="11" t="b">
        <v>0</v>
      </c>
      <c r="AG225" s="11" t="b">
        <v>0</v>
      </c>
      <c r="AH225" s="4"/>
      <c r="AI225" s="11" t="b">
        <v>0</v>
      </c>
      <c r="AJ225" s="4"/>
      <c r="AK225" s="4"/>
      <c r="AL225" s="11" t="b">
        <v>1</v>
      </c>
      <c r="AM225" s="4"/>
      <c r="AN225" s="8" t="s">
        <v>109</v>
      </c>
      <c r="AO225" s="8" t="s">
        <v>2542</v>
      </c>
      <c r="AP225" s="8" t="s">
        <v>2542</v>
      </c>
      <c r="AQ225" s="4"/>
      <c r="AR225" s="4"/>
      <c r="AS225" s="4"/>
      <c r="AT225" s="4"/>
      <c r="AU225" s="4"/>
      <c r="AV225" s="8" t="s">
        <v>552</v>
      </c>
      <c r="AW225" s="8" t="s">
        <v>2551</v>
      </c>
      <c r="AX225" s="4"/>
      <c r="AY225" s="4"/>
      <c r="AZ225" s="4"/>
      <c r="BA225" s="4"/>
      <c r="BB225" s="4"/>
      <c r="BC225" s="8" t="s">
        <v>1345</v>
      </c>
      <c r="BD225" s="8" t="s">
        <v>2550</v>
      </c>
      <c r="BE225" s="8" t="s">
        <v>1346</v>
      </c>
      <c r="BF225" s="8" t="s">
        <v>1439</v>
      </c>
      <c r="BG225" s="8" t="s">
        <v>391</v>
      </c>
      <c r="BH225" s="4"/>
      <c r="BI225" s="4"/>
      <c r="BJ225" s="8" t="s">
        <v>289</v>
      </c>
      <c r="BK225" s="8" t="s">
        <v>173</v>
      </c>
      <c r="BL225" s="12">
        <v>44630.0</v>
      </c>
      <c r="BM225" s="13"/>
      <c r="BN225" s="11" t="b">
        <v>1</v>
      </c>
      <c r="BO225" s="8" t="s">
        <v>119</v>
      </c>
      <c r="BP225" s="8" t="s">
        <v>1349</v>
      </c>
      <c r="BQ225" s="9"/>
      <c r="BR225" s="4"/>
      <c r="BS225" s="11" t="b">
        <v>1</v>
      </c>
      <c r="BT225" s="4"/>
      <c r="BU225" s="4"/>
      <c r="BV225" s="4"/>
      <c r="BW225" s="11" t="b">
        <v>1</v>
      </c>
      <c r="BX225" s="8" t="s">
        <v>122</v>
      </c>
      <c r="BY225" s="4"/>
      <c r="BZ225" s="4"/>
      <c r="CA225" s="4"/>
      <c r="CB225" s="4"/>
      <c r="CC225" s="4"/>
      <c r="CD225" s="4"/>
      <c r="CE225" s="4"/>
      <c r="CF225" s="9"/>
      <c r="CG225" s="4"/>
      <c r="CH225" s="4"/>
      <c r="CI225" s="4"/>
    </row>
    <row r="226" ht="14.25" customHeight="1">
      <c r="A226" s="8">
        <v>220.0</v>
      </c>
      <c r="B226" s="8" t="s">
        <v>2552</v>
      </c>
      <c r="C226" s="8" t="s">
        <v>2553</v>
      </c>
      <c r="D226" s="8" t="s">
        <v>699</v>
      </c>
      <c r="E226" s="8" t="s">
        <v>322</v>
      </c>
      <c r="F226" s="8" t="s">
        <v>1663</v>
      </c>
      <c r="G226" s="8" t="s">
        <v>2053</v>
      </c>
      <c r="H226" s="4"/>
      <c r="I226" s="8" t="s">
        <v>2553</v>
      </c>
      <c r="J226" s="15">
        <v>35987.0</v>
      </c>
      <c r="K226" s="8" t="s">
        <v>2554</v>
      </c>
      <c r="L226" s="8" t="s">
        <v>2555</v>
      </c>
      <c r="M226" s="4"/>
      <c r="N226" s="8" t="s">
        <v>2556</v>
      </c>
      <c r="O226" s="4"/>
      <c r="P226" s="8" t="s">
        <v>101</v>
      </c>
      <c r="Q226" s="8" t="s">
        <v>102</v>
      </c>
      <c r="R226" s="8" t="s">
        <v>1344</v>
      </c>
      <c r="S226" s="4"/>
      <c r="T226" s="4"/>
      <c r="U226" s="4"/>
      <c r="V226" s="8" t="s">
        <v>255</v>
      </c>
      <c r="W226" s="8">
        <v>2.6707747E7</v>
      </c>
      <c r="X226" s="9"/>
      <c r="Y226" s="4"/>
      <c r="Z226" s="4"/>
      <c r="AA226" s="4"/>
      <c r="AB226" s="4"/>
      <c r="AC226" s="4"/>
      <c r="AD226" s="4"/>
      <c r="AE226" s="4"/>
      <c r="AF226" s="11" t="b">
        <v>0</v>
      </c>
      <c r="AG226" s="11" t="b">
        <v>0</v>
      </c>
      <c r="AH226" s="4"/>
      <c r="AI226" s="11" t="b">
        <v>0</v>
      </c>
      <c r="AJ226" s="4"/>
      <c r="AK226" s="4"/>
      <c r="AL226" s="11" t="b">
        <v>1</v>
      </c>
      <c r="AM226" s="4"/>
      <c r="AN226" s="8" t="s">
        <v>109</v>
      </c>
      <c r="AO226" s="8" t="s">
        <v>2552</v>
      </c>
      <c r="AP226" s="8" t="s">
        <v>2552</v>
      </c>
      <c r="AQ226" s="4"/>
      <c r="AR226" s="4"/>
      <c r="AS226" s="4"/>
      <c r="AT226" s="4"/>
      <c r="AU226" s="4"/>
      <c r="AV226" s="8" t="s">
        <v>112</v>
      </c>
      <c r="AW226" s="8" t="s">
        <v>2276</v>
      </c>
      <c r="AX226" s="4"/>
      <c r="AY226" s="4"/>
      <c r="AZ226" s="4"/>
      <c r="BA226" s="4"/>
      <c r="BB226" s="4"/>
      <c r="BC226" s="8" t="s">
        <v>1345</v>
      </c>
      <c r="BD226" s="8">
        <v>2.6707747E7</v>
      </c>
      <c r="BE226" s="8" t="s">
        <v>1346</v>
      </c>
      <c r="BF226" s="8" t="s">
        <v>1715</v>
      </c>
      <c r="BG226" s="8" t="s">
        <v>458</v>
      </c>
      <c r="BH226" s="4"/>
      <c r="BI226" s="4"/>
      <c r="BJ226" s="8" t="s">
        <v>289</v>
      </c>
      <c r="BK226" s="8" t="s">
        <v>173</v>
      </c>
      <c r="BL226" s="12">
        <v>44630.0</v>
      </c>
      <c r="BM226" s="13"/>
      <c r="BN226" s="11" t="b">
        <v>1</v>
      </c>
      <c r="BO226" s="8" t="s">
        <v>119</v>
      </c>
      <c r="BP226" s="8" t="s">
        <v>1349</v>
      </c>
      <c r="BQ226" s="4"/>
      <c r="BR226" s="4"/>
      <c r="BS226" s="11" t="b">
        <v>1</v>
      </c>
      <c r="BT226" s="4"/>
      <c r="BU226" s="4"/>
      <c r="BV226" s="4"/>
      <c r="BW226" s="11" t="b">
        <v>1</v>
      </c>
      <c r="BX226" s="8" t="s">
        <v>122</v>
      </c>
      <c r="BY226" s="4"/>
      <c r="BZ226" s="4"/>
      <c r="CA226" s="4"/>
      <c r="CB226" s="4"/>
      <c r="CC226" s="4"/>
      <c r="CD226" s="4"/>
      <c r="CE226" s="4"/>
      <c r="CF226" s="9"/>
      <c r="CG226" s="4"/>
      <c r="CH226" s="4"/>
      <c r="CI226" s="4"/>
    </row>
    <row r="227" ht="14.25" customHeight="1">
      <c r="A227" s="8">
        <v>221.0</v>
      </c>
      <c r="B227" s="8" t="s">
        <v>2557</v>
      </c>
      <c r="C227" s="8" t="s">
        <v>2558</v>
      </c>
      <c r="D227" s="8" t="s">
        <v>640</v>
      </c>
      <c r="E227" s="8" t="s">
        <v>1302</v>
      </c>
      <c r="F227" s="8" t="s">
        <v>1987</v>
      </c>
      <c r="G227" s="8" t="s">
        <v>2160</v>
      </c>
      <c r="H227" s="4"/>
      <c r="I227" s="8" t="s">
        <v>2558</v>
      </c>
      <c r="J227" s="15">
        <v>29993.0</v>
      </c>
      <c r="K227" s="8" t="s">
        <v>2559</v>
      </c>
      <c r="L227" s="8" t="s">
        <v>2560</v>
      </c>
      <c r="M227" s="4"/>
      <c r="N227" s="8" t="s">
        <v>2561</v>
      </c>
      <c r="O227" s="4"/>
      <c r="P227" s="8" t="s">
        <v>101</v>
      </c>
      <c r="Q227" s="8" t="s">
        <v>102</v>
      </c>
      <c r="R227" s="8" t="s">
        <v>109</v>
      </c>
      <c r="S227" s="4"/>
      <c r="T227" s="4"/>
      <c r="U227" s="4"/>
      <c r="V227" s="8" t="s">
        <v>255</v>
      </c>
      <c r="W227" s="8" t="s">
        <v>2562</v>
      </c>
      <c r="X227" s="9"/>
      <c r="Y227" s="4"/>
      <c r="Z227" s="4"/>
      <c r="AA227" s="4"/>
      <c r="AB227" s="4"/>
      <c r="AC227" s="4"/>
      <c r="AD227" s="4"/>
      <c r="AE227" s="4"/>
      <c r="AF227" s="11" t="b">
        <v>0</v>
      </c>
      <c r="AG227" s="11" t="b">
        <v>0</v>
      </c>
      <c r="AH227" s="4"/>
      <c r="AI227" s="11" t="b">
        <v>0</v>
      </c>
      <c r="AJ227" s="4"/>
      <c r="AK227" s="4"/>
      <c r="AL227" s="11" t="b">
        <v>1</v>
      </c>
      <c r="AM227" s="4"/>
      <c r="AN227" s="8" t="s">
        <v>109</v>
      </c>
      <c r="AO227" s="8" t="s">
        <v>2563</v>
      </c>
      <c r="AP227" s="8" t="s">
        <v>2562</v>
      </c>
      <c r="AQ227" s="4"/>
      <c r="AR227" s="4"/>
      <c r="AS227" s="4"/>
      <c r="AT227" s="4"/>
      <c r="AU227" s="4"/>
      <c r="AV227" s="8" t="s">
        <v>552</v>
      </c>
      <c r="AW227" s="8" t="s">
        <v>2564</v>
      </c>
      <c r="AX227" s="4"/>
      <c r="AY227" s="4"/>
      <c r="AZ227" s="4"/>
      <c r="BA227" s="4"/>
      <c r="BB227" s="4"/>
      <c r="BC227" s="8" t="s">
        <v>1345</v>
      </c>
      <c r="BD227" s="8" t="s">
        <v>2562</v>
      </c>
      <c r="BE227" s="8" t="s">
        <v>1346</v>
      </c>
      <c r="BF227" s="8" t="s">
        <v>1637</v>
      </c>
      <c r="BG227" s="8" t="s">
        <v>2188</v>
      </c>
      <c r="BH227" s="4"/>
      <c r="BI227" s="4"/>
      <c r="BJ227" s="8" t="s">
        <v>289</v>
      </c>
      <c r="BK227" s="8" t="s">
        <v>173</v>
      </c>
      <c r="BL227" s="12">
        <v>44844.0</v>
      </c>
      <c r="BM227" s="10" t="s">
        <v>2565</v>
      </c>
      <c r="BN227" s="11" t="b">
        <v>0</v>
      </c>
      <c r="BO227" s="8" t="s">
        <v>119</v>
      </c>
      <c r="BP227" s="8" t="s">
        <v>1349</v>
      </c>
      <c r="BQ227" s="4"/>
      <c r="BR227" s="4"/>
      <c r="BS227" s="11" t="b">
        <v>1</v>
      </c>
      <c r="BT227" s="4"/>
      <c r="BU227" s="4"/>
      <c r="BV227" s="4"/>
      <c r="BW227" s="11" t="b">
        <v>0</v>
      </c>
      <c r="BX227" s="8" t="s">
        <v>122</v>
      </c>
      <c r="BY227" s="4"/>
      <c r="BZ227" s="4"/>
      <c r="CA227" s="4"/>
      <c r="CB227" s="4"/>
      <c r="CC227" s="4"/>
      <c r="CD227" s="4"/>
      <c r="CE227" s="4"/>
      <c r="CF227" s="9"/>
      <c r="CG227" s="4"/>
      <c r="CH227" s="4"/>
      <c r="CI227" s="4"/>
    </row>
    <row r="228" ht="14.25" customHeight="1">
      <c r="A228" s="8">
        <v>222.0</v>
      </c>
      <c r="B228" s="8" t="s">
        <v>2566</v>
      </c>
      <c r="C228" s="8" t="s">
        <v>2567</v>
      </c>
      <c r="D228" s="8" t="s">
        <v>382</v>
      </c>
      <c r="E228" s="8" t="s">
        <v>2568</v>
      </c>
      <c r="F228" s="8" t="s">
        <v>2569</v>
      </c>
      <c r="G228" s="8" t="s">
        <v>1136</v>
      </c>
      <c r="H228" s="4"/>
      <c r="I228" s="8" t="s">
        <v>2567</v>
      </c>
      <c r="J228" s="10" t="s">
        <v>2570</v>
      </c>
      <c r="K228" s="8" t="s">
        <v>2571</v>
      </c>
      <c r="L228" s="8" t="s">
        <v>2572</v>
      </c>
      <c r="M228" s="4"/>
      <c r="N228" s="8" t="s">
        <v>2573</v>
      </c>
      <c r="O228" s="4"/>
      <c r="P228" s="8" t="s">
        <v>101</v>
      </c>
      <c r="Q228" s="8" t="s">
        <v>102</v>
      </c>
      <c r="R228" s="8" t="s">
        <v>254</v>
      </c>
      <c r="S228" s="4"/>
      <c r="T228" s="4"/>
      <c r="U228" s="4"/>
      <c r="V228" s="8" t="s">
        <v>255</v>
      </c>
      <c r="W228" s="8" t="s">
        <v>2574</v>
      </c>
      <c r="X228" s="9"/>
      <c r="Y228" s="4"/>
      <c r="Z228" s="4"/>
      <c r="AA228" s="4"/>
      <c r="AB228" s="4"/>
      <c r="AC228" s="4"/>
      <c r="AD228" s="4"/>
      <c r="AE228" s="4"/>
      <c r="AF228" s="11" t="b">
        <v>0</v>
      </c>
      <c r="AG228" s="11" t="b">
        <v>0</v>
      </c>
      <c r="AH228" s="4"/>
      <c r="AI228" s="11" t="b">
        <v>0</v>
      </c>
      <c r="AJ228" s="4"/>
      <c r="AK228" s="4"/>
      <c r="AL228" s="11" t="b">
        <v>1</v>
      </c>
      <c r="AM228" s="4"/>
      <c r="AN228" s="8" t="s">
        <v>109</v>
      </c>
      <c r="AO228" s="8" t="s">
        <v>2566</v>
      </c>
      <c r="AP228" s="8" t="s">
        <v>2566</v>
      </c>
      <c r="AQ228" s="4"/>
      <c r="AR228" s="4"/>
      <c r="AS228" s="4"/>
      <c r="AT228" s="4"/>
      <c r="AU228" s="4"/>
      <c r="AV228" s="9"/>
      <c r="AW228" s="9"/>
      <c r="AX228" s="4"/>
      <c r="AY228" s="4"/>
      <c r="AZ228" s="4"/>
      <c r="BA228" s="4"/>
      <c r="BB228" s="4"/>
      <c r="BC228" s="8" t="s">
        <v>1345</v>
      </c>
      <c r="BD228" s="8" t="s">
        <v>2574</v>
      </c>
      <c r="BE228" s="8" t="s">
        <v>1346</v>
      </c>
      <c r="BF228" s="8" t="s">
        <v>2156</v>
      </c>
      <c r="BG228" s="8" t="s">
        <v>486</v>
      </c>
      <c r="BH228" s="4"/>
      <c r="BI228" s="4"/>
      <c r="BJ228" s="8" t="s">
        <v>289</v>
      </c>
      <c r="BK228" s="8" t="s">
        <v>173</v>
      </c>
      <c r="BL228" s="10" t="s">
        <v>2575</v>
      </c>
      <c r="BM228" s="13"/>
      <c r="BN228" s="11" t="b">
        <v>1</v>
      </c>
      <c r="BO228" s="8" t="s">
        <v>119</v>
      </c>
      <c r="BP228" s="8" t="s">
        <v>1349</v>
      </c>
      <c r="BQ228" s="9"/>
      <c r="BR228" s="4"/>
      <c r="BS228" s="11" t="b">
        <v>1</v>
      </c>
      <c r="BT228" s="4"/>
      <c r="BU228" s="4"/>
      <c r="BV228" s="4"/>
      <c r="BW228" s="11" t="b">
        <v>1</v>
      </c>
      <c r="BX228" s="8" t="s">
        <v>122</v>
      </c>
      <c r="BY228" s="4"/>
      <c r="BZ228" s="4"/>
      <c r="CA228" s="4"/>
      <c r="CB228" s="4"/>
      <c r="CC228" s="4"/>
      <c r="CD228" s="4"/>
      <c r="CE228" s="4"/>
      <c r="CF228" s="9"/>
      <c r="CG228" s="4"/>
      <c r="CH228" s="4"/>
      <c r="CI228" s="4"/>
    </row>
    <row r="229" ht="14.25" customHeight="1">
      <c r="A229" s="8">
        <v>223.0</v>
      </c>
      <c r="B229" s="8" t="s">
        <v>2576</v>
      </c>
      <c r="C229" s="8" t="s">
        <v>2577</v>
      </c>
      <c r="D229" s="8" t="s">
        <v>278</v>
      </c>
      <c r="E229" s="8" t="s">
        <v>1687</v>
      </c>
      <c r="F229" s="8" t="s">
        <v>2578</v>
      </c>
      <c r="G229" s="8" t="s">
        <v>573</v>
      </c>
      <c r="H229" s="4"/>
      <c r="I229" s="8" t="s">
        <v>2577</v>
      </c>
      <c r="J229" s="15">
        <v>28888.0</v>
      </c>
      <c r="K229" s="8" t="s">
        <v>2579</v>
      </c>
      <c r="L229" s="8">
        <v>5.0581475185E10</v>
      </c>
      <c r="M229" s="4"/>
      <c r="N229" s="9"/>
      <c r="O229" s="4"/>
      <c r="P229" s="8" t="s">
        <v>1454</v>
      </c>
      <c r="Q229" s="8" t="s">
        <v>102</v>
      </c>
      <c r="R229" s="8" t="s">
        <v>1522</v>
      </c>
      <c r="S229" s="4"/>
      <c r="T229" s="4"/>
      <c r="U229" s="4"/>
      <c r="V229" s="8" t="s">
        <v>255</v>
      </c>
      <c r="W229" s="8" t="s">
        <v>2580</v>
      </c>
      <c r="X229" s="9"/>
      <c r="Y229" s="4"/>
      <c r="Z229" s="4"/>
      <c r="AA229" s="4"/>
      <c r="AB229" s="4"/>
      <c r="AC229" s="4"/>
      <c r="AD229" s="4"/>
      <c r="AE229" s="4"/>
      <c r="AF229" s="11" t="b">
        <v>0</v>
      </c>
      <c r="AG229" s="11" t="b">
        <v>0</v>
      </c>
      <c r="AH229" s="4"/>
      <c r="AI229" s="11" t="b">
        <v>0</v>
      </c>
      <c r="AJ229" s="4"/>
      <c r="AK229" s="4"/>
      <c r="AL229" s="11" t="b">
        <v>1</v>
      </c>
      <c r="AM229" s="4"/>
      <c r="AN229" s="8" t="s">
        <v>109</v>
      </c>
      <c r="AO229" s="9"/>
      <c r="AP229" s="9"/>
      <c r="AQ229" s="4"/>
      <c r="AR229" s="4"/>
      <c r="AS229" s="4"/>
      <c r="AT229" s="4"/>
      <c r="AU229" s="4"/>
      <c r="AV229" s="8" t="s">
        <v>552</v>
      </c>
      <c r="AW229" s="8" t="s">
        <v>2517</v>
      </c>
      <c r="AX229" s="4"/>
      <c r="AY229" s="4"/>
      <c r="AZ229" s="4"/>
      <c r="BA229" s="4"/>
      <c r="BB229" s="4"/>
      <c r="BC229" s="8" t="s">
        <v>1345</v>
      </c>
      <c r="BD229" s="8" t="s">
        <v>2580</v>
      </c>
      <c r="BE229" s="8" t="s">
        <v>1346</v>
      </c>
      <c r="BF229" s="8" t="s">
        <v>1715</v>
      </c>
      <c r="BG229" s="8" t="s">
        <v>343</v>
      </c>
      <c r="BH229" s="4"/>
      <c r="BI229" s="4"/>
      <c r="BJ229" s="8" t="s">
        <v>289</v>
      </c>
      <c r="BK229" s="8" t="s">
        <v>173</v>
      </c>
      <c r="BL229" s="10" t="s">
        <v>2575</v>
      </c>
      <c r="BM229" s="10" t="s">
        <v>2581</v>
      </c>
      <c r="BN229" s="11" t="b">
        <v>0</v>
      </c>
      <c r="BO229" s="8" t="s">
        <v>119</v>
      </c>
      <c r="BP229" s="8" t="s">
        <v>1349</v>
      </c>
      <c r="BQ229" s="4"/>
      <c r="BR229" s="4"/>
      <c r="BS229" s="11" t="b">
        <v>1</v>
      </c>
      <c r="BT229" s="4"/>
      <c r="BU229" s="4"/>
      <c r="BV229" s="4"/>
      <c r="BW229" s="11" t="b">
        <v>0</v>
      </c>
      <c r="BX229" s="8" t="s">
        <v>122</v>
      </c>
      <c r="BY229" s="4"/>
      <c r="BZ229" s="4"/>
      <c r="CA229" s="4"/>
      <c r="CB229" s="4"/>
      <c r="CC229" s="4"/>
      <c r="CD229" s="4"/>
      <c r="CE229" s="4"/>
      <c r="CF229" s="9"/>
      <c r="CG229" s="4"/>
      <c r="CH229" s="4"/>
      <c r="CI229" s="4"/>
    </row>
    <row r="230" ht="14.25" customHeight="1">
      <c r="A230" s="8">
        <v>224.0</v>
      </c>
      <c r="B230" s="8" t="s">
        <v>2582</v>
      </c>
      <c r="C230" s="8" t="s">
        <v>2583</v>
      </c>
      <c r="D230" s="8" t="s">
        <v>2584</v>
      </c>
      <c r="E230" s="8" t="s">
        <v>1370</v>
      </c>
      <c r="F230" s="8" t="s">
        <v>2585</v>
      </c>
      <c r="G230" s="8" t="s">
        <v>2586</v>
      </c>
      <c r="H230" s="4"/>
      <c r="I230" s="8" t="s">
        <v>2583</v>
      </c>
      <c r="J230" s="15">
        <v>31144.0</v>
      </c>
      <c r="K230" s="8" t="s">
        <v>2587</v>
      </c>
      <c r="L230" s="8">
        <v>3.123913877E9</v>
      </c>
      <c r="M230" s="4"/>
      <c r="N230" s="8" t="s">
        <v>2588</v>
      </c>
      <c r="O230" s="4"/>
      <c r="P230" s="8" t="s">
        <v>1454</v>
      </c>
      <c r="Q230" s="8" t="s">
        <v>102</v>
      </c>
      <c r="R230" s="8" t="s">
        <v>670</v>
      </c>
      <c r="S230" s="4"/>
      <c r="T230" s="4"/>
      <c r="U230" s="4"/>
      <c r="V230" s="8" t="s">
        <v>255</v>
      </c>
      <c r="W230" s="8">
        <v>1.118537386E9</v>
      </c>
      <c r="X230" s="9"/>
      <c r="Y230" s="4"/>
      <c r="Z230" s="4"/>
      <c r="AA230" s="4"/>
      <c r="AB230" s="4"/>
      <c r="AC230" s="4"/>
      <c r="AD230" s="4"/>
      <c r="AE230" s="4"/>
      <c r="AF230" s="11" t="b">
        <v>0</v>
      </c>
      <c r="AG230" s="11" t="b">
        <v>0</v>
      </c>
      <c r="AH230" s="4"/>
      <c r="AI230" s="11" t="b">
        <v>0</v>
      </c>
      <c r="AJ230" s="4"/>
      <c r="AK230" s="4"/>
      <c r="AL230" s="11" t="b">
        <v>1</v>
      </c>
      <c r="AM230" s="4"/>
      <c r="AN230" s="8" t="s">
        <v>109</v>
      </c>
      <c r="AO230" s="8" t="s">
        <v>2582</v>
      </c>
      <c r="AP230" s="8" t="s">
        <v>2582</v>
      </c>
      <c r="AQ230" s="4"/>
      <c r="AR230" s="4"/>
      <c r="AS230" s="4"/>
      <c r="AT230" s="4"/>
      <c r="AU230" s="4"/>
      <c r="AV230" s="8" t="s">
        <v>112</v>
      </c>
      <c r="AW230" s="8" t="s">
        <v>2589</v>
      </c>
      <c r="AX230" s="4"/>
      <c r="AY230" s="4"/>
      <c r="AZ230" s="4"/>
      <c r="BA230" s="4"/>
      <c r="BB230" s="4"/>
      <c r="BC230" s="8" t="s">
        <v>1345</v>
      </c>
      <c r="BD230" s="8">
        <v>1.118537386E9</v>
      </c>
      <c r="BE230" s="8" t="s">
        <v>1346</v>
      </c>
      <c r="BF230" s="8" t="s">
        <v>1480</v>
      </c>
      <c r="BG230" s="8" t="s">
        <v>343</v>
      </c>
      <c r="BH230" s="4"/>
      <c r="BI230" s="4"/>
      <c r="BJ230" s="8" t="s">
        <v>289</v>
      </c>
      <c r="BK230" s="8" t="s">
        <v>173</v>
      </c>
      <c r="BL230" s="10" t="s">
        <v>2575</v>
      </c>
      <c r="BM230" s="13"/>
      <c r="BN230" s="11" t="b">
        <v>1</v>
      </c>
      <c r="BO230" s="8" t="s">
        <v>119</v>
      </c>
      <c r="BP230" s="8" t="s">
        <v>1349</v>
      </c>
      <c r="BQ230" s="4"/>
      <c r="BR230" s="4"/>
      <c r="BS230" s="11" t="b">
        <v>1</v>
      </c>
      <c r="BT230" s="4"/>
      <c r="BU230" s="4"/>
      <c r="BV230" s="4"/>
      <c r="BW230" s="11" t="b">
        <v>1</v>
      </c>
      <c r="BX230" s="8" t="s">
        <v>122</v>
      </c>
      <c r="BY230" s="4"/>
      <c r="BZ230" s="4"/>
      <c r="CA230" s="4"/>
      <c r="CB230" s="4"/>
      <c r="CC230" s="4"/>
      <c r="CD230" s="4"/>
      <c r="CE230" s="4"/>
      <c r="CF230" s="9"/>
      <c r="CG230" s="4"/>
      <c r="CH230" s="4"/>
      <c r="CI230" s="4"/>
    </row>
    <row r="231" ht="14.25" customHeight="1">
      <c r="A231" s="8">
        <v>225.0</v>
      </c>
      <c r="B231" s="8" t="s">
        <v>2590</v>
      </c>
      <c r="C231" s="8" t="s">
        <v>2591</v>
      </c>
      <c r="D231" s="8" t="s">
        <v>321</v>
      </c>
      <c r="E231" s="8" t="s">
        <v>160</v>
      </c>
      <c r="F231" s="8" t="s">
        <v>2592</v>
      </c>
      <c r="G231" s="8" t="s">
        <v>2593</v>
      </c>
      <c r="H231" s="4"/>
      <c r="I231" s="8" t="s">
        <v>2591</v>
      </c>
      <c r="J231" s="10" t="s">
        <v>2594</v>
      </c>
      <c r="K231" s="8" t="s">
        <v>2595</v>
      </c>
      <c r="L231" s="8">
        <v>5.1993241151E10</v>
      </c>
      <c r="M231" s="4"/>
      <c r="N231" s="8" t="s">
        <v>2596</v>
      </c>
      <c r="O231" s="4"/>
      <c r="P231" s="8" t="s">
        <v>101</v>
      </c>
      <c r="Q231" s="8" t="s">
        <v>102</v>
      </c>
      <c r="R231" s="8" t="s">
        <v>1693</v>
      </c>
      <c r="S231" s="4"/>
      <c r="T231" s="4"/>
      <c r="U231" s="4"/>
      <c r="V231" s="8" t="s">
        <v>255</v>
      </c>
      <c r="W231" s="8">
        <v>4.4602901E7</v>
      </c>
      <c r="X231" s="9"/>
      <c r="Y231" s="4"/>
      <c r="Z231" s="4"/>
      <c r="AA231" s="4"/>
      <c r="AB231" s="4"/>
      <c r="AC231" s="4"/>
      <c r="AD231" s="4"/>
      <c r="AE231" s="4"/>
      <c r="AF231" s="11" t="b">
        <v>0</v>
      </c>
      <c r="AG231" s="11" t="b">
        <v>0</v>
      </c>
      <c r="AH231" s="4"/>
      <c r="AI231" s="11" t="b">
        <v>0</v>
      </c>
      <c r="AJ231" s="4"/>
      <c r="AK231" s="4"/>
      <c r="AL231" s="11" t="b">
        <v>1</v>
      </c>
      <c r="AM231" s="4"/>
      <c r="AN231" s="8" t="s">
        <v>109</v>
      </c>
      <c r="AO231" s="8" t="s">
        <v>2590</v>
      </c>
      <c r="AP231" s="8" t="s">
        <v>2590</v>
      </c>
      <c r="AQ231" s="4"/>
      <c r="AR231" s="4"/>
      <c r="AS231" s="4"/>
      <c r="AT231" s="4"/>
      <c r="AU231" s="4"/>
      <c r="AV231" s="8" t="s">
        <v>552</v>
      </c>
      <c r="AW231" s="8" t="s">
        <v>2597</v>
      </c>
      <c r="AX231" s="4"/>
      <c r="AY231" s="4"/>
      <c r="AZ231" s="4"/>
      <c r="BA231" s="4"/>
      <c r="BB231" s="4"/>
      <c r="BC231" s="8" t="s">
        <v>1345</v>
      </c>
      <c r="BD231" s="8">
        <v>4.4602901E7</v>
      </c>
      <c r="BE231" s="8" t="s">
        <v>1346</v>
      </c>
      <c r="BF231" s="8" t="s">
        <v>2423</v>
      </c>
      <c r="BG231" s="8" t="s">
        <v>1119</v>
      </c>
      <c r="BH231" s="4"/>
      <c r="BI231" s="4"/>
      <c r="BJ231" s="8" t="s">
        <v>554</v>
      </c>
      <c r="BK231" s="8" t="s">
        <v>173</v>
      </c>
      <c r="BL231" s="10" t="s">
        <v>2575</v>
      </c>
      <c r="BM231" s="13"/>
      <c r="BN231" s="11" t="b">
        <v>1</v>
      </c>
      <c r="BO231" s="8" t="s">
        <v>119</v>
      </c>
      <c r="BP231" s="8" t="s">
        <v>1349</v>
      </c>
      <c r="BQ231" s="4"/>
      <c r="BR231" s="4"/>
      <c r="BS231" s="11" t="b">
        <v>1</v>
      </c>
      <c r="BT231" s="4"/>
      <c r="BU231" s="4"/>
      <c r="BV231" s="4"/>
      <c r="BW231" s="11" t="b">
        <v>1</v>
      </c>
      <c r="BX231" s="8" t="s">
        <v>122</v>
      </c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</row>
    <row r="232" ht="14.25" customHeight="1">
      <c r="A232" s="8">
        <v>226.0</v>
      </c>
      <c r="B232" s="8" t="s">
        <v>2598</v>
      </c>
      <c r="C232" s="8" t="s">
        <v>2599</v>
      </c>
      <c r="D232" s="8" t="s">
        <v>2600</v>
      </c>
      <c r="E232" s="8" t="s">
        <v>1036</v>
      </c>
      <c r="F232" s="8" t="s">
        <v>2601</v>
      </c>
      <c r="G232" s="8" t="s">
        <v>2602</v>
      </c>
      <c r="H232" s="4"/>
      <c r="I232" s="8" t="s">
        <v>2599</v>
      </c>
      <c r="J232" s="10" t="s">
        <v>415</v>
      </c>
      <c r="K232" s="8" t="s">
        <v>2603</v>
      </c>
      <c r="L232" s="8">
        <v>5.2561139376E11</v>
      </c>
      <c r="M232" s="4"/>
      <c r="N232" s="8" t="s">
        <v>2604</v>
      </c>
      <c r="O232" s="4"/>
      <c r="P232" s="8" t="s">
        <v>131</v>
      </c>
      <c r="Q232" s="8" t="s">
        <v>102</v>
      </c>
      <c r="R232" s="8" t="s">
        <v>254</v>
      </c>
      <c r="S232" s="4"/>
      <c r="T232" s="4"/>
      <c r="U232" s="4"/>
      <c r="V232" s="8" t="s">
        <v>255</v>
      </c>
      <c r="W232" s="8">
        <v>1.0454164E7</v>
      </c>
      <c r="X232" s="9"/>
      <c r="Y232" s="4"/>
      <c r="Z232" s="4"/>
      <c r="AA232" s="4"/>
      <c r="AB232" s="4"/>
      <c r="AC232" s="4"/>
      <c r="AD232" s="4"/>
      <c r="AE232" s="4"/>
      <c r="AF232" s="11" t="b">
        <v>0</v>
      </c>
      <c r="AG232" s="11" t="b">
        <v>0</v>
      </c>
      <c r="AH232" s="4"/>
      <c r="AI232" s="11" t="b">
        <v>0</v>
      </c>
      <c r="AJ232" s="4"/>
      <c r="AK232" s="4"/>
      <c r="AL232" s="11" t="b">
        <v>1</v>
      </c>
      <c r="AM232" s="4"/>
      <c r="AN232" s="8" t="s">
        <v>109</v>
      </c>
      <c r="AO232" s="8" t="s">
        <v>2598</v>
      </c>
      <c r="AP232" s="8" t="s">
        <v>2598</v>
      </c>
      <c r="AQ232" s="4"/>
      <c r="AR232" s="4"/>
      <c r="AS232" s="4"/>
      <c r="AT232" s="4"/>
      <c r="AU232" s="4"/>
      <c r="AV232" s="8" t="s">
        <v>552</v>
      </c>
      <c r="AW232" s="8" t="s">
        <v>2605</v>
      </c>
      <c r="AX232" s="4"/>
      <c r="AY232" s="4"/>
      <c r="AZ232" s="4"/>
      <c r="BA232" s="4"/>
      <c r="BB232" s="4"/>
      <c r="BC232" s="8" t="s">
        <v>1345</v>
      </c>
      <c r="BD232" s="8">
        <v>1.0454164E7</v>
      </c>
      <c r="BE232" s="8" t="s">
        <v>1346</v>
      </c>
      <c r="BF232" s="8" t="s">
        <v>1984</v>
      </c>
      <c r="BG232" s="8" t="s">
        <v>486</v>
      </c>
      <c r="BH232" s="4"/>
      <c r="BI232" s="4"/>
      <c r="BJ232" s="8" t="s">
        <v>289</v>
      </c>
      <c r="BK232" s="8" t="s">
        <v>173</v>
      </c>
      <c r="BL232" s="10" t="s">
        <v>2606</v>
      </c>
      <c r="BM232" s="13"/>
      <c r="BN232" s="11" t="b">
        <v>1</v>
      </c>
      <c r="BO232" s="8" t="s">
        <v>119</v>
      </c>
      <c r="BP232" s="8" t="s">
        <v>1349</v>
      </c>
      <c r="BQ232" s="8">
        <v>1948.0</v>
      </c>
      <c r="BR232" s="4"/>
      <c r="BS232" s="11" t="b">
        <v>1</v>
      </c>
      <c r="BT232" s="4"/>
      <c r="BU232" s="4"/>
      <c r="BV232" s="4"/>
      <c r="BW232" s="11" t="b">
        <v>1</v>
      </c>
      <c r="BX232" s="8" t="s">
        <v>122</v>
      </c>
      <c r="BY232" s="4"/>
      <c r="BZ232" s="4"/>
      <c r="CA232" s="4"/>
      <c r="CB232" s="4"/>
      <c r="CC232" s="4"/>
      <c r="CD232" s="4"/>
      <c r="CE232" s="4"/>
      <c r="CF232" s="9"/>
      <c r="CG232" s="4"/>
      <c r="CH232" s="4"/>
      <c r="CI232" s="4"/>
    </row>
    <row r="233" ht="14.25" customHeight="1">
      <c r="A233" s="8">
        <v>227.0</v>
      </c>
      <c r="B233" s="8" t="s">
        <v>2607</v>
      </c>
      <c r="C233" s="8" t="s">
        <v>2608</v>
      </c>
      <c r="D233" s="8" t="s">
        <v>277</v>
      </c>
      <c r="E233" s="8" t="s">
        <v>1939</v>
      </c>
      <c r="F233" s="8" t="s">
        <v>933</v>
      </c>
      <c r="G233" s="8" t="s">
        <v>2609</v>
      </c>
      <c r="H233" s="4"/>
      <c r="I233" s="8" t="s">
        <v>2608</v>
      </c>
      <c r="J233" s="10" t="s">
        <v>2610</v>
      </c>
      <c r="K233" s="8" t="s">
        <v>2611</v>
      </c>
      <c r="L233" s="8" t="s">
        <v>2612</v>
      </c>
      <c r="M233" s="4"/>
      <c r="N233" s="8" t="s">
        <v>2613</v>
      </c>
      <c r="O233" s="4"/>
      <c r="P233" s="8" t="s">
        <v>1454</v>
      </c>
      <c r="Q233" s="8" t="s">
        <v>102</v>
      </c>
      <c r="R233" s="8" t="s">
        <v>1344</v>
      </c>
      <c r="S233" s="4"/>
      <c r="T233" s="4"/>
      <c r="U233" s="4"/>
      <c r="V233" s="8" t="s">
        <v>255</v>
      </c>
      <c r="W233" s="8">
        <v>2.2407296E7</v>
      </c>
      <c r="X233" s="9"/>
      <c r="Y233" s="4"/>
      <c r="Z233" s="4"/>
      <c r="AA233" s="4"/>
      <c r="AB233" s="4"/>
      <c r="AC233" s="4"/>
      <c r="AD233" s="4"/>
      <c r="AE233" s="4"/>
      <c r="AF233" s="11" t="b">
        <v>0</v>
      </c>
      <c r="AG233" s="11" t="b">
        <v>0</v>
      </c>
      <c r="AH233" s="4"/>
      <c r="AI233" s="11" t="b">
        <v>0</v>
      </c>
      <c r="AJ233" s="4"/>
      <c r="AK233" s="4"/>
      <c r="AL233" s="11" t="b">
        <v>1</v>
      </c>
      <c r="AM233" s="4"/>
      <c r="AN233" s="8" t="s">
        <v>109</v>
      </c>
      <c r="AO233" s="8" t="s">
        <v>2607</v>
      </c>
      <c r="AP233" s="8" t="s">
        <v>2607</v>
      </c>
      <c r="AQ233" s="4"/>
      <c r="AR233" s="4"/>
      <c r="AS233" s="4"/>
      <c r="AT233" s="4"/>
      <c r="AU233" s="4"/>
      <c r="AV233" s="8" t="s">
        <v>552</v>
      </c>
      <c r="AW233" s="8" t="s">
        <v>2614</v>
      </c>
      <c r="AX233" s="4"/>
      <c r="AY233" s="4"/>
      <c r="AZ233" s="4"/>
      <c r="BA233" s="4"/>
      <c r="BB233" s="4"/>
      <c r="BC233" s="8" t="s">
        <v>1345</v>
      </c>
      <c r="BD233" s="8">
        <v>2.2407296E7</v>
      </c>
      <c r="BE233" s="8" t="s">
        <v>1346</v>
      </c>
      <c r="BF233" s="8" t="s">
        <v>1439</v>
      </c>
      <c r="BG233" s="8" t="s">
        <v>391</v>
      </c>
      <c r="BH233" s="4"/>
      <c r="BI233" s="4"/>
      <c r="BJ233" s="8" t="s">
        <v>201</v>
      </c>
      <c r="BK233" s="8" t="s">
        <v>173</v>
      </c>
      <c r="BL233" s="10" t="s">
        <v>2581</v>
      </c>
      <c r="BM233" s="13"/>
      <c r="BN233" s="11" t="b">
        <v>1</v>
      </c>
      <c r="BO233" s="8" t="s">
        <v>119</v>
      </c>
      <c r="BP233" s="8" t="s">
        <v>1349</v>
      </c>
      <c r="BQ233" s="4"/>
      <c r="BR233" s="4"/>
      <c r="BS233" s="11" t="b">
        <v>1</v>
      </c>
      <c r="BT233" s="4"/>
      <c r="BU233" s="4"/>
      <c r="BV233" s="4"/>
      <c r="BW233" s="11" t="b">
        <v>1</v>
      </c>
      <c r="BX233" s="8" t="s">
        <v>122</v>
      </c>
      <c r="BY233" s="4"/>
      <c r="BZ233" s="4"/>
      <c r="CA233" s="4"/>
      <c r="CB233" s="4"/>
      <c r="CC233" s="4"/>
      <c r="CD233" s="4"/>
      <c r="CE233" s="4"/>
      <c r="CF233" s="9"/>
      <c r="CG233" s="4"/>
      <c r="CH233" s="4"/>
      <c r="CI233" s="4"/>
    </row>
    <row r="234" ht="14.25" customHeight="1">
      <c r="A234" s="8">
        <v>228.0</v>
      </c>
      <c r="B234" s="8" t="s">
        <v>2615</v>
      </c>
      <c r="C234" s="8" t="s">
        <v>2616</v>
      </c>
      <c r="D234" s="8" t="s">
        <v>2617</v>
      </c>
      <c r="E234" s="8" t="s">
        <v>2618</v>
      </c>
      <c r="F234" s="8" t="s">
        <v>2619</v>
      </c>
      <c r="G234" s="8" t="s">
        <v>2619</v>
      </c>
      <c r="H234" s="4"/>
      <c r="I234" s="8" t="s">
        <v>2616</v>
      </c>
      <c r="J234" s="10" t="s">
        <v>2620</v>
      </c>
      <c r="K234" s="8" t="s">
        <v>2621</v>
      </c>
      <c r="L234" s="8" t="s">
        <v>2622</v>
      </c>
      <c r="M234" s="4"/>
      <c r="N234" s="8" t="s">
        <v>2623</v>
      </c>
      <c r="O234" s="4"/>
      <c r="P234" s="8" t="s">
        <v>101</v>
      </c>
      <c r="Q234" s="8" t="s">
        <v>150</v>
      </c>
      <c r="R234" s="8" t="s">
        <v>670</v>
      </c>
      <c r="S234" s="4"/>
      <c r="T234" s="4"/>
      <c r="U234" s="4"/>
      <c r="V234" s="8" t="s">
        <v>255</v>
      </c>
      <c r="W234" s="9"/>
      <c r="X234" s="8" t="s">
        <v>2624</v>
      </c>
      <c r="Y234" s="4"/>
      <c r="Z234" s="4"/>
      <c r="AA234" s="4"/>
      <c r="AB234" s="4"/>
      <c r="AC234" s="4"/>
      <c r="AD234" s="4"/>
      <c r="AE234" s="4"/>
      <c r="AF234" s="11" t="b">
        <v>0</v>
      </c>
      <c r="AG234" s="11" t="b">
        <v>0</v>
      </c>
      <c r="AH234" s="4"/>
      <c r="AI234" s="11" t="b">
        <v>0</v>
      </c>
      <c r="AJ234" s="4"/>
      <c r="AK234" s="4"/>
      <c r="AL234" s="11" t="b">
        <v>1</v>
      </c>
      <c r="AM234" s="4"/>
      <c r="AN234" s="8" t="s">
        <v>109</v>
      </c>
      <c r="AO234" s="8" t="s">
        <v>2615</v>
      </c>
      <c r="AP234" s="8" t="s">
        <v>2615</v>
      </c>
      <c r="AQ234" s="4"/>
      <c r="AR234" s="4"/>
      <c r="AS234" s="4"/>
      <c r="AT234" s="4"/>
      <c r="AU234" s="4"/>
      <c r="AV234" s="8" t="s">
        <v>552</v>
      </c>
      <c r="AW234" s="8" t="s">
        <v>2625</v>
      </c>
      <c r="AX234" s="4"/>
      <c r="AY234" s="4"/>
      <c r="AZ234" s="4"/>
      <c r="BA234" s="4"/>
      <c r="BB234" s="4"/>
      <c r="BC234" s="8" t="s">
        <v>1345</v>
      </c>
      <c r="BD234" s="8" t="s">
        <v>2624</v>
      </c>
      <c r="BE234" s="8" t="s">
        <v>1346</v>
      </c>
      <c r="BF234" s="8" t="s">
        <v>1857</v>
      </c>
      <c r="BG234" s="8" t="s">
        <v>187</v>
      </c>
      <c r="BH234" s="4"/>
      <c r="BI234" s="4"/>
      <c r="BJ234" s="8" t="s">
        <v>201</v>
      </c>
      <c r="BK234" s="8" t="s">
        <v>173</v>
      </c>
      <c r="BL234" s="12">
        <v>44603.0</v>
      </c>
      <c r="BM234" s="13"/>
      <c r="BN234" s="11" t="b">
        <v>1</v>
      </c>
      <c r="BO234" s="8" t="s">
        <v>119</v>
      </c>
      <c r="BP234" s="8" t="s">
        <v>1349</v>
      </c>
      <c r="BQ234" s="4"/>
      <c r="BR234" s="4"/>
      <c r="BS234" s="11" t="b">
        <v>1</v>
      </c>
      <c r="BT234" s="4"/>
      <c r="BU234" s="4"/>
      <c r="BV234" s="4"/>
      <c r="BW234" s="11" t="b">
        <v>1</v>
      </c>
      <c r="BX234" s="8" t="s">
        <v>122</v>
      </c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</row>
    <row r="235" ht="14.25" customHeight="1">
      <c r="A235" s="8">
        <v>229.0</v>
      </c>
      <c r="B235" s="8" t="s">
        <v>2626</v>
      </c>
      <c r="C235" s="8" t="s">
        <v>2627</v>
      </c>
      <c r="D235" s="8" t="s">
        <v>2628</v>
      </c>
      <c r="E235" s="8" t="s">
        <v>2629</v>
      </c>
      <c r="F235" s="8" t="s">
        <v>1372</v>
      </c>
      <c r="G235" s="8" t="s">
        <v>1976</v>
      </c>
      <c r="H235" s="4"/>
      <c r="I235" s="8" t="s">
        <v>2627</v>
      </c>
      <c r="J235" s="10" t="s">
        <v>2630</v>
      </c>
      <c r="K235" s="8" t="s">
        <v>2631</v>
      </c>
      <c r="L235" s="8" t="s">
        <v>2632</v>
      </c>
      <c r="M235" s="4"/>
      <c r="N235" s="8" t="s">
        <v>2633</v>
      </c>
      <c r="O235" s="4"/>
      <c r="P235" s="8" t="s">
        <v>101</v>
      </c>
      <c r="Q235" s="8" t="s">
        <v>102</v>
      </c>
      <c r="R235" s="8" t="s">
        <v>670</v>
      </c>
      <c r="S235" s="4"/>
      <c r="T235" s="4"/>
      <c r="U235" s="4"/>
      <c r="V235" s="8" t="s">
        <v>255</v>
      </c>
      <c r="W235" s="9"/>
      <c r="X235" s="8" t="s">
        <v>2634</v>
      </c>
      <c r="Y235" s="4"/>
      <c r="Z235" s="4"/>
      <c r="AA235" s="4"/>
      <c r="AB235" s="4"/>
      <c r="AC235" s="4"/>
      <c r="AD235" s="4"/>
      <c r="AE235" s="4"/>
      <c r="AF235" s="11" t="b">
        <v>0</v>
      </c>
      <c r="AG235" s="11" t="b">
        <v>0</v>
      </c>
      <c r="AH235" s="4"/>
      <c r="AI235" s="11" t="b">
        <v>0</v>
      </c>
      <c r="AJ235" s="4"/>
      <c r="AK235" s="4"/>
      <c r="AL235" s="11" t="b">
        <v>1</v>
      </c>
      <c r="AM235" s="4"/>
      <c r="AN235" s="8" t="s">
        <v>109</v>
      </c>
      <c r="AO235" s="8" t="s">
        <v>2626</v>
      </c>
      <c r="AP235" s="8" t="s">
        <v>2626</v>
      </c>
      <c r="AQ235" s="4"/>
      <c r="AR235" s="4"/>
      <c r="AS235" s="4"/>
      <c r="AT235" s="4"/>
      <c r="AU235" s="4"/>
      <c r="AV235" s="8" t="s">
        <v>552</v>
      </c>
      <c r="AW235" s="8" t="s">
        <v>2517</v>
      </c>
      <c r="AX235" s="4"/>
      <c r="AY235" s="4"/>
      <c r="AZ235" s="4"/>
      <c r="BA235" s="4"/>
      <c r="BB235" s="4"/>
      <c r="BC235" s="8" t="s">
        <v>1345</v>
      </c>
      <c r="BD235" s="8" t="s">
        <v>2634</v>
      </c>
      <c r="BE235" s="8" t="s">
        <v>1346</v>
      </c>
      <c r="BF235" s="8" t="s">
        <v>2156</v>
      </c>
      <c r="BG235" s="8" t="s">
        <v>486</v>
      </c>
      <c r="BH235" s="4"/>
      <c r="BI235" s="4"/>
      <c r="BJ235" s="9"/>
      <c r="BK235" s="8" t="s">
        <v>173</v>
      </c>
      <c r="BL235" s="12">
        <v>44603.0</v>
      </c>
      <c r="BM235" s="13"/>
      <c r="BN235" s="11" t="b">
        <v>1</v>
      </c>
      <c r="BO235" s="8" t="s">
        <v>119</v>
      </c>
      <c r="BP235" s="8" t="s">
        <v>1349</v>
      </c>
      <c r="BQ235" s="4"/>
      <c r="BR235" s="4"/>
      <c r="BS235" s="11" t="b">
        <v>1</v>
      </c>
      <c r="BT235" s="4"/>
      <c r="BU235" s="4"/>
      <c r="BV235" s="4"/>
      <c r="BW235" s="11" t="b">
        <v>1</v>
      </c>
      <c r="BX235" s="8" t="s">
        <v>122</v>
      </c>
      <c r="BY235" s="4"/>
      <c r="BZ235" s="4"/>
      <c r="CA235" s="4"/>
      <c r="CB235" s="4"/>
      <c r="CC235" s="4"/>
      <c r="CD235" s="4"/>
      <c r="CE235" s="4"/>
      <c r="CF235" s="9"/>
      <c r="CG235" s="4"/>
      <c r="CH235" s="4"/>
      <c r="CI235" s="4"/>
    </row>
    <row r="236" ht="14.25" customHeight="1">
      <c r="A236" s="8">
        <v>230.0</v>
      </c>
      <c r="B236" s="8" t="s">
        <v>2635</v>
      </c>
      <c r="C236" s="8" t="s">
        <v>2636</v>
      </c>
      <c r="D236" s="8" t="s">
        <v>2637</v>
      </c>
      <c r="E236" s="8" t="s">
        <v>942</v>
      </c>
      <c r="F236" s="8" t="s">
        <v>2638</v>
      </c>
      <c r="G236" s="8" t="s">
        <v>2639</v>
      </c>
      <c r="H236" s="4"/>
      <c r="I236" s="8" t="s">
        <v>2636</v>
      </c>
      <c r="J236" s="15">
        <v>33307.0</v>
      </c>
      <c r="K236" s="8" t="s">
        <v>2640</v>
      </c>
      <c r="L236" s="9" t="str">
        <f>+52 8714365569</f>
        <v>#ERROR!</v>
      </c>
      <c r="M236" s="4"/>
      <c r="N236" s="8" t="s">
        <v>2641</v>
      </c>
      <c r="O236" s="4"/>
      <c r="P236" s="8" t="s">
        <v>101</v>
      </c>
      <c r="Q236" s="8" t="s">
        <v>102</v>
      </c>
      <c r="R236" s="8" t="s">
        <v>254</v>
      </c>
      <c r="S236" s="4"/>
      <c r="T236" s="4"/>
      <c r="U236" s="4"/>
      <c r="V236" s="8" t="s">
        <v>255</v>
      </c>
      <c r="W236" s="8">
        <v>2.155485839E9</v>
      </c>
      <c r="X236" s="9"/>
      <c r="Y236" s="4"/>
      <c r="Z236" s="4"/>
      <c r="AA236" s="4"/>
      <c r="AB236" s="4"/>
      <c r="AC236" s="4"/>
      <c r="AD236" s="4"/>
      <c r="AE236" s="4"/>
      <c r="AF236" s="11" t="b">
        <v>0</v>
      </c>
      <c r="AG236" s="11" t="b">
        <v>0</v>
      </c>
      <c r="AH236" s="4"/>
      <c r="AI236" s="11" t="b">
        <v>0</v>
      </c>
      <c r="AJ236" s="4"/>
      <c r="AK236" s="4"/>
      <c r="AL236" s="11" t="b">
        <v>1</v>
      </c>
      <c r="AM236" s="4"/>
      <c r="AN236" s="8" t="s">
        <v>109</v>
      </c>
      <c r="AO236" s="8" t="s">
        <v>2635</v>
      </c>
      <c r="AP236" s="8" t="s">
        <v>2635</v>
      </c>
      <c r="AQ236" s="9"/>
      <c r="AR236" s="4"/>
      <c r="AS236" s="4"/>
      <c r="AT236" s="4"/>
      <c r="AU236" s="4"/>
      <c r="AV236" s="8" t="s">
        <v>552</v>
      </c>
      <c r="AW236" s="8" t="s">
        <v>2642</v>
      </c>
      <c r="AX236" s="4"/>
      <c r="AY236" s="4"/>
      <c r="AZ236" s="4"/>
      <c r="BA236" s="4"/>
      <c r="BB236" s="4"/>
      <c r="BC236" s="8" t="s">
        <v>1345</v>
      </c>
      <c r="BD236" s="8">
        <v>2.155485839E9</v>
      </c>
      <c r="BE236" s="8" t="s">
        <v>1346</v>
      </c>
      <c r="BF236" s="8" t="s">
        <v>1439</v>
      </c>
      <c r="BG236" s="8" t="s">
        <v>391</v>
      </c>
      <c r="BH236" s="4"/>
      <c r="BI236" s="4"/>
      <c r="BJ236" s="8" t="s">
        <v>289</v>
      </c>
      <c r="BK236" s="8" t="s">
        <v>173</v>
      </c>
      <c r="BL236" s="12">
        <v>44603.0</v>
      </c>
      <c r="BM236" s="13"/>
      <c r="BN236" s="11" t="b">
        <v>1</v>
      </c>
      <c r="BO236" s="8" t="s">
        <v>119</v>
      </c>
      <c r="BP236" s="8" t="s">
        <v>1349</v>
      </c>
      <c r="BQ236" s="4"/>
      <c r="BR236" s="4"/>
      <c r="BS236" s="11" t="b">
        <v>1</v>
      </c>
      <c r="BT236" s="4"/>
      <c r="BU236" s="4"/>
      <c r="BV236" s="4"/>
      <c r="BW236" s="11" t="b">
        <v>1</v>
      </c>
      <c r="BX236" s="8" t="s">
        <v>122</v>
      </c>
      <c r="BY236" s="4"/>
      <c r="BZ236" s="4"/>
      <c r="CA236" s="4"/>
      <c r="CB236" s="4"/>
      <c r="CC236" s="4"/>
      <c r="CD236" s="4"/>
      <c r="CE236" s="4"/>
      <c r="CF236" s="9"/>
      <c r="CG236" s="4"/>
      <c r="CH236" s="4"/>
      <c r="CI236" s="4"/>
    </row>
    <row r="237" ht="14.25" customHeight="1">
      <c r="A237" s="8">
        <v>231.0</v>
      </c>
      <c r="B237" s="8" t="s">
        <v>2643</v>
      </c>
      <c r="C237" s="8" t="s">
        <v>2644</v>
      </c>
      <c r="D237" s="8" t="s">
        <v>1229</v>
      </c>
      <c r="E237" s="9"/>
      <c r="F237" s="8" t="s">
        <v>2645</v>
      </c>
      <c r="G237" s="9"/>
      <c r="H237" s="4"/>
      <c r="I237" s="8" t="s">
        <v>2644</v>
      </c>
      <c r="J237" s="10" t="s">
        <v>2646</v>
      </c>
      <c r="K237" s="8" t="s">
        <v>2647</v>
      </c>
      <c r="L237" s="9">
        <f>+5492213106748</f>
        <v>5492213106748</v>
      </c>
      <c r="M237" s="4"/>
      <c r="N237" s="9"/>
      <c r="O237" s="4"/>
      <c r="P237" s="8" t="s">
        <v>101</v>
      </c>
      <c r="Q237" s="8" t="s">
        <v>102</v>
      </c>
      <c r="R237" s="8" t="s">
        <v>1624</v>
      </c>
      <c r="S237" s="4"/>
      <c r="T237" s="4"/>
      <c r="U237" s="4"/>
      <c r="V237" s="8" t="s">
        <v>255</v>
      </c>
      <c r="W237" s="8">
        <v>3.959766E7</v>
      </c>
      <c r="X237" s="9"/>
      <c r="Y237" s="4"/>
      <c r="Z237" s="4"/>
      <c r="AA237" s="4"/>
      <c r="AB237" s="4"/>
      <c r="AC237" s="4"/>
      <c r="AD237" s="4"/>
      <c r="AE237" s="4"/>
      <c r="AF237" s="11" t="b">
        <v>0</v>
      </c>
      <c r="AG237" s="11" t="b">
        <v>0</v>
      </c>
      <c r="AH237" s="4"/>
      <c r="AI237" s="11" t="b">
        <v>0</v>
      </c>
      <c r="AJ237" s="4"/>
      <c r="AK237" s="4"/>
      <c r="AL237" s="11" t="b">
        <v>1</v>
      </c>
      <c r="AM237" s="4"/>
      <c r="AN237" s="8" t="s">
        <v>109</v>
      </c>
      <c r="AO237" s="9"/>
      <c r="AP237" s="9"/>
      <c r="AQ237" s="4"/>
      <c r="AR237" s="4"/>
      <c r="AS237" s="4"/>
      <c r="AT237" s="4"/>
      <c r="AU237" s="4"/>
      <c r="AV237" s="8" t="s">
        <v>552</v>
      </c>
      <c r="AW237" s="8" t="s">
        <v>2648</v>
      </c>
      <c r="AX237" s="4"/>
      <c r="AY237" s="4"/>
      <c r="AZ237" s="4"/>
      <c r="BA237" s="4"/>
      <c r="BB237" s="4"/>
      <c r="BC237" s="8" t="s">
        <v>1345</v>
      </c>
      <c r="BD237" s="8">
        <v>3.959766E7</v>
      </c>
      <c r="BE237" s="8" t="s">
        <v>1346</v>
      </c>
      <c r="BF237" s="8" t="s">
        <v>2001</v>
      </c>
      <c r="BG237" s="8" t="s">
        <v>458</v>
      </c>
      <c r="BH237" s="4"/>
      <c r="BI237" s="4"/>
      <c r="BJ237" s="9"/>
      <c r="BK237" s="8" t="s">
        <v>173</v>
      </c>
      <c r="BL237" s="12">
        <v>44603.0</v>
      </c>
      <c r="BM237" s="12">
        <v>44754.0</v>
      </c>
      <c r="BN237" s="11" t="b">
        <v>0</v>
      </c>
      <c r="BO237" s="8" t="s">
        <v>119</v>
      </c>
      <c r="BP237" s="8" t="s">
        <v>1349</v>
      </c>
      <c r="BQ237" s="4"/>
      <c r="BR237" s="4"/>
      <c r="BS237" s="11" t="b">
        <v>1</v>
      </c>
      <c r="BT237" s="4"/>
      <c r="BU237" s="4"/>
      <c r="BV237" s="4"/>
      <c r="BW237" s="11" t="b">
        <v>0</v>
      </c>
      <c r="BX237" s="8" t="s">
        <v>122</v>
      </c>
      <c r="BY237" s="4"/>
      <c r="BZ237" s="4"/>
      <c r="CA237" s="4"/>
      <c r="CB237" s="4"/>
      <c r="CC237" s="4"/>
      <c r="CD237" s="4"/>
      <c r="CE237" s="4"/>
      <c r="CF237" s="8" t="s">
        <v>176</v>
      </c>
      <c r="CG237" s="4"/>
      <c r="CH237" s="4"/>
      <c r="CI237" s="4"/>
    </row>
    <row r="238" ht="14.25" customHeight="1">
      <c r="A238" s="8">
        <v>232.0</v>
      </c>
      <c r="B238" s="8" t="s">
        <v>2649</v>
      </c>
      <c r="C238" s="8" t="s">
        <v>2650</v>
      </c>
      <c r="D238" s="8" t="s">
        <v>2651</v>
      </c>
      <c r="E238" s="8" t="s">
        <v>1015</v>
      </c>
      <c r="F238" s="8" t="s">
        <v>2652</v>
      </c>
      <c r="G238" s="8" t="s">
        <v>2653</v>
      </c>
      <c r="H238" s="4"/>
      <c r="I238" s="8" t="s">
        <v>2650</v>
      </c>
      <c r="J238" s="10" t="s">
        <v>2654</v>
      </c>
      <c r="K238" s="8" t="s">
        <v>2655</v>
      </c>
      <c r="L238" s="9">
        <f>+573016453983</f>
        <v>573016453983</v>
      </c>
      <c r="M238" s="4"/>
      <c r="N238" s="8" t="s">
        <v>2656</v>
      </c>
      <c r="O238" s="4"/>
      <c r="P238" s="8" t="s">
        <v>101</v>
      </c>
      <c r="Q238" s="8" t="s">
        <v>102</v>
      </c>
      <c r="R238" s="8" t="s">
        <v>670</v>
      </c>
      <c r="S238" s="4"/>
      <c r="T238" s="4"/>
      <c r="U238" s="4"/>
      <c r="V238" s="8" t="s">
        <v>255</v>
      </c>
      <c r="W238" s="8">
        <v>1.143142406E9</v>
      </c>
      <c r="X238" s="9"/>
      <c r="Y238" s="4"/>
      <c r="Z238" s="4"/>
      <c r="AA238" s="4"/>
      <c r="AB238" s="4"/>
      <c r="AC238" s="4"/>
      <c r="AD238" s="4"/>
      <c r="AE238" s="4"/>
      <c r="AF238" s="11" t="b">
        <v>0</v>
      </c>
      <c r="AG238" s="11" t="b">
        <v>0</v>
      </c>
      <c r="AH238" s="4"/>
      <c r="AI238" s="11" t="b">
        <v>0</v>
      </c>
      <c r="AJ238" s="4"/>
      <c r="AK238" s="4"/>
      <c r="AL238" s="11" t="b">
        <v>1</v>
      </c>
      <c r="AM238" s="4"/>
      <c r="AN238" s="8" t="s">
        <v>109</v>
      </c>
      <c r="AO238" s="8" t="s">
        <v>2649</v>
      </c>
      <c r="AP238" s="8" t="s">
        <v>2649</v>
      </c>
      <c r="AQ238" s="9"/>
      <c r="AR238" s="4"/>
      <c r="AS238" s="4"/>
      <c r="AT238" s="4"/>
      <c r="AU238" s="4"/>
      <c r="AV238" s="8" t="s">
        <v>552</v>
      </c>
      <c r="AW238" s="8" t="s">
        <v>2657</v>
      </c>
      <c r="AX238" s="4"/>
      <c r="AY238" s="4"/>
      <c r="AZ238" s="4"/>
      <c r="BA238" s="4"/>
      <c r="BB238" s="4"/>
      <c r="BC238" s="8" t="s">
        <v>1345</v>
      </c>
      <c r="BD238" s="8">
        <v>1.143142406E9</v>
      </c>
      <c r="BE238" s="8" t="s">
        <v>1346</v>
      </c>
      <c r="BF238" s="8" t="s">
        <v>1439</v>
      </c>
      <c r="BG238" s="8" t="s">
        <v>391</v>
      </c>
      <c r="BH238" s="4"/>
      <c r="BI238" s="4"/>
      <c r="BJ238" s="8" t="s">
        <v>289</v>
      </c>
      <c r="BK238" s="8" t="s">
        <v>173</v>
      </c>
      <c r="BL238" s="12">
        <v>44603.0</v>
      </c>
      <c r="BM238" s="13"/>
      <c r="BN238" s="11" t="b">
        <v>1</v>
      </c>
      <c r="BO238" s="8" t="s">
        <v>119</v>
      </c>
      <c r="BP238" s="8" t="s">
        <v>1349</v>
      </c>
      <c r="BQ238" s="4"/>
      <c r="BR238" s="4"/>
      <c r="BS238" s="11" t="b">
        <v>1</v>
      </c>
      <c r="BT238" s="4"/>
      <c r="BU238" s="4"/>
      <c r="BV238" s="4"/>
      <c r="BW238" s="11" t="b">
        <v>1</v>
      </c>
      <c r="BX238" s="8" t="s">
        <v>122</v>
      </c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</row>
    <row r="239" ht="14.25" customHeight="1">
      <c r="A239" s="8">
        <v>233.0</v>
      </c>
      <c r="B239" s="8" t="s">
        <v>2658</v>
      </c>
      <c r="C239" s="8" t="s">
        <v>2659</v>
      </c>
      <c r="D239" s="8" t="s">
        <v>277</v>
      </c>
      <c r="E239" s="8" t="s">
        <v>726</v>
      </c>
      <c r="F239" s="8" t="s">
        <v>1372</v>
      </c>
      <c r="G239" s="8" t="s">
        <v>2660</v>
      </c>
      <c r="H239" s="4"/>
      <c r="I239" s="8" t="s">
        <v>2659</v>
      </c>
      <c r="J239" s="10" t="s">
        <v>2661</v>
      </c>
      <c r="K239" s="8" t="s">
        <v>2662</v>
      </c>
      <c r="L239" s="9">
        <f>+524422391994</f>
        <v>524422391994</v>
      </c>
      <c r="M239" s="4"/>
      <c r="N239" s="9"/>
      <c r="O239" s="4"/>
      <c r="P239" s="8" t="s">
        <v>101</v>
      </c>
      <c r="Q239" s="8" t="s">
        <v>102</v>
      </c>
      <c r="R239" s="8" t="s">
        <v>254</v>
      </c>
      <c r="S239" s="4"/>
      <c r="T239" s="4"/>
      <c r="U239" s="4"/>
      <c r="V239" s="8" t="s">
        <v>255</v>
      </c>
      <c r="W239" s="9"/>
      <c r="X239" s="8" t="s">
        <v>2663</v>
      </c>
      <c r="Y239" s="4"/>
      <c r="Z239" s="4"/>
      <c r="AA239" s="4"/>
      <c r="AB239" s="4"/>
      <c r="AC239" s="4"/>
      <c r="AD239" s="4"/>
      <c r="AE239" s="4"/>
      <c r="AF239" s="11" t="b">
        <v>0</v>
      </c>
      <c r="AG239" s="11" t="b">
        <v>0</v>
      </c>
      <c r="AH239" s="4"/>
      <c r="AI239" s="11" t="b">
        <v>0</v>
      </c>
      <c r="AJ239" s="4"/>
      <c r="AK239" s="4"/>
      <c r="AL239" s="11" t="b">
        <v>1</v>
      </c>
      <c r="AM239" s="4"/>
      <c r="AN239" s="8" t="s">
        <v>109</v>
      </c>
      <c r="AO239" s="9"/>
      <c r="AP239" s="9"/>
      <c r="AQ239" s="4"/>
      <c r="AR239" s="4"/>
      <c r="AS239" s="4"/>
      <c r="AT239" s="4"/>
      <c r="AU239" s="4"/>
      <c r="AV239" s="8" t="s">
        <v>112</v>
      </c>
      <c r="AW239" s="8" t="s">
        <v>2664</v>
      </c>
      <c r="AX239" s="4"/>
      <c r="AY239" s="4"/>
      <c r="AZ239" s="4"/>
      <c r="BA239" s="4"/>
      <c r="BB239" s="4"/>
      <c r="BC239" s="8" t="s">
        <v>1345</v>
      </c>
      <c r="BD239" s="8" t="s">
        <v>2663</v>
      </c>
      <c r="BE239" s="8" t="s">
        <v>1346</v>
      </c>
      <c r="BF239" s="8" t="s">
        <v>1984</v>
      </c>
      <c r="BG239" s="8" t="s">
        <v>486</v>
      </c>
      <c r="BH239" s="4"/>
      <c r="BI239" s="4"/>
      <c r="BJ239" s="8" t="s">
        <v>289</v>
      </c>
      <c r="BK239" s="8" t="s">
        <v>173</v>
      </c>
      <c r="BL239" s="12">
        <v>44603.0</v>
      </c>
      <c r="BM239" s="10" t="s">
        <v>2665</v>
      </c>
      <c r="BN239" s="11" t="b">
        <v>0</v>
      </c>
      <c r="BO239" s="8" t="s">
        <v>119</v>
      </c>
      <c r="BP239" s="8" t="s">
        <v>1349</v>
      </c>
      <c r="BQ239" s="4"/>
      <c r="BR239" s="4"/>
      <c r="BS239" s="11" t="b">
        <v>1</v>
      </c>
      <c r="BT239" s="4"/>
      <c r="BU239" s="4"/>
      <c r="BV239" s="4"/>
      <c r="BW239" s="11" t="b">
        <v>0</v>
      </c>
      <c r="BX239" s="8" t="s">
        <v>122</v>
      </c>
      <c r="BY239" s="4"/>
      <c r="BZ239" s="4"/>
      <c r="CA239" s="4"/>
      <c r="CB239" s="4"/>
      <c r="CC239" s="4"/>
      <c r="CD239" s="4"/>
      <c r="CE239" s="4"/>
      <c r="CF239" s="8" t="s">
        <v>176</v>
      </c>
      <c r="CG239" s="4"/>
      <c r="CH239" s="4"/>
      <c r="CI239" s="4"/>
    </row>
    <row r="240" ht="14.25" customHeight="1">
      <c r="A240" s="8">
        <v>234.0</v>
      </c>
      <c r="B240" s="8" t="s">
        <v>2666</v>
      </c>
      <c r="C240" s="8" t="s">
        <v>2667</v>
      </c>
      <c r="D240" s="8" t="s">
        <v>2668</v>
      </c>
      <c r="E240" s="8" t="s">
        <v>232</v>
      </c>
      <c r="F240" s="8" t="s">
        <v>613</v>
      </c>
      <c r="G240" s="8" t="s">
        <v>2669</v>
      </c>
      <c r="H240" s="4"/>
      <c r="I240" s="8" t="s">
        <v>2667</v>
      </c>
      <c r="J240" s="15">
        <v>33420.0</v>
      </c>
      <c r="K240" s="8" t="s">
        <v>2670</v>
      </c>
      <c r="L240" s="8" t="s">
        <v>2671</v>
      </c>
      <c r="M240" s="4"/>
      <c r="N240" s="8" t="s">
        <v>2672</v>
      </c>
      <c r="O240" s="4"/>
      <c r="P240" s="8" t="s">
        <v>131</v>
      </c>
      <c r="Q240" s="8" t="s">
        <v>102</v>
      </c>
      <c r="R240" s="8" t="s">
        <v>1462</v>
      </c>
      <c r="S240" s="4"/>
      <c r="T240" s="4"/>
      <c r="U240" s="4"/>
      <c r="V240" s="8" t="s">
        <v>255</v>
      </c>
      <c r="W240" s="8">
        <v>4.3142655E7</v>
      </c>
      <c r="X240" s="9"/>
      <c r="Y240" s="4"/>
      <c r="Z240" s="4"/>
      <c r="AA240" s="4"/>
      <c r="AB240" s="4"/>
      <c r="AC240" s="4"/>
      <c r="AD240" s="4"/>
      <c r="AE240" s="4"/>
      <c r="AF240" s="11" t="b">
        <v>0</v>
      </c>
      <c r="AG240" s="11" t="b">
        <v>0</v>
      </c>
      <c r="AH240" s="4"/>
      <c r="AI240" s="11" t="b">
        <v>0</v>
      </c>
      <c r="AJ240" s="4"/>
      <c r="AK240" s="4"/>
      <c r="AL240" s="11" t="b">
        <v>1</v>
      </c>
      <c r="AM240" s="4"/>
      <c r="AN240" s="8" t="s">
        <v>109</v>
      </c>
      <c r="AO240" s="8" t="s">
        <v>2666</v>
      </c>
      <c r="AP240" s="8" t="s">
        <v>2666</v>
      </c>
      <c r="AQ240" s="4"/>
      <c r="AR240" s="4"/>
      <c r="AS240" s="4"/>
      <c r="AT240" s="4"/>
      <c r="AU240" s="4"/>
      <c r="AV240" s="8" t="s">
        <v>552</v>
      </c>
      <c r="AW240" s="8" t="s">
        <v>2673</v>
      </c>
      <c r="AX240" s="4"/>
      <c r="AY240" s="4"/>
      <c r="AZ240" s="4"/>
      <c r="BA240" s="4"/>
      <c r="BB240" s="4"/>
      <c r="BC240" s="8" t="s">
        <v>1345</v>
      </c>
      <c r="BD240" s="8">
        <v>4.3142655E7</v>
      </c>
      <c r="BE240" s="8" t="s">
        <v>1346</v>
      </c>
      <c r="BF240" s="8" t="s">
        <v>1439</v>
      </c>
      <c r="BG240" s="8" t="s">
        <v>391</v>
      </c>
      <c r="BH240" s="4"/>
      <c r="BI240" s="4"/>
      <c r="BJ240" s="8" t="s">
        <v>289</v>
      </c>
      <c r="BK240" s="8" t="s">
        <v>173</v>
      </c>
      <c r="BL240" s="12">
        <v>44603.0</v>
      </c>
      <c r="BM240" s="12">
        <v>45083.0</v>
      </c>
      <c r="BN240" s="11" t="b">
        <v>1</v>
      </c>
      <c r="BO240" s="8" t="s">
        <v>119</v>
      </c>
      <c r="BP240" s="8" t="s">
        <v>1349</v>
      </c>
      <c r="BQ240" s="4"/>
      <c r="BR240" s="4"/>
      <c r="BS240" s="11" t="b">
        <v>1</v>
      </c>
      <c r="BT240" s="4"/>
      <c r="BU240" s="4"/>
      <c r="BV240" s="4"/>
      <c r="BW240" s="11" t="b">
        <v>0</v>
      </c>
      <c r="BX240" s="8" t="s">
        <v>122</v>
      </c>
      <c r="BY240" s="4"/>
      <c r="BZ240" s="4"/>
      <c r="CA240" s="4"/>
      <c r="CB240" s="4"/>
      <c r="CC240" s="4"/>
      <c r="CD240" s="4"/>
      <c r="CE240" s="4"/>
      <c r="CF240" s="8" t="s">
        <v>176</v>
      </c>
      <c r="CG240" s="4"/>
      <c r="CH240" s="4"/>
      <c r="CI240" s="4"/>
    </row>
    <row r="241" ht="14.25" customHeight="1">
      <c r="A241" s="8">
        <v>235.0</v>
      </c>
      <c r="B241" s="8" t="s">
        <v>2674</v>
      </c>
      <c r="C241" s="8" t="s">
        <v>2675</v>
      </c>
      <c r="D241" s="8" t="s">
        <v>1192</v>
      </c>
      <c r="E241" s="8" t="s">
        <v>1370</v>
      </c>
      <c r="F241" s="8" t="s">
        <v>2676</v>
      </c>
      <c r="G241" s="8" t="s">
        <v>2677</v>
      </c>
      <c r="H241" s="4"/>
      <c r="I241" s="8" t="s">
        <v>2675</v>
      </c>
      <c r="J241" s="15">
        <v>33548.0</v>
      </c>
      <c r="K241" s="8" t="s">
        <v>2678</v>
      </c>
      <c r="L241" s="9">
        <f>+584248941216</f>
        <v>584248941216</v>
      </c>
      <c r="M241" s="4"/>
      <c r="N241" s="8" t="s">
        <v>2679</v>
      </c>
      <c r="O241" s="4"/>
      <c r="P241" s="8" t="s">
        <v>131</v>
      </c>
      <c r="Q241" s="8" t="s">
        <v>102</v>
      </c>
      <c r="R241" s="8" t="s">
        <v>1344</v>
      </c>
      <c r="S241" s="4"/>
      <c r="T241" s="4"/>
      <c r="U241" s="4"/>
      <c r="V241" s="8" t="s">
        <v>255</v>
      </c>
      <c r="W241" s="9"/>
      <c r="X241" s="8">
        <v>2.1013733E7</v>
      </c>
      <c r="Y241" s="4"/>
      <c r="Z241" s="4"/>
      <c r="AA241" s="4"/>
      <c r="AB241" s="4"/>
      <c r="AC241" s="4"/>
      <c r="AD241" s="4"/>
      <c r="AE241" s="4"/>
      <c r="AF241" s="11" t="b">
        <v>0</v>
      </c>
      <c r="AG241" s="11" t="b">
        <v>0</v>
      </c>
      <c r="AH241" s="4"/>
      <c r="AI241" s="11" t="b">
        <v>0</v>
      </c>
      <c r="AJ241" s="4"/>
      <c r="AK241" s="4"/>
      <c r="AL241" s="11" t="b">
        <v>1</v>
      </c>
      <c r="AM241" s="4"/>
      <c r="AN241" s="8" t="s">
        <v>109</v>
      </c>
      <c r="AO241" s="8" t="s">
        <v>2674</v>
      </c>
      <c r="AP241" s="8" t="s">
        <v>2674</v>
      </c>
      <c r="AQ241" s="9"/>
      <c r="AR241" s="4"/>
      <c r="AS241" s="4"/>
      <c r="AT241" s="4"/>
      <c r="AU241" s="4"/>
      <c r="AV241" s="8" t="s">
        <v>552</v>
      </c>
      <c r="AW241" s="8" t="s">
        <v>2680</v>
      </c>
      <c r="AX241" s="4"/>
      <c r="AY241" s="4"/>
      <c r="AZ241" s="4"/>
      <c r="BA241" s="4"/>
      <c r="BB241" s="4"/>
      <c r="BC241" s="8" t="s">
        <v>1345</v>
      </c>
      <c r="BD241" s="8">
        <v>2.1013733E7</v>
      </c>
      <c r="BE241" s="8" t="s">
        <v>1346</v>
      </c>
      <c r="BF241" s="8" t="s">
        <v>1984</v>
      </c>
      <c r="BG241" s="8" t="s">
        <v>486</v>
      </c>
      <c r="BH241" s="4"/>
      <c r="BI241" s="4"/>
      <c r="BJ241" s="8" t="s">
        <v>289</v>
      </c>
      <c r="BK241" s="8" t="s">
        <v>173</v>
      </c>
      <c r="BL241" s="12">
        <v>44603.0</v>
      </c>
      <c r="BM241" s="13"/>
      <c r="BN241" s="11" t="b">
        <v>1</v>
      </c>
      <c r="BO241" s="8" t="s">
        <v>119</v>
      </c>
      <c r="BP241" s="8" t="s">
        <v>1349</v>
      </c>
      <c r="BQ241" s="4"/>
      <c r="BR241" s="4"/>
      <c r="BS241" s="11" t="b">
        <v>1</v>
      </c>
      <c r="BT241" s="4"/>
      <c r="BU241" s="4"/>
      <c r="BV241" s="4"/>
      <c r="BW241" s="11" t="b">
        <v>1</v>
      </c>
      <c r="BX241" s="8" t="s">
        <v>122</v>
      </c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</row>
    <row r="242" ht="14.25" customHeight="1">
      <c r="A242" s="8">
        <v>236.0</v>
      </c>
      <c r="B242" s="8" t="s">
        <v>2681</v>
      </c>
      <c r="C242" s="8" t="s">
        <v>2682</v>
      </c>
      <c r="D242" s="8" t="s">
        <v>1728</v>
      </c>
      <c r="E242" s="8" t="s">
        <v>2683</v>
      </c>
      <c r="F242" s="8" t="s">
        <v>2684</v>
      </c>
      <c r="G242" s="8" t="s">
        <v>933</v>
      </c>
      <c r="H242" s="4"/>
      <c r="I242" s="8" t="s">
        <v>2682</v>
      </c>
      <c r="J242" s="10" t="s">
        <v>2685</v>
      </c>
      <c r="K242" s="8" t="s">
        <v>2686</v>
      </c>
      <c r="L242" s="8" t="s">
        <v>2687</v>
      </c>
      <c r="M242" s="4"/>
      <c r="N242" s="8" t="s">
        <v>2688</v>
      </c>
      <c r="O242" s="4"/>
      <c r="P242" s="8" t="s">
        <v>131</v>
      </c>
      <c r="Q242" s="8" t="s">
        <v>102</v>
      </c>
      <c r="R242" s="8" t="s">
        <v>670</v>
      </c>
      <c r="S242" s="4"/>
      <c r="T242" s="4"/>
      <c r="U242" s="4"/>
      <c r="V242" s="8" t="s">
        <v>255</v>
      </c>
      <c r="W242" s="8">
        <v>1.093224344E9</v>
      </c>
      <c r="X242" s="9"/>
      <c r="Y242" s="4"/>
      <c r="Z242" s="4"/>
      <c r="AA242" s="4"/>
      <c r="AB242" s="4"/>
      <c r="AC242" s="4"/>
      <c r="AD242" s="4"/>
      <c r="AE242" s="4"/>
      <c r="AF242" s="11" t="b">
        <v>0</v>
      </c>
      <c r="AG242" s="11" t="b">
        <v>0</v>
      </c>
      <c r="AH242" s="4"/>
      <c r="AI242" s="11" t="b">
        <v>0</v>
      </c>
      <c r="AJ242" s="4"/>
      <c r="AK242" s="9"/>
      <c r="AL242" s="11" t="b">
        <v>1</v>
      </c>
      <c r="AM242" s="4"/>
      <c r="AN242" s="8" t="s">
        <v>109</v>
      </c>
      <c r="AO242" s="8" t="s">
        <v>2681</v>
      </c>
      <c r="AP242" s="8" t="s">
        <v>2689</v>
      </c>
      <c r="AQ242" s="9"/>
      <c r="AR242" s="4"/>
      <c r="AS242" s="4"/>
      <c r="AT242" s="4"/>
      <c r="AU242" s="4"/>
      <c r="AV242" s="8" t="s">
        <v>552</v>
      </c>
      <c r="AW242" s="8" t="s">
        <v>972</v>
      </c>
      <c r="AX242" s="4"/>
      <c r="AY242" s="4"/>
      <c r="AZ242" s="4"/>
      <c r="BA242" s="4"/>
      <c r="BB242" s="4"/>
      <c r="BC242" s="8" t="s">
        <v>1345</v>
      </c>
      <c r="BD242" s="8">
        <v>1.093224344E9</v>
      </c>
      <c r="BE242" s="8" t="s">
        <v>1346</v>
      </c>
      <c r="BF242" s="8" t="s">
        <v>2156</v>
      </c>
      <c r="BG242" s="8" t="s">
        <v>486</v>
      </c>
      <c r="BH242" s="4"/>
      <c r="BI242" s="4"/>
      <c r="BJ242" s="8" t="s">
        <v>289</v>
      </c>
      <c r="BK242" s="8" t="s">
        <v>173</v>
      </c>
      <c r="BL242" s="12">
        <v>44603.0</v>
      </c>
      <c r="BM242" s="13"/>
      <c r="BN242" s="11" t="b">
        <v>1</v>
      </c>
      <c r="BO242" s="8" t="s">
        <v>119</v>
      </c>
      <c r="BP242" s="8" t="s">
        <v>1349</v>
      </c>
      <c r="BQ242" s="4"/>
      <c r="BR242" s="4"/>
      <c r="BS242" s="11" t="b">
        <v>1</v>
      </c>
      <c r="BT242" s="4"/>
      <c r="BU242" s="4"/>
      <c r="BV242" s="4"/>
      <c r="BW242" s="11" t="b">
        <v>1</v>
      </c>
      <c r="BX242" s="8" t="s">
        <v>122</v>
      </c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</row>
    <row r="243" ht="14.25" customHeight="1">
      <c r="A243" s="8">
        <v>237.0</v>
      </c>
      <c r="B243" s="8" t="s">
        <v>2690</v>
      </c>
      <c r="C243" s="8" t="s">
        <v>2691</v>
      </c>
      <c r="D243" s="8" t="s">
        <v>2692</v>
      </c>
      <c r="E243" s="8" t="s">
        <v>839</v>
      </c>
      <c r="F243" s="8" t="s">
        <v>234</v>
      </c>
      <c r="G243" s="8" t="s">
        <v>2693</v>
      </c>
      <c r="H243" s="4"/>
      <c r="I243" s="8" t="s">
        <v>2691</v>
      </c>
      <c r="J243" s="10" t="s">
        <v>2694</v>
      </c>
      <c r="K243" s="8" t="s">
        <v>2695</v>
      </c>
      <c r="L243" s="9" t="str">
        <f>+57 3105195681</f>
        <v>#ERROR!</v>
      </c>
      <c r="M243" s="4"/>
      <c r="N243" s="8" t="s">
        <v>2696</v>
      </c>
      <c r="O243" s="4"/>
      <c r="P243" s="8" t="s">
        <v>131</v>
      </c>
      <c r="Q243" s="8" t="s">
        <v>150</v>
      </c>
      <c r="R243" s="8" t="s">
        <v>670</v>
      </c>
      <c r="S243" s="4"/>
      <c r="T243" s="4"/>
      <c r="U243" s="4"/>
      <c r="V243" s="8" t="s">
        <v>255</v>
      </c>
      <c r="W243" s="9"/>
      <c r="X243" s="8" t="s">
        <v>2697</v>
      </c>
      <c r="Y243" s="4"/>
      <c r="Z243" s="4"/>
      <c r="AA243" s="4"/>
      <c r="AB243" s="4"/>
      <c r="AC243" s="4"/>
      <c r="AD243" s="4"/>
      <c r="AE243" s="4"/>
      <c r="AF243" s="11" t="b">
        <v>0</v>
      </c>
      <c r="AG243" s="11" t="b">
        <v>0</v>
      </c>
      <c r="AH243" s="4"/>
      <c r="AI243" s="11" t="b">
        <v>0</v>
      </c>
      <c r="AJ243" s="4"/>
      <c r="AK243" s="4"/>
      <c r="AL243" s="11" t="b">
        <v>1</v>
      </c>
      <c r="AM243" s="4"/>
      <c r="AN243" s="8" t="s">
        <v>109</v>
      </c>
      <c r="AO243" s="8" t="s">
        <v>2698</v>
      </c>
      <c r="AP243" s="8" t="s">
        <v>2697</v>
      </c>
      <c r="AQ243" s="9"/>
      <c r="AR243" s="4"/>
      <c r="AS243" s="4"/>
      <c r="AT243" s="4"/>
      <c r="AU243" s="4"/>
      <c r="AV243" s="8" t="s">
        <v>552</v>
      </c>
      <c r="AW243" s="8" t="s">
        <v>2453</v>
      </c>
      <c r="AX243" s="9"/>
      <c r="AY243" s="4"/>
      <c r="AZ243" s="4"/>
      <c r="BA243" s="4"/>
      <c r="BB243" s="4"/>
      <c r="BC243" s="8" t="s">
        <v>1345</v>
      </c>
      <c r="BD243" s="8" t="s">
        <v>2697</v>
      </c>
      <c r="BE243" s="8" t="s">
        <v>1346</v>
      </c>
      <c r="BF243" s="8" t="s">
        <v>1428</v>
      </c>
      <c r="BG243" s="8" t="s">
        <v>187</v>
      </c>
      <c r="BH243" s="4"/>
      <c r="BI243" s="4"/>
      <c r="BJ243" s="8" t="s">
        <v>201</v>
      </c>
      <c r="BK243" s="8" t="s">
        <v>173</v>
      </c>
      <c r="BL243" s="12">
        <v>44603.0</v>
      </c>
      <c r="BM243" s="13"/>
      <c r="BN243" s="11" t="b">
        <v>1</v>
      </c>
      <c r="BO243" s="8" t="s">
        <v>119</v>
      </c>
      <c r="BP243" s="8" t="s">
        <v>1349</v>
      </c>
      <c r="BQ243" s="4"/>
      <c r="BR243" s="4"/>
      <c r="BS243" s="11" t="b">
        <v>1</v>
      </c>
      <c r="BT243" s="4"/>
      <c r="BU243" s="4"/>
      <c r="BV243" s="4"/>
      <c r="BW243" s="11" t="b">
        <v>1</v>
      </c>
      <c r="BX243" s="8" t="s">
        <v>122</v>
      </c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</row>
    <row r="244" ht="14.25" customHeight="1">
      <c r="A244" s="8">
        <v>238.0</v>
      </c>
      <c r="B244" s="8" t="s">
        <v>2699</v>
      </c>
      <c r="C244" s="8" t="s">
        <v>2700</v>
      </c>
      <c r="D244" s="8" t="s">
        <v>640</v>
      </c>
      <c r="E244" s="8" t="s">
        <v>1442</v>
      </c>
      <c r="F244" s="8" t="s">
        <v>2701</v>
      </c>
      <c r="G244" s="8" t="s">
        <v>1663</v>
      </c>
      <c r="H244" s="4"/>
      <c r="I244" s="8" t="s">
        <v>2700</v>
      </c>
      <c r="J244" s="10" t="s">
        <v>2702</v>
      </c>
      <c r="K244" s="8" t="s">
        <v>2703</v>
      </c>
      <c r="L244" s="8" t="s">
        <v>2704</v>
      </c>
      <c r="M244" s="4"/>
      <c r="N244" s="8" t="s">
        <v>2705</v>
      </c>
      <c r="O244" s="4"/>
      <c r="P244" s="8" t="s">
        <v>101</v>
      </c>
      <c r="Q244" s="8" t="s">
        <v>102</v>
      </c>
      <c r="R244" s="8" t="s">
        <v>1344</v>
      </c>
      <c r="S244" s="4"/>
      <c r="T244" s="4"/>
      <c r="U244" s="4"/>
      <c r="V244" s="8" t="s">
        <v>255</v>
      </c>
      <c r="W244" s="8" t="s">
        <v>2706</v>
      </c>
      <c r="X244" s="9"/>
      <c r="Y244" s="4"/>
      <c r="Z244" s="4"/>
      <c r="AA244" s="4"/>
      <c r="AB244" s="4"/>
      <c r="AC244" s="4"/>
      <c r="AD244" s="4"/>
      <c r="AE244" s="4"/>
      <c r="AF244" s="11" t="b">
        <v>0</v>
      </c>
      <c r="AG244" s="11" t="b">
        <v>0</v>
      </c>
      <c r="AH244" s="4"/>
      <c r="AI244" s="11" t="b">
        <v>0</v>
      </c>
      <c r="AJ244" s="4"/>
      <c r="AK244" s="9"/>
      <c r="AL244" s="11" t="b">
        <v>1</v>
      </c>
      <c r="AM244" s="4"/>
      <c r="AN244" s="8" t="s">
        <v>109</v>
      </c>
      <c r="AO244" s="8" t="s">
        <v>2707</v>
      </c>
      <c r="AP244" s="8" t="s">
        <v>2706</v>
      </c>
      <c r="AQ244" s="9"/>
      <c r="AR244" s="4"/>
      <c r="AS244" s="4"/>
      <c r="AT244" s="4"/>
      <c r="AU244" s="4"/>
      <c r="AV244" s="8" t="s">
        <v>552</v>
      </c>
      <c r="AW244" s="8" t="s">
        <v>2276</v>
      </c>
      <c r="AX244" s="9"/>
      <c r="AY244" s="4"/>
      <c r="AZ244" s="4"/>
      <c r="BA244" s="4"/>
      <c r="BB244" s="4"/>
      <c r="BC244" s="8" t="s">
        <v>1345</v>
      </c>
      <c r="BD244" s="8" t="s">
        <v>2706</v>
      </c>
      <c r="BE244" s="8" t="s">
        <v>1346</v>
      </c>
      <c r="BF244" s="8" t="s">
        <v>1715</v>
      </c>
      <c r="BG244" s="8" t="s">
        <v>458</v>
      </c>
      <c r="BH244" s="4"/>
      <c r="BI244" s="4"/>
      <c r="BJ244" s="8" t="s">
        <v>289</v>
      </c>
      <c r="BK244" s="8" t="s">
        <v>173</v>
      </c>
      <c r="BL244" s="12">
        <v>44603.0</v>
      </c>
      <c r="BM244" s="13"/>
      <c r="BN244" s="11" t="b">
        <v>1</v>
      </c>
      <c r="BO244" s="8" t="s">
        <v>119</v>
      </c>
      <c r="BP244" s="8" t="s">
        <v>1349</v>
      </c>
      <c r="BQ244" s="4"/>
      <c r="BR244" s="4"/>
      <c r="BS244" s="11" t="b">
        <v>1</v>
      </c>
      <c r="BT244" s="4"/>
      <c r="BU244" s="4"/>
      <c r="BV244" s="4"/>
      <c r="BW244" s="11" t="b">
        <v>1</v>
      </c>
      <c r="BX244" s="8" t="s">
        <v>122</v>
      </c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</row>
    <row r="245" ht="14.25" customHeight="1">
      <c r="A245" s="8">
        <v>239.0</v>
      </c>
      <c r="B245" s="8" t="s">
        <v>2708</v>
      </c>
      <c r="C245" s="8" t="s">
        <v>2709</v>
      </c>
      <c r="D245" s="8" t="s">
        <v>2710</v>
      </c>
      <c r="E245" s="9"/>
      <c r="F245" s="8" t="s">
        <v>1037</v>
      </c>
      <c r="G245" s="8" t="s">
        <v>2578</v>
      </c>
      <c r="H245" s="4"/>
      <c r="I245" s="8" t="s">
        <v>2709</v>
      </c>
      <c r="J245" s="15">
        <v>34519.0</v>
      </c>
      <c r="K245" s="8" t="s">
        <v>2711</v>
      </c>
      <c r="L245" s="9" t="str">
        <f>+(52) 352 122 10 08</f>
        <v>#ERROR!</v>
      </c>
      <c r="M245" s="4"/>
      <c r="N245" s="8" t="s">
        <v>2712</v>
      </c>
      <c r="O245" s="4"/>
      <c r="P245" s="8" t="s">
        <v>101</v>
      </c>
      <c r="Q245" s="8" t="s">
        <v>150</v>
      </c>
      <c r="R245" s="8" t="s">
        <v>254</v>
      </c>
      <c r="S245" s="4"/>
      <c r="T245" s="4"/>
      <c r="U245" s="4"/>
      <c r="V245" s="8" t="s">
        <v>255</v>
      </c>
      <c r="W245" s="8" t="s">
        <v>2713</v>
      </c>
      <c r="X245" s="9"/>
      <c r="Y245" s="4"/>
      <c r="Z245" s="4"/>
      <c r="AA245" s="4"/>
      <c r="AB245" s="4"/>
      <c r="AC245" s="4"/>
      <c r="AD245" s="4"/>
      <c r="AE245" s="4"/>
      <c r="AF245" s="11" t="b">
        <v>0</v>
      </c>
      <c r="AG245" s="11" t="b">
        <v>0</v>
      </c>
      <c r="AH245" s="4"/>
      <c r="AI245" s="11" t="b">
        <v>0</v>
      </c>
      <c r="AJ245" s="4"/>
      <c r="AK245" s="4"/>
      <c r="AL245" s="11" t="b">
        <v>1</v>
      </c>
      <c r="AM245" s="4"/>
      <c r="AN245" s="8" t="s">
        <v>109</v>
      </c>
      <c r="AO245" s="8" t="s">
        <v>2708</v>
      </c>
      <c r="AP245" s="8" t="s">
        <v>2708</v>
      </c>
      <c r="AQ245" s="9"/>
      <c r="AR245" s="4"/>
      <c r="AS245" s="4"/>
      <c r="AT245" s="4"/>
      <c r="AU245" s="4"/>
      <c r="AV245" s="8" t="s">
        <v>552</v>
      </c>
      <c r="AW245" s="8" t="s">
        <v>2714</v>
      </c>
      <c r="AX245" s="9"/>
      <c r="AY245" s="4"/>
      <c r="AZ245" s="4"/>
      <c r="BA245" s="4"/>
      <c r="BB245" s="4"/>
      <c r="BC245" s="8" t="s">
        <v>1345</v>
      </c>
      <c r="BD245" s="8" t="s">
        <v>2713</v>
      </c>
      <c r="BE245" s="8" t="s">
        <v>1346</v>
      </c>
      <c r="BF245" s="8" t="s">
        <v>1715</v>
      </c>
      <c r="BG245" s="8" t="s">
        <v>458</v>
      </c>
      <c r="BH245" s="4"/>
      <c r="BI245" s="4"/>
      <c r="BJ245" s="8" t="s">
        <v>289</v>
      </c>
      <c r="BK245" s="8" t="s">
        <v>173</v>
      </c>
      <c r="BL245" s="12">
        <v>44603.0</v>
      </c>
      <c r="BM245" s="13"/>
      <c r="BN245" s="11" t="b">
        <v>1</v>
      </c>
      <c r="BO245" s="8" t="s">
        <v>119</v>
      </c>
      <c r="BP245" s="8" t="s">
        <v>1349</v>
      </c>
      <c r="BQ245" s="4"/>
      <c r="BR245" s="4"/>
      <c r="BS245" s="11" t="b">
        <v>1</v>
      </c>
      <c r="BT245" s="4"/>
      <c r="BU245" s="4"/>
      <c r="BV245" s="4"/>
      <c r="BW245" s="11" t="b">
        <v>1</v>
      </c>
      <c r="BX245" s="8" t="s">
        <v>122</v>
      </c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</row>
    <row r="246" ht="14.25" customHeight="1">
      <c r="A246" s="8">
        <v>240.0</v>
      </c>
      <c r="B246" s="8" t="s">
        <v>2715</v>
      </c>
      <c r="C246" s="8" t="s">
        <v>2716</v>
      </c>
      <c r="D246" s="8" t="s">
        <v>2717</v>
      </c>
      <c r="E246" s="8" t="s">
        <v>2718</v>
      </c>
      <c r="F246" s="8" t="s">
        <v>2719</v>
      </c>
      <c r="G246" s="8" t="s">
        <v>2720</v>
      </c>
      <c r="H246" s="4"/>
      <c r="I246" s="8" t="s">
        <v>2716</v>
      </c>
      <c r="J246" s="15">
        <v>35770.0</v>
      </c>
      <c r="K246" s="8" t="s">
        <v>2721</v>
      </c>
      <c r="L246" s="9" t="str">
        <f>+52 5584577777</f>
        <v>#ERROR!</v>
      </c>
      <c r="M246" s="4"/>
      <c r="N246" s="8" t="s">
        <v>2722</v>
      </c>
      <c r="O246" s="4"/>
      <c r="P246" s="8" t="s">
        <v>1454</v>
      </c>
      <c r="Q246" s="8" t="s">
        <v>150</v>
      </c>
      <c r="R246" s="8" t="s">
        <v>254</v>
      </c>
      <c r="S246" s="4"/>
      <c r="T246" s="4"/>
      <c r="U246" s="4"/>
      <c r="V246" s="8" t="s">
        <v>255</v>
      </c>
      <c r="W246" s="8">
        <v>4.52103052865E11</v>
      </c>
      <c r="X246" s="4"/>
      <c r="Y246" s="4"/>
      <c r="Z246" s="4"/>
      <c r="AA246" s="4"/>
      <c r="AB246" s="4"/>
      <c r="AC246" s="4"/>
      <c r="AD246" s="4"/>
      <c r="AE246" s="4"/>
      <c r="AF246" s="11" t="b">
        <v>0</v>
      </c>
      <c r="AG246" s="11" t="b">
        <v>0</v>
      </c>
      <c r="AH246" s="4"/>
      <c r="AI246" s="11" t="b">
        <v>0</v>
      </c>
      <c r="AJ246" s="4"/>
      <c r="AK246" s="4"/>
      <c r="AL246" s="11" t="b">
        <v>1</v>
      </c>
      <c r="AM246" s="4"/>
      <c r="AN246" s="8" t="s">
        <v>109</v>
      </c>
      <c r="AO246" s="8" t="s">
        <v>2715</v>
      </c>
      <c r="AP246" s="8" t="s">
        <v>2715</v>
      </c>
      <c r="AQ246" s="9"/>
      <c r="AR246" s="4"/>
      <c r="AS246" s="4"/>
      <c r="AT246" s="4"/>
      <c r="AU246" s="4"/>
      <c r="AV246" s="8" t="s">
        <v>552</v>
      </c>
      <c r="AW246" s="8" t="s">
        <v>2723</v>
      </c>
      <c r="AX246" s="9"/>
      <c r="AY246" s="4"/>
      <c r="AZ246" s="4"/>
      <c r="BA246" s="4"/>
      <c r="BB246" s="4"/>
      <c r="BC246" s="8" t="s">
        <v>1345</v>
      </c>
      <c r="BD246" s="8">
        <v>4.52103052865E11</v>
      </c>
      <c r="BE246" s="8" t="s">
        <v>1346</v>
      </c>
      <c r="BF246" s="8" t="s">
        <v>1715</v>
      </c>
      <c r="BG246" s="8" t="s">
        <v>458</v>
      </c>
      <c r="BH246" s="4"/>
      <c r="BI246" s="4"/>
      <c r="BJ246" s="8" t="s">
        <v>289</v>
      </c>
      <c r="BK246" s="8" t="s">
        <v>173</v>
      </c>
      <c r="BL246" s="12">
        <v>44603.0</v>
      </c>
      <c r="BM246" s="13"/>
      <c r="BN246" s="11" t="b">
        <v>1</v>
      </c>
      <c r="BO246" s="8" t="s">
        <v>119</v>
      </c>
      <c r="BP246" s="8" t="s">
        <v>1349</v>
      </c>
      <c r="BQ246" s="4"/>
      <c r="BR246" s="4"/>
      <c r="BS246" s="11" t="b">
        <v>1</v>
      </c>
      <c r="BT246" s="4"/>
      <c r="BU246" s="4"/>
      <c r="BV246" s="4"/>
      <c r="BW246" s="11" t="b">
        <v>1</v>
      </c>
      <c r="BX246" s="8" t="s">
        <v>122</v>
      </c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</row>
    <row r="247" ht="14.25" customHeight="1">
      <c r="A247" s="8">
        <v>241.0</v>
      </c>
      <c r="B247" s="8" t="s">
        <v>2724</v>
      </c>
      <c r="C247" s="8" t="s">
        <v>2725</v>
      </c>
      <c r="D247" s="8" t="s">
        <v>2726</v>
      </c>
      <c r="E247" s="8" t="s">
        <v>610</v>
      </c>
      <c r="F247" s="8" t="s">
        <v>573</v>
      </c>
      <c r="G247" s="8" t="s">
        <v>2137</v>
      </c>
      <c r="H247" s="4"/>
      <c r="I247" s="8" t="s">
        <v>2725</v>
      </c>
      <c r="J247" s="15">
        <v>34436.0</v>
      </c>
      <c r="K247" s="8" t="s">
        <v>2727</v>
      </c>
      <c r="L247" s="8">
        <v>5.2554392169E11</v>
      </c>
      <c r="M247" s="4"/>
      <c r="N247" s="8" t="s">
        <v>2728</v>
      </c>
      <c r="O247" s="4"/>
      <c r="P247" s="8" t="s">
        <v>1454</v>
      </c>
      <c r="Q247" s="8" t="s">
        <v>102</v>
      </c>
      <c r="R247" s="8" t="s">
        <v>254</v>
      </c>
      <c r="S247" s="4"/>
      <c r="T247" s="4"/>
      <c r="U247" s="4"/>
      <c r="V247" s="8" t="s">
        <v>255</v>
      </c>
      <c r="W247" s="9"/>
      <c r="X247" s="9"/>
      <c r="Y247" s="4"/>
      <c r="Z247" s="4"/>
      <c r="AA247" s="4"/>
      <c r="AB247" s="4"/>
      <c r="AC247" s="4"/>
      <c r="AD247" s="4"/>
      <c r="AE247" s="4"/>
      <c r="AF247" s="11" t="b">
        <v>0</v>
      </c>
      <c r="AG247" s="11" t="b">
        <v>0</v>
      </c>
      <c r="AH247" s="4"/>
      <c r="AI247" s="11" t="b">
        <v>0</v>
      </c>
      <c r="AJ247" s="4"/>
      <c r="AK247" s="4"/>
      <c r="AL247" s="11" t="b">
        <v>1</v>
      </c>
      <c r="AM247" s="4"/>
      <c r="AN247" s="8" t="s">
        <v>109</v>
      </c>
      <c r="AO247" s="8" t="s">
        <v>2724</v>
      </c>
      <c r="AP247" s="8" t="s">
        <v>2724</v>
      </c>
      <c r="AQ247" s="9"/>
      <c r="AR247" s="4"/>
      <c r="AS247" s="4"/>
      <c r="AT247" s="4"/>
      <c r="AU247" s="4"/>
      <c r="AV247" s="8" t="s">
        <v>552</v>
      </c>
      <c r="AW247" s="8" t="s">
        <v>2729</v>
      </c>
      <c r="AX247" s="4"/>
      <c r="AY247" s="4"/>
      <c r="AZ247" s="4"/>
      <c r="BA247" s="4"/>
      <c r="BB247" s="4"/>
      <c r="BC247" s="8" t="s">
        <v>1345</v>
      </c>
      <c r="BD247" s="8">
        <v>5.577093684479E12</v>
      </c>
      <c r="BE247" s="8" t="s">
        <v>1346</v>
      </c>
      <c r="BF247" s="8" t="s">
        <v>1984</v>
      </c>
      <c r="BG247" s="8" t="s">
        <v>486</v>
      </c>
      <c r="BH247" s="4"/>
      <c r="BI247" s="4"/>
      <c r="BJ247" s="8" t="s">
        <v>289</v>
      </c>
      <c r="BK247" s="8" t="s">
        <v>173</v>
      </c>
      <c r="BL247" s="12">
        <v>44603.0</v>
      </c>
      <c r="BM247" s="13"/>
      <c r="BN247" s="11" t="b">
        <v>1</v>
      </c>
      <c r="BO247" s="8" t="s">
        <v>119</v>
      </c>
      <c r="BP247" s="8" t="s">
        <v>1349</v>
      </c>
      <c r="BQ247" s="4"/>
      <c r="BR247" s="4"/>
      <c r="BS247" s="11" t="b">
        <v>1</v>
      </c>
      <c r="BT247" s="4"/>
      <c r="BU247" s="4"/>
      <c r="BV247" s="4"/>
      <c r="BW247" s="11" t="b">
        <v>1</v>
      </c>
      <c r="BX247" s="8" t="s">
        <v>122</v>
      </c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</row>
    <row r="248" ht="14.25" customHeight="1">
      <c r="A248" s="8">
        <v>242.0</v>
      </c>
      <c r="B248" s="8" t="s">
        <v>2730</v>
      </c>
      <c r="C248" s="8" t="s">
        <v>2731</v>
      </c>
      <c r="D248" s="8" t="s">
        <v>802</v>
      </c>
      <c r="E248" s="9"/>
      <c r="F248" s="8" t="s">
        <v>2732</v>
      </c>
      <c r="G248" s="8" t="s">
        <v>2733</v>
      </c>
      <c r="H248" s="4"/>
      <c r="I248" s="8" t="s">
        <v>2731</v>
      </c>
      <c r="J248" s="15">
        <v>33365.0</v>
      </c>
      <c r="K248" s="8" t="s">
        <v>2734</v>
      </c>
      <c r="L248" s="8">
        <v>5.25529891959E11</v>
      </c>
      <c r="M248" s="4"/>
      <c r="N248" s="8" t="s">
        <v>2735</v>
      </c>
      <c r="O248" s="4"/>
      <c r="P248" s="8" t="s">
        <v>101</v>
      </c>
      <c r="Q248" s="8" t="s">
        <v>102</v>
      </c>
      <c r="R248" s="8" t="s">
        <v>254</v>
      </c>
      <c r="S248" s="4"/>
      <c r="T248" s="4"/>
      <c r="U248" s="9"/>
      <c r="V248" s="8" t="s">
        <v>255</v>
      </c>
      <c r="W248" s="9"/>
      <c r="X248" s="9"/>
      <c r="Y248" s="4"/>
      <c r="Z248" s="4"/>
      <c r="AA248" s="4"/>
      <c r="AB248" s="4"/>
      <c r="AC248" s="4"/>
      <c r="AD248" s="4"/>
      <c r="AE248" s="4"/>
      <c r="AF248" s="11" t="b">
        <v>0</v>
      </c>
      <c r="AG248" s="11" t="b">
        <v>0</v>
      </c>
      <c r="AH248" s="4"/>
      <c r="AI248" s="11" t="b">
        <v>0</v>
      </c>
      <c r="AJ248" s="4"/>
      <c r="AK248" s="9"/>
      <c r="AL248" s="11" t="b">
        <v>1</v>
      </c>
      <c r="AM248" s="4"/>
      <c r="AN248" s="8" t="s">
        <v>109</v>
      </c>
      <c r="AO248" s="8" t="s">
        <v>2730</v>
      </c>
      <c r="AP248" s="8" t="s">
        <v>2730</v>
      </c>
      <c r="AQ248" s="9"/>
      <c r="AR248" s="4"/>
      <c r="AS248" s="4"/>
      <c r="AT248" s="4"/>
      <c r="AU248" s="4"/>
      <c r="AV248" s="8" t="s">
        <v>552</v>
      </c>
      <c r="AW248" s="8" t="s">
        <v>2736</v>
      </c>
      <c r="AX248" s="4"/>
      <c r="AY248" s="4"/>
      <c r="AZ248" s="4"/>
      <c r="BA248" s="4"/>
      <c r="BB248" s="4"/>
      <c r="BC248" s="8" t="s">
        <v>1345</v>
      </c>
      <c r="BD248" s="8">
        <v>2.929083481357E12</v>
      </c>
      <c r="BE248" s="8" t="s">
        <v>1346</v>
      </c>
      <c r="BF248" s="8" t="s">
        <v>1984</v>
      </c>
      <c r="BG248" s="8" t="s">
        <v>486</v>
      </c>
      <c r="BH248" s="4"/>
      <c r="BI248" s="4"/>
      <c r="BJ248" s="8" t="s">
        <v>289</v>
      </c>
      <c r="BK248" s="8" t="s">
        <v>173</v>
      </c>
      <c r="BL248" s="12">
        <v>44603.0</v>
      </c>
      <c r="BM248" s="13"/>
      <c r="BN248" s="11" t="b">
        <v>1</v>
      </c>
      <c r="BO248" s="8" t="s">
        <v>119</v>
      </c>
      <c r="BP248" s="8" t="s">
        <v>1349</v>
      </c>
      <c r="BQ248" s="4"/>
      <c r="BR248" s="4"/>
      <c r="BS248" s="11" t="b">
        <v>1</v>
      </c>
      <c r="BT248" s="4"/>
      <c r="BU248" s="4"/>
      <c r="BV248" s="4"/>
      <c r="BW248" s="11" t="b">
        <v>1</v>
      </c>
      <c r="BX248" s="8" t="s">
        <v>122</v>
      </c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</row>
    <row r="249" ht="14.25" customHeight="1">
      <c r="A249" s="8">
        <v>243.0</v>
      </c>
      <c r="B249" s="8" t="s">
        <v>2737</v>
      </c>
      <c r="C249" s="8" t="s">
        <v>2738</v>
      </c>
      <c r="D249" s="8" t="s">
        <v>2739</v>
      </c>
      <c r="E249" s="8" t="s">
        <v>2740</v>
      </c>
      <c r="F249" s="8" t="s">
        <v>613</v>
      </c>
      <c r="G249" s="8" t="s">
        <v>2741</v>
      </c>
      <c r="H249" s="4"/>
      <c r="I249" s="8" t="s">
        <v>2738</v>
      </c>
      <c r="J249" s="15">
        <v>34946.0</v>
      </c>
      <c r="K249" s="8" t="s">
        <v>2742</v>
      </c>
      <c r="L249" s="8">
        <v>5.630792967E9</v>
      </c>
      <c r="M249" s="4"/>
      <c r="N249" s="8" t="s">
        <v>2743</v>
      </c>
      <c r="O249" s="4"/>
      <c r="P249" s="8" t="s">
        <v>101</v>
      </c>
      <c r="Q249" s="8" t="s">
        <v>150</v>
      </c>
      <c r="R249" s="8" t="s">
        <v>254</v>
      </c>
      <c r="S249" s="4"/>
      <c r="T249" s="4"/>
      <c r="U249" s="9"/>
      <c r="V249" s="8" t="s">
        <v>255</v>
      </c>
      <c r="W249" s="9"/>
      <c r="X249" s="9"/>
      <c r="Y249" s="4"/>
      <c r="Z249" s="4"/>
      <c r="AA249" s="4"/>
      <c r="AB249" s="4"/>
      <c r="AC249" s="4"/>
      <c r="AD249" s="4"/>
      <c r="AE249" s="4"/>
      <c r="AF249" s="11" t="b">
        <v>0</v>
      </c>
      <c r="AG249" s="11" t="b">
        <v>0</v>
      </c>
      <c r="AH249" s="4"/>
      <c r="AI249" s="11" t="b">
        <v>0</v>
      </c>
      <c r="AJ249" s="4"/>
      <c r="AK249" s="4"/>
      <c r="AL249" s="11" t="b">
        <v>1</v>
      </c>
      <c r="AM249" s="4"/>
      <c r="AN249" s="8" t="s">
        <v>109</v>
      </c>
      <c r="AO249" s="8" t="s">
        <v>2737</v>
      </c>
      <c r="AP249" s="8" t="s">
        <v>2737</v>
      </c>
      <c r="AQ249" s="9"/>
      <c r="AR249" s="4"/>
      <c r="AS249" s="4"/>
      <c r="AT249" s="4"/>
      <c r="AU249" s="4"/>
      <c r="AV249" s="8" t="s">
        <v>552</v>
      </c>
      <c r="AW249" s="8" t="s">
        <v>2744</v>
      </c>
      <c r="AX249" s="9"/>
      <c r="AY249" s="4"/>
      <c r="AZ249" s="4"/>
      <c r="BA249" s="4"/>
      <c r="BB249" s="4"/>
      <c r="BC249" s="8" t="s">
        <v>1345</v>
      </c>
      <c r="BD249" s="8">
        <v>1.128140061E9</v>
      </c>
      <c r="BE249" s="8" t="s">
        <v>1346</v>
      </c>
      <c r="BF249" s="8" t="s">
        <v>1715</v>
      </c>
      <c r="BG249" s="8" t="s">
        <v>458</v>
      </c>
      <c r="BH249" s="4"/>
      <c r="BI249" s="4"/>
      <c r="BJ249" s="8" t="s">
        <v>289</v>
      </c>
      <c r="BK249" s="8" t="s">
        <v>173</v>
      </c>
      <c r="BL249" s="12">
        <v>44603.0</v>
      </c>
      <c r="BM249" s="13"/>
      <c r="BN249" s="11" t="b">
        <v>1</v>
      </c>
      <c r="BO249" s="8" t="s">
        <v>119</v>
      </c>
      <c r="BP249" s="8" t="s">
        <v>1349</v>
      </c>
      <c r="BQ249" s="4"/>
      <c r="BR249" s="4"/>
      <c r="BS249" s="11" t="b">
        <v>1</v>
      </c>
      <c r="BT249" s="4"/>
      <c r="BU249" s="4"/>
      <c r="BV249" s="4"/>
      <c r="BW249" s="11" t="b">
        <v>1</v>
      </c>
      <c r="BX249" s="8" t="s">
        <v>122</v>
      </c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</row>
    <row r="250" ht="14.25" customHeight="1">
      <c r="A250" s="8">
        <v>244.0</v>
      </c>
      <c r="B250" s="8" t="s">
        <v>2745</v>
      </c>
      <c r="C250" s="8" t="s">
        <v>2746</v>
      </c>
      <c r="D250" s="8" t="s">
        <v>2747</v>
      </c>
      <c r="E250" s="8" t="s">
        <v>2748</v>
      </c>
      <c r="F250" s="8" t="s">
        <v>1006</v>
      </c>
      <c r="G250" s="8" t="s">
        <v>1914</v>
      </c>
      <c r="H250" s="4"/>
      <c r="I250" s="8" t="s">
        <v>2746</v>
      </c>
      <c r="J250" s="15">
        <v>35165.0</v>
      </c>
      <c r="K250" s="8" t="s">
        <v>2749</v>
      </c>
      <c r="L250" s="8" t="s">
        <v>2750</v>
      </c>
      <c r="M250" s="9"/>
      <c r="N250" s="8" t="s">
        <v>2751</v>
      </c>
      <c r="O250" s="4"/>
      <c r="P250" s="8" t="s">
        <v>101</v>
      </c>
      <c r="Q250" s="8" t="s">
        <v>150</v>
      </c>
      <c r="R250" s="8" t="s">
        <v>1693</v>
      </c>
      <c r="S250" s="9"/>
      <c r="T250" s="4"/>
      <c r="U250" s="9"/>
      <c r="V250" s="8" t="s">
        <v>255</v>
      </c>
      <c r="W250" s="8" t="s">
        <v>2752</v>
      </c>
      <c r="X250" s="9"/>
      <c r="Y250" s="4"/>
      <c r="Z250" s="4"/>
      <c r="AA250" s="4"/>
      <c r="AB250" s="4"/>
      <c r="AC250" s="4"/>
      <c r="AD250" s="4"/>
      <c r="AE250" s="4"/>
      <c r="AF250" s="11" t="b">
        <v>0</v>
      </c>
      <c r="AG250" s="11" t="b">
        <v>0</v>
      </c>
      <c r="AH250" s="4"/>
      <c r="AI250" s="11" t="b">
        <v>0</v>
      </c>
      <c r="AJ250" s="4"/>
      <c r="AK250" s="4"/>
      <c r="AL250" s="11" t="b">
        <v>1</v>
      </c>
      <c r="AM250" s="4"/>
      <c r="AN250" s="8" t="s">
        <v>109</v>
      </c>
      <c r="AO250" s="8" t="s">
        <v>2745</v>
      </c>
      <c r="AP250" s="8" t="s">
        <v>2745</v>
      </c>
      <c r="AQ250" s="9"/>
      <c r="AR250" s="4"/>
      <c r="AS250" s="4"/>
      <c r="AT250" s="4"/>
      <c r="AU250" s="4"/>
      <c r="AV250" s="8" t="s">
        <v>552</v>
      </c>
      <c r="AW250" s="8" t="s">
        <v>2753</v>
      </c>
      <c r="AX250" s="9"/>
      <c r="AY250" s="4"/>
      <c r="AZ250" s="4"/>
      <c r="BA250" s="4"/>
      <c r="BB250" s="4"/>
      <c r="BC250" s="8" t="s">
        <v>1345</v>
      </c>
      <c r="BD250" s="8" t="s">
        <v>2752</v>
      </c>
      <c r="BE250" s="8" t="s">
        <v>1346</v>
      </c>
      <c r="BF250" s="8" t="s">
        <v>2048</v>
      </c>
      <c r="BG250" s="8" t="s">
        <v>187</v>
      </c>
      <c r="BH250" s="4"/>
      <c r="BI250" s="4"/>
      <c r="BJ250" s="8" t="s">
        <v>201</v>
      </c>
      <c r="BK250" s="8" t="s">
        <v>173</v>
      </c>
      <c r="BL250" s="12">
        <v>44753.0</v>
      </c>
      <c r="BM250" s="13"/>
      <c r="BN250" s="11" t="b">
        <v>1</v>
      </c>
      <c r="BO250" s="8" t="s">
        <v>119</v>
      </c>
      <c r="BP250" s="8" t="s">
        <v>1349</v>
      </c>
      <c r="BQ250" s="4"/>
      <c r="BR250" s="4"/>
      <c r="BS250" s="11" t="b">
        <v>1</v>
      </c>
      <c r="BT250" s="4"/>
      <c r="BU250" s="4"/>
      <c r="BV250" s="4"/>
      <c r="BW250" s="11" t="b">
        <v>1</v>
      </c>
      <c r="BX250" s="8" t="s">
        <v>122</v>
      </c>
      <c r="BY250" s="4"/>
      <c r="BZ250" s="4"/>
      <c r="CA250" s="4"/>
      <c r="CB250" s="4"/>
      <c r="CC250" s="4"/>
      <c r="CD250" s="4"/>
      <c r="CE250" s="4"/>
      <c r="CF250" s="8" t="s">
        <v>664</v>
      </c>
      <c r="CG250" s="4"/>
      <c r="CH250" s="4"/>
      <c r="CI250" s="4"/>
    </row>
    <row r="251" ht="14.25" customHeight="1">
      <c r="A251" s="8">
        <v>245.0</v>
      </c>
      <c r="B251" s="8" t="s">
        <v>2754</v>
      </c>
      <c r="C251" s="8" t="s">
        <v>2755</v>
      </c>
      <c r="D251" s="8" t="s">
        <v>382</v>
      </c>
      <c r="E251" s="9"/>
      <c r="F251" s="8" t="s">
        <v>2207</v>
      </c>
      <c r="G251" s="8" t="s">
        <v>2756</v>
      </c>
      <c r="H251" s="4"/>
      <c r="I251" s="8" t="s">
        <v>2755</v>
      </c>
      <c r="J251" s="15">
        <v>35613.0</v>
      </c>
      <c r="K251" s="8" t="s">
        <v>2757</v>
      </c>
      <c r="L251" s="8" t="s">
        <v>2758</v>
      </c>
      <c r="M251" s="9"/>
      <c r="N251" s="8" t="s">
        <v>2759</v>
      </c>
      <c r="O251" s="4"/>
      <c r="P251" s="8" t="s">
        <v>1454</v>
      </c>
      <c r="Q251" s="8" t="s">
        <v>102</v>
      </c>
      <c r="R251" s="8" t="s">
        <v>670</v>
      </c>
      <c r="S251" s="9"/>
      <c r="T251" s="4"/>
      <c r="U251" s="9"/>
      <c r="V251" s="8" t="s">
        <v>255</v>
      </c>
      <c r="W251" s="9"/>
      <c r="X251" s="9"/>
      <c r="Y251" s="4"/>
      <c r="Z251" s="4"/>
      <c r="AA251" s="4"/>
      <c r="AB251" s="4"/>
      <c r="AC251" s="4"/>
      <c r="AD251" s="4"/>
      <c r="AE251" s="4"/>
      <c r="AF251" s="11" t="b">
        <v>0</v>
      </c>
      <c r="AG251" s="11" t="b">
        <v>0</v>
      </c>
      <c r="AH251" s="4"/>
      <c r="AI251" s="11" t="b">
        <v>0</v>
      </c>
      <c r="AJ251" s="4"/>
      <c r="AK251" s="4"/>
      <c r="AL251" s="11" t="b">
        <v>1</v>
      </c>
      <c r="AM251" s="4"/>
      <c r="AN251" s="8" t="s">
        <v>109</v>
      </c>
      <c r="AO251" s="8" t="s">
        <v>2754</v>
      </c>
      <c r="AP251" s="8" t="s">
        <v>2754</v>
      </c>
      <c r="AQ251" s="4"/>
      <c r="AR251" s="4"/>
      <c r="AS251" s="4"/>
      <c r="AT251" s="4"/>
      <c r="AU251" s="4"/>
      <c r="AV251" s="8" t="s">
        <v>552</v>
      </c>
      <c r="AW251" s="8" t="s">
        <v>2760</v>
      </c>
      <c r="AX251" s="4"/>
      <c r="AY251" s="4"/>
      <c r="AZ251" s="4"/>
      <c r="BA251" s="4"/>
      <c r="BB251" s="4"/>
      <c r="BC251" s="8" t="s">
        <v>1345</v>
      </c>
      <c r="BD251" s="8">
        <v>1.151200181E9</v>
      </c>
      <c r="BE251" s="8" t="s">
        <v>1346</v>
      </c>
      <c r="BF251" s="8" t="s">
        <v>2060</v>
      </c>
      <c r="BG251" s="8" t="s">
        <v>343</v>
      </c>
      <c r="BH251" s="4"/>
      <c r="BI251" s="4"/>
      <c r="BJ251" s="8" t="s">
        <v>289</v>
      </c>
      <c r="BK251" s="8" t="s">
        <v>173</v>
      </c>
      <c r="BL251" s="12">
        <v>44753.0</v>
      </c>
      <c r="BM251" s="13"/>
      <c r="BN251" s="11" t="b">
        <v>1</v>
      </c>
      <c r="BO251" s="8" t="s">
        <v>119</v>
      </c>
      <c r="BP251" s="8" t="s">
        <v>1349</v>
      </c>
      <c r="BQ251" s="4"/>
      <c r="BR251" s="4"/>
      <c r="BS251" s="11" t="b">
        <v>1</v>
      </c>
      <c r="BT251" s="4"/>
      <c r="BU251" s="4"/>
      <c r="BV251" s="4"/>
      <c r="BW251" s="11" t="b">
        <v>1</v>
      </c>
      <c r="BX251" s="8" t="s">
        <v>122</v>
      </c>
      <c r="BY251" s="4"/>
      <c r="BZ251" s="4"/>
      <c r="CA251" s="4"/>
      <c r="CB251" s="4"/>
      <c r="CC251" s="4"/>
      <c r="CD251" s="4"/>
      <c r="CE251" s="4"/>
      <c r="CF251" s="9"/>
      <c r="CG251" s="4"/>
      <c r="CH251" s="4"/>
      <c r="CI251" s="4"/>
    </row>
    <row r="252" ht="14.25" customHeight="1">
      <c r="A252" s="8">
        <v>246.0</v>
      </c>
      <c r="B252" s="8" t="s">
        <v>2761</v>
      </c>
      <c r="C252" s="8" t="s">
        <v>2762</v>
      </c>
      <c r="D252" s="8" t="s">
        <v>2763</v>
      </c>
      <c r="E252" s="8" t="s">
        <v>2718</v>
      </c>
      <c r="F252" s="8" t="s">
        <v>2764</v>
      </c>
      <c r="G252" s="8" t="s">
        <v>2765</v>
      </c>
      <c r="H252" s="4"/>
      <c r="I252" s="8" t="s">
        <v>2762</v>
      </c>
      <c r="J252" s="10" t="s">
        <v>2766</v>
      </c>
      <c r="K252" s="8" t="s">
        <v>2767</v>
      </c>
      <c r="L252" s="9">
        <f>+573192021971</f>
        <v>573192021971</v>
      </c>
      <c r="M252" s="9"/>
      <c r="N252" s="8" t="s">
        <v>2768</v>
      </c>
      <c r="O252" s="4"/>
      <c r="P252" s="8" t="s">
        <v>101</v>
      </c>
      <c r="Q252" s="8" t="s">
        <v>150</v>
      </c>
      <c r="R252" s="8" t="s">
        <v>670</v>
      </c>
      <c r="S252" s="9"/>
      <c r="T252" s="9"/>
      <c r="U252" s="4"/>
      <c r="V252" s="8" t="s">
        <v>255</v>
      </c>
      <c r="W252" s="9"/>
      <c r="X252" s="8" t="s">
        <v>2769</v>
      </c>
      <c r="Y252" s="4"/>
      <c r="Z252" s="4"/>
      <c r="AA252" s="4"/>
      <c r="AB252" s="4"/>
      <c r="AC252" s="4"/>
      <c r="AD252" s="4"/>
      <c r="AE252" s="4"/>
      <c r="AF252" s="11" t="b">
        <v>0</v>
      </c>
      <c r="AG252" s="11" t="b">
        <v>0</v>
      </c>
      <c r="AH252" s="4"/>
      <c r="AI252" s="11" t="b">
        <v>0</v>
      </c>
      <c r="AJ252" s="4"/>
      <c r="AK252" s="4"/>
      <c r="AL252" s="11" t="b">
        <v>1</v>
      </c>
      <c r="AM252" s="4"/>
      <c r="AN252" s="8" t="s">
        <v>109</v>
      </c>
      <c r="AO252" s="8" t="s">
        <v>2761</v>
      </c>
      <c r="AP252" s="8" t="s">
        <v>2761</v>
      </c>
      <c r="AQ252" s="9"/>
      <c r="AR252" s="4"/>
      <c r="AS252" s="4"/>
      <c r="AT252" s="4"/>
      <c r="AU252" s="4"/>
      <c r="AV252" s="8" t="s">
        <v>552</v>
      </c>
      <c r="AW252" s="8" t="s">
        <v>2770</v>
      </c>
      <c r="AX252" s="4"/>
      <c r="AY252" s="4"/>
      <c r="AZ252" s="4"/>
      <c r="BA252" s="4"/>
      <c r="BB252" s="4"/>
      <c r="BC252" s="8" t="s">
        <v>1345</v>
      </c>
      <c r="BD252" s="8" t="s">
        <v>2769</v>
      </c>
      <c r="BE252" s="8" t="s">
        <v>1346</v>
      </c>
      <c r="BF252" s="8" t="s">
        <v>1762</v>
      </c>
      <c r="BG252" s="8" t="s">
        <v>187</v>
      </c>
      <c r="BH252" s="4"/>
      <c r="BI252" s="4"/>
      <c r="BJ252" s="8" t="s">
        <v>201</v>
      </c>
      <c r="BK252" s="8" t="s">
        <v>173</v>
      </c>
      <c r="BL252" s="12">
        <v>44753.0</v>
      </c>
      <c r="BM252" s="13"/>
      <c r="BN252" s="11" t="b">
        <v>1</v>
      </c>
      <c r="BO252" s="8" t="s">
        <v>119</v>
      </c>
      <c r="BP252" s="8" t="s">
        <v>1349</v>
      </c>
      <c r="BQ252" s="4"/>
      <c r="BR252" s="4"/>
      <c r="BS252" s="11" t="b">
        <v>1</v>
      </c>
      <c r="BT252" s="4"/>
      <c r="BU252" s="4"/>
      <c r="BV252" s="4"/>
      <c r="BW252" s="11" t="b">
        <v>1</v>
      </c>
      <c r="BX252" s="8" t="s">
        <v>122</v>
      </c>
      <c r="BY252" s="4"/>
      <c r="BZ252" s="4"/>
      <c r="CA252" s="4"/>
      <c r="CB252" s="4"/>
      <c r="CC252" s="4"/>
      <c r="CD252" s="4"/>
      <c r="CE252" s="4"/>
      <c r="CF252" s="9"/>
      <c r="CG252" s="4"/>
      <c r="CH252" s="4"/>
      <c r="CI252" s="4"/>
    </row>
    <row r="253" ht="14.25" customHeight="1">
      <c r="A253" s="8">
        <v>247.0</v>
      </c>
      <c r="B253" s="8" t="s">
        <v>2771</v>
      </c>
      <c r="C253" s="8" t="s">
        <v>2772</v>
      </c>
      <c r="D253" s="8" t="s">
        <v>2668</v>
      </c>
      <c r="E253" s="8" t="s">
        <v>2773</v>
      </c>
      <c r="F253" s="8" t="s">
        <v>2774</v>
      </c>
      <c r="G253" s="8" t="s">
        <v>1929</v>
      </c>
      <c r="H253" s="4"/>
      <c r="I253" s="8" t="s">
        <v>2772</v>
      </c>
      <c r="J253" s="15">
        <v>36807.0</v>
      </c>
      <c r="K253" s="8" t="s">
        <v>2775</v>
      </c>
      <c r="L253" s="8" t="s">
        <v>2776</v>
      </c>
      <c r="M253" s="9"/>
      <c r="N253" s="8" t="s">
        <v>2777</v>
      </c>
      <c r="O253" s="4"/>
      <c r="P253" s="8" t="s">
        <v>101</v>
      </c>
      <c r="Q253" s="8" t="s">
        <v>102</v>
      </c>
      <c r="R253" s="8" t="s">
        <v>670</v>
      </c>
      <c r="S253" s="9"/>
      <c r="T253" s="9"/>
      <c r="U253" s="4"/>
      <c r="V253" s="8" t="s">
        <v>255</v>
      </c>
      <c r="W253" s="8">
        <v>1.010031941E9</v>
      </c>
      <c r="X253" s="9"/>
      <c r="Y253" s="4"/>
      <c r="Z253" s="4"/>
      <c r="AA253" s="4"/>
      <c r="AB253" s="4"/>
      <c r="AC253" s="4"/>
      <c r="AD253" s="4"/>
      <c r="AE253" s="4"/>
      <c r="AF253" s="11" t="b">
        <v>0</v>
      </c>
      <c r="AG253" s="11" t="b">
        <v>0</v>
      </c>
      <c r="AH253" s="4"/>
      <c r="AI253" s="11" t="b">
        <v>0</v>
      </c>
      <c r="AJ253" s="4"/>
      <c r="AK253" s="9"/>
      <c r="AL253" s="11" t="b">
        <v>1</v>
      </c>
      <c r="AM253" s="4"/>
      <c r="AN253" s="8" t="s">
        <v>109</v>
      </c>
      <c r="AO253" s="8" t="s">
        <v>2771</v>
      </c>
      <c r="AP253" s="8" t="s">
        <v>2771</v>
      </c>
      <c r="AQ253" s="9"/>
      <c r="AR253" s="4"/>
      <c r="AS253" s="4"/>
      <c r="AT253" s="4"/>
      <c r="AU253" s="4"/>
      <c r="AV253" s="8" t="s">
        <v>552</v>
      </c>
      <c r="AW253" s="8" t="s">
        <v>2778</v>
      </c>
      <c r="AX253" s="4"/>
      <c r="AY253" s="4"/>
      <c r="AZ253" s="4"/>
      <c r="BA253" s="4"/>
      <c r="BB253" s="4"/>
      <c r="BC253" s="8" t="s">
        <v>1345</v>
      </c>
      <c r="BD253" s="8">
        <v>1.010031941E9</v>
      </c>
      <c r="BE253" s="8" t="s">
        <v>1346</v>
      </c>
      <c r="BF253" s="8" t="s">
        <v>1715</v>
      </c>
      <c r="BG253" s="8" t="s">
        <v>343</v>
      </c>
      <c r="BH253" s="4"/>
      <c r="BI253" s="4"/>
      <c r="BJ253" s="8" t="s">
        <v>289</v>
      </c>
      <c r="BK253" s="8" t="s">
        <v>173</v>
      </c>
      <c r="BL253" s="12">
        <v>44753.0</v>
      </c>
      <c r="BM253" s="13"/>
      <c r="BN253" s="11" t="b">
        <v>1</v>
      </c>
      <c r="BO253" s="8" t="s">
        <v>119</v>
      </c>
      <c r="BP253" s="8" t="s">
        <v>1349</v>
      </c>
      <c r="BQ253" s="4"/>
      <c r="BR253" s="4"/>
      <c r="BS253" s="11" t="b">
        <v>1</v>
      </c>
      <c r="BT253" s="4"/>
      <c r="BU253" s="4"/>
      <c r="BV253" s="4"/>
      <c r="BW253" s="11" t="b">
        <v>1</v>
      </c>
      <c r="BX253" s="8" t="s">
        <v>122</v>
      </c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</row>
    <row r="254" ht="14.25" customHeight="1">
      <c r="A254" s="8">
        <v>248.0</v>
      </c>
      <c r="B254" s="8" t="s">
        <v>2779</v>
      </c>
      <c r="C254" s="8" t="s">
        <v>2780</v>
      </c>
      <c r="D254" s="8" t="s">
        <v>2781</v>
      </c>
      <c r="E254" s="8" t="s">
        <v>411</v>
      </c>
      <c r="F254" s="8" t="s">
        <v>2782</v>
      </c>
      <c r="G254" s="8" t="s">
        <v>2485</v>
      </c>
      <c r="H254" s="4"/>
      <c r="I254" s="8" t="s">
        <v>2780</v>
      </c>
      <c r="J254" s="10" t="s">
        <v>2783</v>
      </c>
      <c r="K254" s="8" t="s">
        <v>2784</v>
      </c>
      <c r="L254" s="8">
        <v>5.73193197652E11</v>
      </c>
      <c r="M254" s="4"/>
      <c r="N254" s="8" t="s">
        <v>2785</v>
      </c>
      <c r="O254" s="9"/>
      <c r="P254" s="8" t="s">
        <v>101</v>
      </c>
      <c r="Q254" s="8" t="s">
        <v>102</v>
      </c>
      <c r="R254" s="8" t="s">
        <v>670</v>
      </c>
      <c r="S254" s="9"/>
      <c r="T254" s="9"/>
      <c r="U254" s="9"/>
      <c r="V254" s="8" t="s">
        <v>255</v>
      </c>
      <c r="W254" s="8">
        <v>1.023894508E9</v>
      </c>
      <c r="X254" s="9"/>
      <c r="Y254" s="4"/>
      <c r="Z254" s="4"/>
      <c r="AA254" s="4"/>
      <c r="AB254" s="4"/>
      <c r="AC254" s="4"/>
      <c r="AD254" s="4"/>
      <c r="AE254" s="4"/>
      <c r="AF254" s="11" t="b">
        <v>0</v>
      </c>
      <c r="AG254" s="11" t="b">
        <v>0</v>
      </c>
      <c r="AH254" s="4"/>
      <c r="AI254" s="11" t="b">
        <v>0</v>
      </c>
      <c r="AJ254" s="4"/>
      <c r="AK254" s="9"/>
      <c r="AL254" s="11" t="b">
        <v>1</v>
      </c>
      <c r="AM254" s="4"/>
      <c r="AN254" s="8" t="s">
        <v>109</v>
      </c>
      <c r="AO254" s="8" t="s">
        <v>2779</v>
      </c>
      <c r="AP254" s="8" t="s">
        <v>2779</v>
      </c>
      <c r="AQ254" s="9"/>
      <c r="AR254" s="4"/>
      <c r="AS254" s="4"/>
      <c r="AT254" s="4"/>
      <c r="AU254" s="4"/>
      <c r="AV254" s="8" t="s">
        <v>552</v>
      </c>
      <c r="AW254" s="8" t="s">
        <v>2786</v>
      </c>
      <c r="AX254" s="9"/>
      <c r="AY254" s="4"/>
      <c r="AZ254" s="4"/>
      <c r="BA254" s="4"/>
      <c r="BB254" s="4"/>
      <c r="BC254" s="8" t="s">
        <v>1345</v>
      </c>
      <c r="BD254" s="8">
        <v>1.023894508E9</v>
      </c>
      <c r="BE254" s="8" t="s">
        <v>1346</v>
      </c>
      <c r="BF254" s="8" t="s">
        <v>1857</v>
      </c>
      <c r="BG254" s="8" t="s">
        <v>187</v>
      </c>
      <c r="BH254" s="4"/>
      <c r="BI254" s="4"/>
      <c r="BJ254" s="8" t="s">
        <v>201</v>
      </c>
      <c r="BK254" s="8" t="s">
        <v>173</v>
      </c>
      <c r="BL254" s="12">
        <v>44753.0</v>
      </c>
      <c r="BM254" s="13"/>
      <c r="BN254" s="11" t="b">
        <v>1</v>
      </c>
      <c r="BO254" s="8" t="s">
        <v>119</v>
      </c>
      <c r="BP254" s="8" t="s">
        <v>1349</v>
      </c>
      <c r="BQ254" s="4"/>
      <c r="BR254" s="4"/>
      <c r="BS254" s="11" t="b">
        <v>1</v>
      </c>
      <c r="BT254" s="4"/>
      <c r="BU254" s="4"/>
      <c r="BV254" s="4"/>
      <c r="BW254" s="11" t="b">
        <v>1</v>
      </c>
      <c r="BX254" s="8" t="s">
        <v>122</v>
      </c>
      <c r="BY254" s="4"/>
      <c r="BZ254" s="4"/>
      <c r="CA254" s="4"/>
      <c r="CB254" s="4"/>
      <c r="CC254" s="4"/>
      <c r="CD254" s="4"/>
      <c r="CE254" s="4"/>
      <c r="CF254" s="9"/>
      <c r="CG254" s="4"/>
      <c r="CH254" s="4"/>
      <c r="CI254" s="4"/>
    </row>
    <row r="255" ht="14.25" customHeight="1">
      <c r="A255" s="8">
        <v>249.0</v>
      </c>
      <c r="B255" s="8" t="s">
        <v>2787</v>
      </c>
      <c r="C255" s="8" t="s">
        <v>2788</v>
      </c>
      <c r="D255" s="8" t="s">
        <v>2789</v>
      </c>
      <c r="E255" s="8" t="s">
        <v>2790</v>
      </c>
      <c r="F255" s="8" t="s">
        <v>2791</v>
      </c>
      <c r="G255" s="8" t="s">
        <v>1148</v>
      </c>
      <c r="H255" s="4"/>
      <c r="I255" s="8" t="s">
        <v>2788</v>
      </c>
      <c r="J255" s="10" t="s">
        <v>2792</v>
      </c>
      <c r="K255" s="8" t="s">
        <v>2793</v>
      </c>
      <c r="L255" s="9">
        <f>+573238024558</f>
        <v>573238024558</v>
      </c>
      <c r="M255" s="9"/>
      <c r="N255" s="8" t="s">
        <v>2794</v>
      </c>
      <c r="O255" s="4"/>
      <c r="P255" s="8" t="s">
        <v>101</v>
      </c>
      <c r="Q255" s="8" t="s">
        <v>150</v>
      </c>
      <c r="R255" s="8" t="s">
        <v>670</v>
      </c>
      <c r="S255" s="9"/>
      <c r="T255" s="9"/>
      <c r="U255" s="9"/>
      <c r="V255" s="8" t="s">
        <v>255</v>
      </c>
      <c r="W255" s="8">
        <v>1154808.0</v>
      </c>
      <c r="X255" s="9"/>
      <c r="Y255" s="4"/>
      <c r="Z255" s="4"/>
      <c r="AA255" s="4"/>
      <c r="AB255" s="4"/>
      <c r="AC255" s="4"/>
      <c r="AD255" s="4"/>
      <c r="AE255" s="4"/>
      <c r="AF255" s="11" t="b">
        <v>0</v>
      </c>
      <c r="AG255" s="11" t="b">
        <v>0</v>
      </c>
      <c r="AH255" s="4"/>
      <c r="AI255" s="11" t="b">
        <v>0</v>
      </c>
      <c r="AJ255" s="4"/>
      <c r="AK255" s="9"/>
      <c r="AL255" s="11" t="b">
        <v>1</v>
      </c>
      <c r="AM255" s="4"/>
      <c r="AN255" s="8" t="s">
        <v>109</v>
      </c>
      <c r="AO255" s="8" t="s">
        <v>2787</v>
      </c>
      <c r="AP255" s="8" t="s">
        <v>2787</v>
      </c>
      <c r="AQ255" s="9"/>
      <c r="AR255" s="4"/>
      <c r="AS255" s="4"/>
      <c r="AT255" s="4"/>
      <c r="AU255" s="4"/>
      <c r="AV255" s="8" t="s">
        <v>552</v>
      </c>
      <c r="AW255" s="8" t="s">
        <v>2795</v>
      </c>
      <c r="AX255" s="9"/>
      <c r="AY255" s="4"/>
      <c r="AZ255" s="4"/>
      <c r="BA255" s="4"/>
      <c r="BB255" s="4"/>
      <c r="BC255" s="8" t="s">
        <v>1345</v>
      </c>
      <c r="BD255" s="8">
        <v>1154808.0</v>
      </c>
      <c r="BE255" s="8" t="s">
        <v>1346</v>
      </c>
      <c r="BF255" s="8" t="s">
        <v>1828</v>
      </c>
      <c r="BG255" s="8" t="s">
        <v>1263</v>
      </c>
      <c r="BH255" s="4"/>
      <c r="BI255" s="4"/>
      <c r="BJ255" s="8" t="s">
        <v>201</v>
      </c>
      <c r="BK255" s="8" t="s">
        <v>173</v>
      </c>
      <c r="BL255" s="10" t="s">
        <v>2796</v>
      </c>
      <c r="BM255" s="13"/>
      <c r="BN255" s="11" t="b">
        <v>1</v>
      </c>
      <c r="BO255" s="8" t="s">
        <v>119</v>
      </c>
      <c r="BP255" s="8" t="s">
        <v>1349</v>
      </c>
      <c r="BQ255" s="4"/>
      <c r="BR255" s="4"/>
      <c r="BS255" s="11" t="b">
        <v>1</v>
      </c>
      <c r="BT255" s="4"/>
      <c r="BU255" s="4"/>
      <c r="BV255" s="4"/>
      <c r="BW255" s="11" t="b">
        <v>1</v>
      </c>
      <c r="BX255" s="8" t="s">
        <v>122</v>
      </c>
      <c r="BY255" s="4"/>
      <c r="BZ255" s="4"/>
      <c r="CA255" s="4"/>
      <c r="CB255" s="4"/>
      <c r="CC255" s="4"/>
      <c r="CD255" s="4"/>
      <c r="CE255" s="4"/>
      <c r="CF255" s="9"/>
      <c r="CG255" s="4"/>
      <c r="CH255" s="4"/>
      <c r="CI255" s="4"/>
    </row>
    <row r="256" ht="14.25" customHeight="1">
      <c r="A256" s="8">
        <v>250.0</v>
      </c>
      <c r="B256" s="8" t="s">
        <v>2797</v>
      </c>
      <c r="C256" s="8" t="s">
        <v>2798</v>
      </c>
      <c r="D256" s="8" t="s">
        <v>2799</v>
      </c>
      <c r="E256" s="8" t="s">
        <v>411</v>
      </c>
      <c r="F256" s="8" t="s">
        <v>573</v>
      </c>
      <c r="G256" s="8" t="s">
        <v>2137</v>
      </c>
      <c r="H256" s="4"/>
      <c r="I256" s="8" t="s">
        <v>2798</v>
      </c>
      <c r="J256" s="15">
        <v>36442.0</v>
      </c>
      <c r="K256" s="8" t="s">
        <v>2800</v>
      </c>
      <c r="L256" s="8">
        <v>5.2558452313E11</v>
      </c>
      <c r="M256" s="9"/>
      <c r="N256" s="8" t="s">
        <v>2801</v>
      </c>
      <c r="O256" s="4"/>
      <c r="P256" s="8" t="s">
        <v>101</v>
      </c>
      <c r="Q256" s="8" t="s">
        <v>102</v>
      </c>
      <c r="R256" s="8" t="s">
        <v>254</v>
      </c>
      <c r="S256" s="9"/>
      <c r="T256" s="4"/>
      <c r="U256" s="4"/>
      <c r="V256" s="8" t="s">
        <v>255</v>
      </c>
      <c r="W256" s="8">
        <v>5.60412137123E12</v>
      </c>
      <c r="X256" s="9"/>
      <c r="Y256" s="4"/>
      <c r="Z256" s="4"/>
      <c r="AA256" s="4"/>
      <c r="AB256" s="4"/>
      <c r="AC256" s="4"/>
      <c r="AD256" s="4"/>
      <c r="AE256" s="4"/>
      <c r="AF256" s="11" t="b">
        <v>0</v>
      </c>
      <c r="AG256" s="11" t="b">
        <v>0</v>
      </c>
      <c r="AH256" s="4"/>
      <c r="AI256" s="11" t="b">
        <v>0</v>
      </c>
      <c r="AJ256" s="4"/>
      <c r="AK256" s="9"/>
      <c r="AL256" s="11" t="b">
        <v>1</v>
      </c>
      <c r="AM256" s="4"/>
      <c r="AN256" s="8" t="s">
        <v>109</v>
      </c>
      <c r="AO256" s="8" t="s">
        <v>2797</v>
      </c>
      <c r="AP256" s="8" t="s">
        <v>2797</v>
      </c>
      <c r="AQ256" s="9"/>
      <c r="AR256" s="4"/>
      <c r="AS256" s="4"/>
      <c r="AT256" s="4"/>
      <c r="AU256" s="4"/>
      <c r="AV256" s="8" t="s">
        <v>552</v>
      </c>
      <c r="AW256" s="8" t="s">
        <v>2802</v>
      </c>
      <c r="AX256" s="9"/>
      <c r="AY256" s="4"/>
      <c r="AZ256" s="4"/>
      <c r="BA256" s="4"/>
      <c r="BB256" s="4"/>
      <c r="BC256" s="8" t="s">
        <v>1345</v>
      </c>
      <c r="BD256" s="8">
        <v>5.60412137123E12</v>
      </c>
      <c r="BE256" s="8" t="s">
        <v>1346</v>
      </c>
      <c r="BF256" s="8" t="s">
        <v>1526</v>
      </c>
      <c r="BG256" s="8" t="s">
        <v>391</v>
      </c>
      <c r="BH256" s="4"/>
      <c r="BI256" s="4"/>
      <c r="BJ256" s="8" t="s">
        <v>289</v>
      </c>
      <c r="BK256" s="8" t="s">
        <v>173</v>
      </c>
      <c r="BL256" s="10" t="s">
        <v>202</v>
      </c>
      <c r="BM256" s="13"/>
      <c r="BN256" s="11" t="b">
        <v>1</v>
      </c>
      <c r="BO256" s="8" t="s">
        <v>119</v>
      </c>
      <c r="BP256" s="8" t="s">
        <v>1349</v>
      </c>
      <c r="BQ256" s="4"/>
      <c r="BR256" s="4"/>
      <c r="BS256" s="11" t="b">
        <v>1</v>
      </c>
      <c r="BT256" s="4"/>
      <c r="BU256" s="4"/>
      <c r="BV256" s="4"/>
      <c r="BW256" s="11" t="b">
        <v>1</v>
      </c>
      <c r="BX256" s="8" t="s">
        <v>122</v>
      </c>
      <c r="BY256" s="4"/>
      <c r="BZ256" s="4"/>
      <c r="CA256" s="4"/>
      <c r="CB256" s="4"/>
      <c r="CC256" s="4"/>
      <c r="CD256" s="4"/>
      <c r="CE256" s="4"/>
      <c r="CF256" s="9"/>
      <c r="CG256" s="4"/>
      <c r="CH256" s="4"/>
      <c r="CI256" s="4"/>
    </row>
    <row r="257" ht="14.25" customHeight="1">
      <c r="A257" s="8">
        <v>251.0</v>
      </c>
      <c r="B257" s="8" t="s">
        <v>2803</v>
      </c>
      <c r="C257" s="8" t="s">
        <v>2804</v>
      </c>
      <c r="D257" s="8" t="s">
        <v>322</v>
      </c>
      <c r="E257" s="8" t="s">
        <v>1192</v>
      </c>
      <c r="F257" s="8" t="s">
        <v>752</v>
      </c>
      <c r="G257" s="8" t="s">
        <v>2638</v>
      </c>
      <c r="H257" s="4"/>
      <c r="I257" s="8" t="s">
        <v>2804</v>
      </c>
      <c r="J257" s="15">
        <v>30172.0</v>
      </c>
      <c r="K257" s="8" t="s">
        <v>2805</v>
      </c>
      <c r="L257" s="9">
        <f>+573013855292</f>
        <v>573013855292</v>
      </c>
      <c r="M257" s="9"/>
      <c r="N257" s="8" t="s">
        <v>2806</v>
      </c>
      <c r="O257" s="4"/>
      <c r="P257" s="8" t="s">
        <v>101</v>
      </c>
      <c r="Q257" s="8" t="s">
        <v>102</v>
      </c>
      <c r="R257" s="8" t="s">
        <v>670</v>
      </c>
      <c r="S257" s="9"/>
      <c r="T257" s="4"/>
      <c r="U257" s="4"/>
      <c r="V257" s="8" t="s">
        <v>255</v>
      </c>
      <c r="W257" s="8">
        <v>1062646.0</v>
      </c>
      <c r="X257" s="9"/>
      <c r="Y257" s="4"/>
      <c r="Z257" s="4"/>
      <c r="AA257" s="4"/>
      <c r="AB257" s="4"/>
      <c r="AC257" s="4"/>
      <c r="AD257" s="4"/>
      <c r="AE257" s="4"/>
      <c r="AF257" s="11" t="b">
        <v>0</v>
      </c>
      <c r="AG257" s="11" t="b">
        <v>0</v>
      </c>
      <c r="AH257" s="4"/>
      <c r="AI257" s="11" t="b">
        <v>0</v>
      </c>
      <c r="AJ257" s="4"/>
      <c r="AK257" s="9"/>
      <c r="AL257" s="11" t="b">
        <v>1</v>
      </c>
      <c r="AM257" s="4"/>
      <c r="AN257" s="8" t="s">
        <v>109</v>
      </c>
      <c r="AO257" s="8" t="s">
        <v>2803</v>
      </c>
      <c r="AP257" s="8" t="s">
        <v>2803</v>
      </c>
      <c r="AQ257" s="9"/>
      <c r="AR257" s="4"/>
      <c r="AS257" s="4"/>
      <c r="AT257" s="4"/>
      <c r="AU257" s="4"/>
      <c r="AV257" s="8" t="s">
        <v>552</v>
      </c>
      <c r="AW257" s="8" t="s">
        <v>2807</v>
      </c>
      <c r="AX257" s="9"/>
      <c r="AY257" s="4"/>
      <c r="AZ257" s="4"/>
      <c r="BA257" s="4"/>
      <c r="BB257" s="4"/>
      <c r="BC257" s="8" t="s">
        <v>1345</v>
      </c>
      <c r="BD257" s="8">
        <v>1062646.0</v>
      </c>
      <c r="BE257" s="8" t="s">
        <v>1346</v>
      </c>
      <c r="BF257" s="8" t="s">
        <v>1439</v>
      </c>
      <c r="BG257" s="8" t="s">
        <v>391</v>
      </c>
      <c r="BH257" s="4"/>
      <c r="BI257" s="4"/>
      <c r="BJ257" s="8" t="s">
        <v>289</v>
      </c>
      <c r="BK257" s="8" t="s">
        <v>173</v>
      </c>
      <c r="BL257" s="10" t="s">
        <v>2808</v>
      </c>
      <c r="BM257" s="13"/>
      <c r="BN257" s="11" t="b">
        <v>1</v>
      </c>
      <c r="BO257" s="8" t="s">
        <v>119</v>
      </c>
      <c r="BP257" s="8" t="s">
        <v>1349</v>
      </c>
      <c r="BQ257" s="4"/>
      <c r="BR257" s="4"/>
      <c r="BS257" s="11" t="b">
        <v>1</v>
      </c>
      <c r="BT257" s="4"/>
      <c r="BU257" s="4"/>
      <c r="BV257" s="4"/>
      <c r="BW257" s="11" t="b">
        <v>1</v>
      </c>
      <c r="BX257" s="8" t="s">
        <v>122</v>
      </c>
      <c r="BY257" s="4"/>
      <c r="BZ257" s="4"/>
      <c r="CA257" s="4"/>
      <c r="CB257" s="4"/>
      <c r="CC257" s="4"/>
      <c r="CD257" s="4"/>
      <c r="CE257" s="4"/>
      <c r="CF257" s="9"/>
      <c r="CG257" s="4"/>
      <c r="CH257" s="4"/>
      <c r="CI257" s="4"/>
    </row>
    <row r="258" ht="14.25" customHeight="1">
      <c r="A258" s="8">
        <v>252.0</v>
      </c>
      <c r="B258" s="8" t="s">
        <v>2809</v>
      </c>
      <c r="C258" s="8" t="s">
        <v>2810</v>
      </c>
      <c r="D258" s="8" t="s">
        <v>2811</v>
      </c>
      <c r="E258" s="8" t="s">
        <v>1192</v>
      </c>
      <c r="F258" s="8" t="s">
        <v>1987</v>
      </c>
      <c r="G258" s="8" t="s">
        <v>2812</v>
      </c>
      <c r="H258" s="4"/>
      <c r="I258" s="8" t="s">
        <v>2810</v>
      </c>
      <c r="J258" s="15">
        <v>34151.0</v>
      </c>
      <c r="K258" s="8" t="s">
        <v>2813</v>
      </c>
      <c r="L258" s="9" t="str">
        <f>+58 414244379</f>
        <v>#ERROR!</v>
      </c>
      <c r="M258" s="4"/>
      <c r="N258" s="8" t="s">
        <v>2814</v>
      </c>
      <c r="O258" s="8" t="s">
        <v>2815</v>
      </c>
      <c r="P258" s="8" t="s">
        <v>1454</v>
      </c>
      <c r="Q258" s="8" t="s">
        <v>102</v>
      </c>
      <c r="R258" s="8" t="s">
        <v>1344</v>
      </c>
      <c r="S258" s="9"/>
      <c r="T258" s="9"/>
      <c r="U258" s="4"/>
      <c r="V258" s="8" t="s">
        <v>255</v>
      </c>
      <c r="W258" s="8">
        <v>2.0638717E7</v>
      </c>
      <c r="X258" s="9"/>
      <c r="Y258" s="4"/>
      <c r="Z258" s="4"/>
      <c r="AA258" s="4"/>
      <c r="AB258" s="4"/>
      <c r="AC258" s="4"/>
      <c r="AD258" s="4"/>
      <c r="AE258" s="4"/>
      <c r="AF258" s="11" t="b">
        <v>0</v>
      </c>
      <c r="AG258" s="11" t="b">
        <v>0</v>
      </c>
      <c r="AH258" s="4"/>
      <c r="AI258" s="11" t="b">
        <v>0</v>
      </c>
      <c r="AJ258" s="4"/>
      <c r="AK258" s="4"/>
      <c r="AL258" s="11" t="b">
        <v>1</v>
      </c>
      <c r="AM258" s="4"/>
      <c r="AN258" s="8" t="s">
        <v>109</v>
      </c>
      <c r="AO258" s="8" t="s">
        <v>2809</v>
      </c>
      <c r="AP258" s="8" t="s">
        <v>2809</v>
      </c>
      <c r="AQ258" s="9"/>
      <c r="AR258" s="4"/>
      <c r="AS258" s="4"/>
      <c r="AT258" s="4"/>
      <c r="AU258" s="4"/>
      <c r="AV258" s="8" t="s">
        <v>552</v>
      </c>
      <c r="AW258" s="8" t="s">
        <v>2816</v>
      </c>
      <c r="AX258" s="9"/>
      <c r="AY258" s="4"/>
      <c r="AZ258" s="4"/>
      <c r="BA258" s="4"/>
      <c r="BB258" s="4"/>
      <c r="BC258" s="8" t="s">
        <v>1345</v>
      </c>
      <c r="BD258" s="8">
        <v>2.0638717E7</v>
      </c>
      <c r="BE258" s="8" t="s">
        <v>1346</v>
      </c>
      <c r="BF258" s="8" t="s">
        <v>1984</v>
      </c>
      <c r="BG258" s="8" t="s">
        <v>486</v>
      </c>
      <c r="BH258" s="4"/>
      <c r="BI258" s="4"/>
      <c r="BJ258" s="8" t="s">
        <v>289</v>
      </c>
      <c r="BK258" s="8" t="s">
        <v>173</v>
      </c>
      <c r="BL258" s="10" t="s">
        <v>2808</v>
      </c>
      <c r="BM258" s="13"/>
      <c r="BN258" s="11" t="b">
        <v>1</v>
      </c>
      <c r="BO258" s="8" t="s">
        <v>119</v>
      </c>
      <c r="BP258" s="8" t="s">
        <v>1349</v>
      </c>
      <c r="BQ258" s="4"/>
      <c r="BR258" s="4"/>
      <c r="BS258" s="11" t="b">
        <v>1</v>
      </c>
      <c r="BT258" s="4"/>
      <c r="BU258" s="4"/>
      <c r="BV258" s="4"/>
      <c r="BW258" s="11" t="b">
        <v>1</v>
      </c>
      <c r="BX258" s="8" t="s">
        <v>122</v>
      </c>
      <c r="BY258" s="4"/>
      <c r="BZ258" s="4"/>
      <c r="CA258" s="4"/>
      <c r="CB258" s="4"/>
      <c r="CC258" s="4"/>
      <c r="CD258" s="4"/>
      <c r="CE258" s="4"/>
      <c r="CF258" s="9"/>
      <c r="CG258" s="4"/>
      <c r="CH258" s="4"/>
      <c r="CI258" s="4"/>
    </row>
    <row r="259" ht="14.25" customHeight="1">
      <c r="A259" s="8">
        <v>253.0</v>
      </c>
      <c r="B259" s="8" t="s">
        <v>2817</v>
      </c>
      <c r="C259" s="8" t="s">
        <v>2818</v>
      </c>
      <c r="D259" s="8" t="s">
        <v>1832</v>
      </c>
      <c r="E259" s="8" t="s">
        <v>544</v>
      </c>
      <c r="F259" s="8" t="s">
        <v>2819</v>
      </c>
      <c r="G259" s="8" t="s">
        <v>2820</v>
      </c>
      <c r="H259" s="4"/>
      <c r="I259" s="8" t="s">
        <v>2818</v>
      </c>
      <c r="J259" s="10" t="s">
        <v>2821</v>
      </c>
      <c r="K259" s="8" t="s">
        <v>2822</v>
      </c>
      <c r="L259" s="9">
        <f>+573184756753</f>
        <v>573184756753</v>
      </c>
      <c r="M259" s="9"/>
      <c r="N259" s="8" t="s">
        <v>2823</v>
      </c>
      <c r="O259" s="4"/>
      <c r="P259" s="8" t="s">
        <v>1454</v>
      </c>
      <c r="Q259" s="8" t="s">
        <v>102</v>
      </c>
      <c r="R259" s="8" t="s">
        <v>670</v>
      </c>
      <c r="S259" s="9"/>
      <c r="T259" s="9"/>
      <c r="U259" s="9"/>
      <c r="V259" s="8" t="s">
        <v>255</v>
      </c>
      <c r="W259" s="8">
        <v>1.088005095E9</v>
      </c>
      <c r="X259" s="9"/>
      <c r="Y259" s="4"/>
      <c r="Z259" s="4"/>
      <c r="AA259" s="4"/>
      <c r="AB259" s="4"/>
      <c r="AC259" s="4"/>
      <c r="AD259" s="4"/>
      <c r="AE259" s="4"/>
      <c r="AF259" s="11" t="b">
        <v>0</v>
      </c>
      <c r="AG259" s="11" t="b">
        <v>0</v>
      </c>
      <c r="AH259" s="4"/>
      <c r="AI259" s="11" t="b">
        <v>0</v>
      </c>
      <c r="AJ259" s="4"/>
      <c r="AK259" s="4"/>
      <c r="AL259" s="11" t="b">
        <v>1</v>
      </c>
      <c r="AM259" s="4"/>
      <c r="AN259" s="8" t="s">
        <v>109</v>
      </c>
      <c r="AO259" s="8" t="s">
        <v>2817</v>
      </c>
      <c r="AP259" s="8" t="s">
        <v>2817</v>
      </c>
      <c r="AQ259" s="9"/>
      <c r="AR259" s="4"/>
      <c r="AS259" s="4"/>
      <c r="AT259" s="4"/>
      <c r="AU259" s="4"/>
      <c r="AV259" s="8" t="s">
        <v>552</v>
      </c>
      <c r="AW259" s="8" t="s">
        <v>2564</v>
      </c>
      <c r="AX259" s="9"/>
      <c r="AY259" s="4"/>
      <c r="AZ259" s="4"/>
      <c r="BA259" s="4"/>
      <c r="BB259" s="4"/>
      <c r="BC259" s="8" t="s">
        <v>1345</v>
      </c>
      <c r="BD259" s="8">
        <v>1.088005095E9</v>
      </c>
      <c r="BE259" s="8" t="s">
        <v>1346</v>
      </c>
      <c r="BF259" s="8" t="s">
        <v>2372</v>
      </c>
      <c r="BG259" s="8" t="s">
        <v>2373</v>
      </c>
      <c r="BH259" s="4"/>
      <c r="BI259" s="4"/>
      <c r="BJ259" s="8" t="s">
        <v>289</v>
      </c>
      <c r="BK259" s="8" t="s">
        <v>173</v>
      </c>
      <c r="BL259" s="10" t="s">
        <v>2808</v>
      </c>
      <c r="BM259" s="12">
        <v>45265.0</v>
      </c>
      <c r="BN259" s="11" t="b">
        <v>0</v>
      </c>
      <c r="BO259" s="8" t="s">
        <v>119</v>
      </c>
      <c r="BP259" s="8" t="s">
        <v>1349</v>
      </c>
      <c r="BQ259" s="4"/>
      <c r="BR259" s="4"/>
      <c r="BS259" s="11" t="b">
        <v>1</v>
      </c>
      <c r="BT259" s="4"/>
      <c r="BU259" s="4"/>
      <c r="BV259" s="4"/>
      <c r="BW259" s="11" t="b">
        <v>0</v>
      </c>
      <c r="BX259" s="8" t="s">
        <v>122</v>
      </c>
      <c r="BY259" s="4"/>
      <c r="BZ259" s="4"/>
      <c r="CA259" s="4"/>
      <c r="CB259" s="4"/>
      <c r="CC259" s="4"/>
      <c r="CD259" s="4"/>
      <c r="CE259" s="4"/>
      <c r="CF259" s="9"/>
      <c r="CG259" s="4"/>
      <c r="CH259" s="4"/>
      <c r="CI259" s="4"/>
    </row>
    <row r="260" ht="14.25" customHeight="1">
      <c r="A260" s="8">
        <v>254.0</v>
      </c>
      <c r="B260" s="8" t="s">
        <v>2824</v>
      </c>
      <c r="C260" s="8" t="s">
        <v>2825</v>
      </c>
      <c r="D260" s="8" t="s">
        <v>1279</v>
      </c>
      <c r="E260" s="8" t="s">
        <v>125</v>
      </c>
      <c r="F260" s="8" t="s">
        <v>2826</v>
      </c>
      <c r="G260" s="8" t="s">
        <v>2827</v>
      </c>
      <c r="H260" s="4"/>
      <c r="I260" s="8" t="s">
        <v>2825</v>
      </c>
      <c r="J260" s="10" t="s">
        <v>2828</v>
      </c>
      <c r="K260" s="8" t="s">
        <v>2829</v>
      </c>
      <c r="L260" s="9" t="str">
        <f>+51 986590870</f>
        <v>#ERROR!</v>
      </c>
      <c r="M260" s="4"/>
      <c r="N260" s="8" t="s">
        <v>2830</v>
      </c>
      <c r="O260" s="4"/>
      <c r="P260" s="8" t="s">
        <v>101</v>
      </c>
      <c r="Q260" s="8" t="s">
        <v>102</v>
      </c>
      <c r="R260" s="8" t="s">
        <v>1693</v>
      </c>
      <c r="S260" s="4"/>
      <c r="T260" s="4"/>
      <c r="U260" s="9"/>
      <c r="V260" s="8" t="s">
        <v>255</v>
      </c>
      <c r="W260" s="8" t="s">
        <v>2831</v>
      </c>
      <c r="X260" s="9"/>
      <c r="Y260" s="4"/>
      <c r="Z260" s="4"/>
      <c r="AA260" s="4"/>
      <c r="AB260" s="4"/>
      <c r="AC260" s="4"/>
      <c r="AD260" s="4"/>
      <c r="AE260" s="4"/>
      <c r="AF260" s="11" t="b">
        <v>0</v>
      </c>
      <c r="AG260" s="11" t="b">
        <v>0</v>
      </c>
      <c r="AH260" s="4"/>
      <c r="AI260" s="11" t="b">
        <v>0</v>
      </c>
      <c r="AJ260" s="4"/>
      <c r="AK260" s="9"/>
      <c r="AL260" s="11" t="b">
        <v>1</v>
      </c>
      <c r="AM260" s="4"/>
      <c r="AN260" s="8" t="s">
        <v>109</v>
      </c>
      <c r="AO260" s="8" t="s">
        <v>2824</v>
      </c>
      <c r="AP260" s="8" t="s">
        <v>2824</v>
      </c>
      <c r="AQ260" s="9"/>
      <c r="AR260" s="4"/>
      <c r="AS260" s="4"/>
      <c r="AT260" s="4"/>
      <c r="AU260" s="4"/>
      <c r="AV260" s="8" t="s">
        <v>552</v>
      </c>
      <c r="AW260" s="8" t="s">
        <v>2832</v>
      </c>
      <c r="AX260" s="4"/>
      <c r="AY260" s="4"/>
      <c r="AZ260" s="4"/>
      <c r="BA260" s="4"/>
      <c r="BB260" s="4"/>
      <c r="BC260" s="8" t="s">
        <v>1345</v>
      </c>
      <c r="BD260" s="8" t="s">
        <v>2831</v>
      </c>
      <c r="BE260" s="8" t="s">
        <v>1346</v>
      </c>
      <c r="BF260" s="8" t="s">
        <v>1428</v>
      </c>
      <c r="BG260" s="8" t="s">
        <v>187</v>
      </c>
      <c r="BH260" s="4"/>
      <c r="BI260" s="4"/>
      <c r="BJ260" s="8" t="s">
        <v>201</v>
      </c>
      <c r="BK260" s="8" t="s">
        <v>173</v>
      </c>
      <c r="BL260" s="10" t="s">
        <v>2796</v>
      </c>
      <c r="BM260" s="13"/>
      <c r="BN260" s="11" t="b">
        <v>1</v>
      </c>
      <c r="BO260" s="8" t="s">
        <v>119</v>
      </c>
      <c r="BP260" s="8" t="s">
        <v>1349</v>
      </c>
      <c r="BQ260" s="4"/>
      <c r="BR260" s="4"/>
      <c r="BS260" s="11" t="b">
        <v>1</v>
      </c>
      <c r="BT260" s="4"/>
      <c r="BU260" s="4"/>
      <c r="BV260" s="4"/>
      <c r="BW260" s="11" t="b">
        <v>1</v>
      </c>
      <c r="BX260" s="8" t="s">
        <v>122</v>
      </c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</row>
    <row r="261" ht="14.25" customHeight="1">
      <c r="A261" s="8">
        <v>255.0</v>
      </c>
      <c r="B261" s="8" t="s">
        <v>2833</v>
      </c>
      <c r="C261" s="8" t="s">
        <v>2834</v>
      </c>
      <c r="D261" s="8" t="s">
        <v>321</v>
      </c>
      <c r="E261" s="8" t="s">
        <v>2835</v>
      </c>
      <c r="F261" s="8" t="s">
        <v>2638</v>
      </c>
      <c r="G261" s="8" t="s">
        <v>2836</v>
      </c>
      <c r="H261" s="4"/>
      <c r="I261" s="8" t="s">
        <v>2837</v>
      </c>
      <c r="J261" s="10" t="s">
        <v>2838</v>
      </c>
      <c r="K261" s="8" t="s">
        <v>2839</v>
      </c>
      <c r="L261" s="8" t="s">
        <v>2840</v>
      </c>
      <c r="M261" s="9"/>
      <c r="N261" s="8" t="s">
        <v>2841</v>
      </c>
      <c r="O261" s="4"/>
      <c r="P261" s="8" t="s">
        <v>1454</v>
      </c>
      <c r="Q261" s="8" t="s">
        <v>102</v>
      </c>
      <c r="R261" s="8" t="s">
        <v>254</v>
      </c>
      <c r="S261" s="9"/>
      <c r="T261" s="4"/>
      <c r="U261" s="9"/>
      <c r="V261" s="8" t="s">
        <v>255</v>
      </c>
      <c r="W261" s="8" t="s">
        <v>2842</v>
      </c>
      <c r="X261" s="9"/>
      <c r="Y261" s="4"/>
      <c r="Z261" s="4"/>
      <c r="AA261" s="4"/>
      <c r="AB261" s="4"/>
      <c r="AC261" s="4"/>
      <c r="AD261" s="4"/>
      <c r="AE261" s="4"/>
      <c r="AF261" s="11" t="b">
        <v>0</v>
      </c>
      <c r="AG261" s="11" t="b">
        <v>0</v>
      </c>
      <c r="AH261" s="4"/>
      <c r="AI261" s="11" t="b">
        <v>0</v>
      </c>
      <c r="AJ261" s="4"/>
      <c r="AK261" s="4"/>
      <c r="AL261" s="11" t="b">
        <v>1</v>
      </c>
      <c r="AM261" s="4"/>
      <c r="AN261" s="8" t="s">
        <v>109</v>
      </c>
      <c r="AO261" s="8" t="s">
        <v>2842</v>
      </c>
      <c r="AP261" s="8" t="s">
        <v>2842</v>
      </c>
      <c r="AQ261" s="9"/>
      <c r="AR261" s="4"/>
      <c r="AS261" s="4"/>
      <c r="AT261" s="4"/>
      <c r="AU261" s="4"/>
      <c r="AV261" s="8" t="s">
        <v>552</v>
      </c>
      <c r="AW261" s="8" t="s">
        <v>2843</v>
      </c>
      <c r="AX261" s="9"/>
      <c r="AY261" s="4"/>
      <c r="AZ261" s="4"/>
      <c r="BA261" s="4"/>
      <c r="BB261" s="4"/>
      <c r="BC261" s="8" t="s">
        <v>1345</v>
      </c>
      <c r="BD261" s="8" t="s">
        <v>2842</v>
      </c>
      <c r="BE261" s="8" t="s">
        <v>1346</v>
      </c>
      <c r="BF261" s="8" t="s">
        <v>1715</v>
      </c>
      <c r="BG261" s="8" t="s">
        <v>458</v>
      </c>
      <c r="BH261" s="4"/>
      <c r="BI261" s="4"/>
      <c r="BJ261" s="8" t="s">
        <v>289</v>
      </c>
      <c r="BK261" s="8" t="s">
        <v>173</v>
      </c>
      <c r="BL261" s="10" t="s">
        <v>2808</v>
      </c>
      <c r="BM261" s="13"/>
      <c r="BN261" s="11" t="b">
        <v>1</v>
      </c>
      <c r="BO261" s="8" t="s">
        <v>119</v>
      </c>
      <c r="BP261" s="8" t="s">
        <v>1349</v>
      </c>
      <c r="BQ261" s="4"/>
      <c r="BR261" s="4"/>
      <c r="BS261" s="11" t="b">
        <v>1</v>
      </c>
      <c r="BT261" s="4"/>
      <c r="BU261" s="4"/>
      <c r="BV261" s="4"/>
      <c r="BW261" s="11" t="b">
        <v>1</v>
      </c>
      <c r="BX261" s="8" t="s">
        <v>122</v>
      </c>
      <c r="BY261" s="4"/>
      <c r="BZ261" s="4"/>
      <c r="CA261" s="4"/>
      <c r="CB261" s="4"/>
      <c r="CC261" s="4"/>
      <c r="CD261" s="4"/>
      <c r="CE261" s="4"/>
      <c r="CF261" s="9"/>
      <c r="CG261" s="4"/>
      <c r="CH261" s="4"/>
      <c r="CI261" s="4"/>
    </row>
    <row r="262" ht="14.25" customHeight="1">
      <c r="A262" s="8">
        <v>256.0</v>
      </c>
      <c r="B262" s="8" t="s">
        <v>2844</v>
      </c>
      <c r="C262" s="8" t="s">
        <v>2845</v>
      </c>
      <c r="D262" s="8" t="s">
        <v>1905</v>
      </c>
      <c r="E262" s="8" t="s">
        <v>1302</v>
      </c>
      <c r="F262" s="8" t="s">
        <v>1148</v>
      </c>
      <c r="G262" s="8" t="s">
        <v>1977</v>
      </c>
      <c r="H262" s="4"/>
      <c r="I262" s="8" t="s">
        <v>2846</v>
      </c>
      <c r="J262" s="15">
        <v>32022.0</v>
      </c>
      <c r="K262" s="8" t="s">
        <v>2847</v>
      </c>
      <c r="L262" s="9" t="str">
        <f>+58 4241934515</f>
        <v>#ERROR!</v>
      </c>
      <c r="M262" s="9"/>
      <c r="N262" s="8" t="s">
        <v>2848</v>
      </c>
      <c r="O262" s="4"/>
      <c r="P262" s="8" t="s">
        <v>131</v>
      </c>
      <c r="Q262" s="8" t="s">
        <v>102</v>
      </c>
      <c r="R262" s="8" t="s">
        <v>1344</v>
      </c>
      <c r="S262" s="9"/>
      <c r="T262" s="4"/>
      <c r="U262" s="9"/>
      <c r="V262" s="8" t="s">
        <v>255</v>
      </c>
      <c r="W262" s="8">
        <v>1.7387492E7</v>
      </c>
      <c r="X262" s="9"/>
      <c r="Y262" s="4"/>
      <c r="Z262" s="4"/>
      <c r="AA262" s="4"/>
      <c r="AB262" s="4"/>
      <c r="AC262" s="4"/>
      <c r="AD262" s="4"/>
      <c r="AE262" s="4"/>
      <c r="AF262" s="11" t="b">
        <v>0</v>
      </c>
      <c r="AG262" s="11" t="b">
        <v>0</v>
      </c>
      <c r="AH262" s="4"/>
      <c r="AI262" s="11" t="b">
        <v>0</v>
      </c>
      <c r="AJ262" s="4"/>
      <c r="AK262" s="4"/>
      <c r="AL262" s="11" t="b">
        <v>1</v>
      </c>
      <c r="AM262" s="4"/>
      <c r="AN262" s="8" t="s">
        <v>109</v>
      </c>
      <c r="AO262" s="8">
        <v>1.7387492E7</v>
      </c>
      <c r="AP262" s="8">
        <v>1.7387492E7</v>
      </c>
      <c r="AQ262" s="4"/>
      <c r="AR262" s="4"/>
      <c r="AS262" s="4"/>
      <c r="AT262" s="4"/>
      <c r="AU262" s="4"/>
      <c r="AV262" s="8" t="s">
        <v>778</v>
      </c>
      <c r="AW262" s="8" t="s">
        <v>2849</v>
      </c>
      <c r="AX262" s="9"/>
      <c r="AY262" s="4"/>
      <c r="AZ262" s="4"/>
      <c r="BA262" s="4"/>
      <c r="BB262" s="4"/>
      <c r="BC262" s="8" t="s">
        <v>1345</v>
      </c>
      <c r="BD262" s="8">
        <v>1.7387492E7</v>
      </c>
      <c r="BE262" s="8" t="s">
        <v>1346</v>
      </c>
      <c r="BF262" s="8" t="s">
        <v>1439</v>
      </c>
      <c r="BG262" s="8" t="s">
        <v>391</v>
      </c>
      <c r="BH262" s="4"/>
      <c r="BI262" s="4"/>
      <c r="BJ262" s="8" t="s">
        <v>289</v>
      </c>
      <c r="BK262" s="8" t="s">
        <v>173</v>
      </c>
      <c r="BL262" s="10" t="s">
        <v>2850</v>
      </c>
      <c r="BM262" s="13"/>
      <c r="BN262" s="11" t="b">
        <v>1</v>
      </c>
      <c r="BO262" s="8" t="s">
        <v>119</v>
      </c>
      <c r="BP262" s="8" t="s">
        <v>1349</v>
      </c>
      <c r="BQ262" s="4"/>
      <c r="BR262" s="4"/>
      <c r="BS262" s="11" t="b">
        <v>1</v>
      </c>
      <c r="BT262" s="4"/>
      <c r="BU262" s="4"/>
      <c r="BV262" s="4"/>
      <c r="BW262" s="11" t="b">
        <v>1</v>
      </c>
      <c r="BX262" s="8" t="s">
        <v>122</v>
      </c>
      <c r="BY262" s="4"/>
      <c r="BZ262" s="4"/>
      <c r="CA262" s="4"/>
      <c r="CB262" s="4"/>
      <c r="CC262" s="4"/>
      <c r="CD262" s="4"/>
      <c r="CE262" s="4"/>
      <c r="CF262" s="9"/>
      <c r="CG262" s="4"/>
      <c r="CH262" s="4"/>
      <c r="CI262" s="4"/>
    </row>
    <row r="263" ht="14.25" customHeight="1">
      <c r="A263" s="8">
        <v>257.0</v>
      </c>
      <c r="B263" s="8" t="s">
        <v>2851</v>
      </c>
      <c r="C263" s="8" t="s">
        <v>2852</v>
      </c>
      <c r="D263" s="8" t="s">
        <v>2853</v>
      </c>
      <c r="E263" s="8" t="s">
        <v>2854</v>
      </c>
      <c r="F263" s="8" t="s">
        <v>2855</v>
      </c>
      <c r="G263" s="8" t="s">
        <v>2856</v>
      </c>
      <c r="H263" s="4"/>
      <c r="I263" s="8" t="s">
        <v>2857</v>
      </c>
      <c r="J263" s="10" t="s">
        <v>2858</v>
      </c>
      <c r="K263" s="8" t="s">
        <v>2859</v>
      </c>
      <c r="L263" s="9" t="str">
        <f>+57 3008316586</f>
        <v>#ERROR!</v>
      </c>
      <c r="M263" s="9"/>
      <c r="N263" s="8" t="s">
        <v>2860</v>
      </c>
      <c r="O263" s="4"/>
      <c r="P263" s="8" t="s">
        <v>1454</v>
      </c>
      <c r="Q263" s="8" t="s">
        <v>150</v>
      </c>
      <c r="R263" s="8" t="s">
        <v>670</v>
      </c>
      <c r="S263" s="9"/>
      <c r="T263" s="9"/>
      <c r="U263" s="9"/>
      <c r="V263" s="8" t="s">
        <v>255</v>
      </c>
      <c r="W263" s="8">
        <v>4.3975923E7</v>
      </c>
      <c r="X263" s="9"/>
      <c r="Y263" s="4"/>
      <c r="Z263" s="4"/>
      <c r="AA263" s="4"/>
      <c r="AB263" s="4"/>
      <c r="AC263" s="4"/>
      <c r="AD263" s="4"/>
      <c r="AE263" s="4"/>
      <c r="AF263" s="11" t="b">
        <v>0</v>
      </c>
      <c r="AG263" s="11" t="b">
        <v>0</v>
      </c>
      <c r="AH263" s="4"/>
      <c r="AI263" s="11" t="b">
        <v>0</v>
      </c>
      <c r="AJ263" s="4"/>
      <c r="AK263" s="9"/>
      <c r="AL263" s="11" t="b">
        <v>1</v>
      </c>
      <c r="AM263" s="4"/>
      <c r="AN263" s="8" t="s">
        <v>109</v>
      </c>
      <c r="AO263" s="8">
        <v>4.3975923E7</v>
      </c>
      <c r="AP263" s="8">
        <v>4.3975923E7</v>
      </c>
      <c r="AQ263" s="4"/>
      <c r="AR263" s="4"/>
      <c r="AS263" s="4"/>
      <c r="AT263" s="4"/>
      <c r="AU263" s="4"/>
      <c r="AV263" s="8" t="s">
        <v>552</v>
      </c>
      <c r="AW263" s="8" t="s">
        <v>2861</v>
      </c>
      <c r="AX263" s="4"/>
      <c r="AY263" s="4"/>
      <c r="AZ263" s="4"/>
      <c r="BA263" s="4"/>
      <c r="BB263" s="4"/>
      <c r="BC263" s="8" t="s">
        <v>1345</v>
      </c>
      <c r="BD263" s="8">
        <v>4.3975923E7</v>
      </c>
      <c r="BE263" s="8" t="s">
        <v>1346</v>
      </c>
      <c r="BF263" s="8" t="s">
        <v>1439</v>
      </c>
      <c r="BG263" s="8" t="s">
        <v>391</v>
      </c>
      <c r="BH263" s="4"/>
      <c r="BI263" s="4"/>
      <c r="BJ263" s="8" t="s">
        <v>289</v>
      </c>
      <c r="BK263" s="8" t="s">
        <v>173</v>
      </c>
      <c r="BL263" s="12">
        <v>44693.0</v>
      </c>
      <c r="BM263" s="13"/>
      <c r="BN263" s="11" t="b">
        <v>1</v>
      </c>
      <c r="BO263" s="8" t="s">
        <v>119</v>
      </c>
      <c r="BP263" s="8" t="s">
        <v>1349</v>
      </c>
      <c r="BQ263" s="4"/>
      <c r="BR263" s="4"/>
      <c r="BS263" s="11" t="b">
        <v>1</v>
      </c>
      <c r="BT263" s="4"/>
      <c r="BU263" s="4"/>
      <c r="BV263" s="4"/>
      <c r="BW263" s="11" t="b">
        <v>1</v>
      </c>
      <c r="BX263" s="8" t="s">
        <v>122</v>
      </c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</row>
    <row r="264" ht="14.25" customHeight="1">
      <c r="A264" s="8">
        <v>258.0</v>
      </c>
      <c r="B264" s="8" t="s">
        <v>2862</v>
      </c>
      <c r="C264" s="8" t="s">
        <v>2863</v>
      </c>
      <c r="D264" s="8" t="s">
        <v>2864</v>
      </c>
      <c r="E264" s="8" t="s">
        <v>2865</v>
      </c>
      <c r="F264" s="8" t="s">
        <v>2866</v>
      </c>
      <c r="G264" s="8" t="s">
        <v>2867</v>
      </c>
      <c r="H264" s="4"/>
      <c r="I264" s="8" t="s">
        <v>2868</v>
      </c>
      <c r="J264" s="15">
        <v>36678.0</v>
      </c>
      <c r="K264" s="8" t="s">
        <v>2869</v>
      </c>
      <c r="L264" s="8" t="s">
        <v>2870</v>
      </c>
      <c r="M264" s="9"/>
      <c r="N264" s="8" t="s">
        <v>2871</v>
      </c>
      <c r="O264" s="4"/>
      <c r="P264" s="8" t="s">
        <v>1454</v>
      </c>
      <c r="Q264" s="8" t="s">
        <v>102</v>
      </c>
      <c r="R264" s="8" t="s">
        <v>670</v>
      </c>
      <c r="S264" s="9"/>
      <c r="T264" s="9"/>
      <c r="U264" s="9"/>
      <c r="V264" s="8" t="s">
        <v>255</v>
      </c>
      <c r="W264" s="8">
        <v>1.075322646E9</v>
      </c>
      <c r="X264" s="9"/>
      <c r="Y264" s="4"/>
      <c r="Z264" s="4"/>
      <c r="AA264" s="4"/>
      <c r="AB264" s="4"/>
      <c r="AC264" s="4"/>
      <c r="AD264" s="4"/>
      <c r="AE264" s="4"/>
      <c r="AF264" s="11" t="b">
        <v>0</v>
      </c>
      <c r="AG264" s="11" t="b">
        <v>0</v>
      </c>
      <c r="AH264" s="4"/>
      <c r="AI264" s="11" t="b">
        <v>0</v>
      </c>
      <c r="AJ264" s="4"/>
      <c r="AK264" s="4"/>
      <c r="AL264" s="11" t="b">
        <v>1</v>
      </c>
      <c r="AM264" s="4"/>
      <c r="AN264" s="8" t="s">
        <v>109</v>
      </c>
      <c r="AO264" s="8">
        <v>1.075322646E9</v>
      </c>
      <c r="AP264" s="8">
        <v>1.075322646E9</v>
      </c>
      <c r="AQ264" s="4"/>
      <c r="AR264" s="4"/>
      <c r="AS264" s="4"/>
      <c r="AT264" s="4"/>
      <c r="AU264" s="4"/>
      <c r="AV264" s="8" t="s">
        <v>552</v>
      </c>
      <c r="AW264" s="8" t="s">
        <v>2872</v>
      </c>
      <c r="AX264" s="9"/>
      <c r="AY264" s="4"/>
      <c r="AZ264" s="4"/>
      <c r="BA264" s="4"/>
      <c r="BB264" s="4"/>
      <c r="BC264" s="8" t="s">
        <v>1345</v>
      </c>
      <c r="BD264" s="8">
        <v>1.075322646E9</v>
      </c>
      <c r="BE264" s="8" t="s">
        <v>1346</v>
      </c>
      <c r="BF264" s="8" t="s">
        <v>2372</v>
      </c>
      <c r="BG264" s="8" t="s">
        <v>2373</v>
      </c>
      <c r="BH264" s="4"/>
      <c r="BI264" s="4"/>
      <c r="BJ264" s="8" t="s">
        <v>289</v>
      </c>
      <c r="BK264" s="8" t="s">
        <v>173</v>
      </c>
      <c r="BL264" s="12">
        <v>44907.0</v>
      </c>
      <c r="BM264" s="13"/>
      <c r="BN264" s="11" t="b">
        <v>1</v>
      </c>
      <c r="BO264" s="8" t="s">
        <v>119</v>
      </c>
      <c r="BP264" s="8" t="s">
        <v>1349</v>
      </c>
      <c r="BQ264" s="4"/>
      <c r="BR264" s="4"/>
      <c r="BS264" s="11" t="b">
        <v>1</v>
      </c>
      <c r="BT264" s="4"/>
      <c r="BU264" s="4"/>
      <c r="BV264" s="4"/>
      <c r="BW264" s="11" t="b">
        <v>1</v>
      </c>
      <c r="BX264" s="8" t="s">
        <v>122</v>
      </c>
      <c r="BY264" s="4"/>
      <c r="BZ264" s="4"/>
      <c r="CA264" s="4"/>
      <c r="CB264" s="4"/>
      <c r="CC264" s="4"/>
      <c r="CD264" s="4"/>
      <c r="CE264" s="4"/>
      <c r="CF264" s="9"/>
      <c r="CG264" s="4"/>
      <c r="CH264" s="4"/>
      <c r="CI264" s="4"/>
    </row>
    <row r="265" ht="14.25" customHeight="1">
      <c r="A265" s="8">
        <v>259.0</v>
      </c>
      <c r="B265" s="8" t="s">
        <v>2873</v>
      </c>
      <c r="C265" s="8" t="s">
        <v>2874</v>
      </c>
      <c r="D265" s="8" t="s">
        <v>2875</v>
      </c>
      <c r="E265" s="8" t="s">
        <v>2095</v>
      </c>
      <c r="F265" s="8" t="s">
        <v>2876</v>
      </c>
      <c r="G265" s="8" t="s">
        <v>2877</v>
      </c>
      <c r="H265" s="4"/>
      <c r="I265" s="8" t="s">
        <v>2878</v>
      </c>
      <c r="J265" s="15">
        <v>33334.0</v>
      </c>
      <c r="K265" s="8" t="s">
        <v>2879</v>
      </c>
      <c r="L265" s="8" t="s">
        <v>2880</v>
      </c>
      <c r="M265" s="9"/>
      <c r="N265" s="8" t="s">
        <v>2881</v>
      </c>
      <c r="O265" s="4"/>
      <c r="P265" s="8" t="s">
        <v>101</v>
      </c>
      <c r="Q265" s="8" t="s">
        <v>102</v>
      </c>
      <c r="R265" s="8" t="s">
        <v>670</v>
      </c>
      <c r="S265" s="9"/>
      <c r="T265" s="9"/>
      <c r="U265" s="4"/>
      <c r="V265" s="8" t="s">
        <v>255</v>
      </c>
      <c r="W265" s="8">
        <v>1.141140029E9</v>
      </c>
      <c r="X265" s="9"/>
      <c r="Y265" s="4"/>
      <c r="Z265" s="4"/>
      <c r="AA265" s="4"/>
      <c r="AB265" s="4"/>
      <c r="AC265" s="4"/>
      <c r="AD265" s="4"/>
      <c r="AE265" s="4"/>
      <c r="AF265" s="11" t="b">
        <v>0</v>
      </c>
      <c r="AG265" s="11" t="b">
        <v>0</v>
      </c>
      <c r="AH265" s="4"/>
      <c r="AI265" s="11" t="b">
        <v>0</v>
      </c>
      <c r="AJ265" s="4"/>
      <c r="AK265" s="4"/>
      <c r="AL265" s="11" t="b">
        <v>1</v>
      </c>
      <c r="AM265" s="4"/>
      <c r="AN265" s="8" t="s">
        <v>109</v>
      </c>
      <c r="AO265" s="8">
        <v>1.141140029E9</v>
      </c>
      <c r="AP265" s="8">
        <v>1.141140029E9</v>
      </c>
      <c r="AQ265" s="4"/>
      <c r="AR265" s="4"/>
      <c r="AS265" s="4"/>
      <c r="AT265" s="4"/>
      <c r="AU265" s="4"/>
      <c r="AV265" s="8" t="s">
        <v>552</v>
      </c>
      <c r="AW265" s="8" t="s">
        <v>1525</v>
      </c>
      <c r="AX265" s="9"/>
      <c r="AY265" s="4"/>
      <c r="AZ265" s="4"/>
      <c r="BA265" s="4"/>
      <c r="BB265" s="4"/>
      <c r="BC265" s="8" t="s">
        <v>1345</v>
      </c>
      <c r="BD265" s="8">
        <v>1.141140029E9</v>
      </c>
      <c r="BE265" s="8" t="s">
        <v>1346</v>
      </c>
      <c r="BF265" s="8" t="s">
        <v>1715</v>
      </c>
      <c r="BG265" s="8" t="s">
        <v>343</v>
      </c>
      <c r="BH265" s="4"/>
      <c r="BI265" s="4"/>
      <c r="BJ265" s="8" t="s">
        <v>289</v>
      </c>
      <c r="BK265" s="8" t="s">
        <v>173</v>
      </c>
      <c r="BL265" s="12">
        <v>44754.0</v>
      </c>
      <c r="BM265" s="12">
        <v>45264.0</v>
      </c>
      <c r="BN265" s="11" t="b">
        <v>0</v>
      </c>
      <c r="BO265" s="8" t="s">
        <v>119</v>
      </c>
      <c r="BP265" s="8" t="s">
        <v>1349</v>
      </c>
      <c r="BQ265" s="4"/>
      <c r="BR265" s="4"/>
      <c r="BS265" s="11" t="b">
        <v>1</v>
      </c>
      <c r="BT265" s="4"/>
      <c r="BU265" s="4"/>
      <c r="BV265" s="4"/>
      <c r="BW265" s="11" t="b">
        <v>0</v>
      </c>
      <c r="BX265" s="8" t="s">
        <v>122</v>
      </c>
      <c r="BY265" s="4"/>
      <c r="BZ265" s="4"/>
      <c r="CA265" s="4"/>
      <c r="CB265" s="4"/>
      <c r="CC265" s="4"/>
      <c r="CD265" s="4"/>
      <c r="CE265" s="4"/>
      <c r="CF265" s="8" t="s">
        <v>176</v>
      </c>
      <c r="CG265" s="4"/>
      <c r="CH265" s="4"/>
      <c r="CI265" s="4"/>
    </row>
    <row r="266" ht="14.25" customHeight="1">
      <c r="A266" s="8">
        <v>260.0</v>
      </c>
      <c r="B266" s="8" t="s">
        <v>2882</v>
      </c>
      <c r="C266" s="8" t="s">
        <v>2883</v>
      </c>
      <c r="D266" s="8" t="s">
        <v>2884</v>
      </c>
      <c r="E266" s="8" t="s">
        <v>2885</v>
      </c>
      <c r="F266" s="8" t="s">
        <v>1505</v>
      </c>
      <c r="G266" s="8" t="s">
        <v>2886</v>
      </c>
      <c r="H266" s="4"/>
      <c r="I266" s="8" t="s">
        <v>2887</v>
      </c>
      <c r="J266" s="14">
        <v>34315.0</v>
      </c>
      <c r="K266" s="8" t="s">
        <v>2888</v>
      </c>
      <c r="L266" s="8" t="s">
        <v>2889</v>
      </c>
      <c r="M266" s="9"/>
      <c r="N266" s="8" t="s">
        <v>2890</v>
      </c>
      <c r="O266" s="4"/>
      <c r="P266" s="8" t="s">
        <v>101</v>
      </c>
      <c r="Q266" s="8" t="s">
        <v>102</v>
      </c>
      <c r="R266" s="8" t="s">
        <v>254</v>
      </c>
      <c r="S266" s="9"/>
      <c r="T266" s="9"/>
      <c r="U266" s="9"/>
      <c r="V266" s="8" t="s">
        <v>255</v>
      </c>
      <c r="W266" s="8" t="s">
        <v>2891</v>
      </c>
      <c r="X266" s="9"/>
      <c r="Y266" s="4"/>
      <c r="Z266" s="4"/>
      <c r="AA266" s="4"/>
      <c r="AB266" s="4"/>
      <c r="AC266" s="4"/>
      <c r="AD266" s="4"/>
      <c r="AE266" s="4"/>
      <c r="AF266" s="11" t="b">
        <v>0</v>
      </c>
      <c r="AG266" s="11" t="b">
        <v>0</v>
      </c>
      <c r="AH266" s="4"/>
      <c r="AI266" s="11" t="b">
        <v>0</v>
      </c>
      <c r="AJ266" s="4"/>
      <c r="AK266" s="4"/>
      <c r="AL266" s="11" t="b">
        <v>1</v>
      </c>
      <c r="AM266" s="4"/>
      <c r="AN266" s="8" t="s">
        <v>109</v>
      </c>
      <c r="AO266" s="8" t="s">
        <v>2891</v>
      </c>
      <c r="AP266" s="8" t="s">
        <v>2891</v>
      </c>
      <c r="AQ266" s="4"/>
      <c r="AR266" s="4"/>
      <c r="AS266" s="4"/>
      <c r="AT266" s="4"/>
      <c r="AU266" s="4"/>
      <c r="AV266" s="8" t="s">
        <v>112</v>
      </c>
      <c r="AW266" s="8" t="s">
        <v>2892</v>
      </c>
      <c r="AX266" s="4"/>
      <c r="AY266" s="9"/>
      <c r="AZ266" s="4"/>
      <c r="BA266" s="4"/>
      <c r="BB266" s="4"/>
      <c r="BC266" s="8" t="s">
        <v>1345</v>
      </c>
      <c r="BD266" s="8" t="s">
        <v>2891</v>
      </c>
      <c r="BE266" s="8" t="s">
        <v>1346</v>
      </c>
      <c r="BF266" s="8" t="s">
        <v>1762</v>
      </c>
      <c r="BG266" s="8" t="s">
        <v>187</v>
      </c>
      <c r="BH266" s="4"/>
      <c r="BI266" s="4"/>
      <c r="BJ266" s="8" t="s">
        <v>289</v>
      </c>
      <c r="BK266" s="8" t="s">
        <v>173</v>
      </c>
      <c r="BL266" s="12">
        <v>44785.0</v>
      </c>
      <c r="BM266" s="13"/>
      <c r="BN266" s="11" t="b">
        <v>1</v>
      </c>
      <c r="BO266" s="8" t="s">
        <v>119</v>
      </c>
      <c r="BP266" s="8" t="s">
        <v>1349</v>
      </c>
      <c r="BQ266" s="4"/>
      <c r="BR266" s="4"/>
      <c r="BS266" s="11" t="b">
        <v>1</v>
      </c>
      <c r="BT266" s="4"/>
      <c r="BU266" s="4"/>
      <c r="BV266" s="4"/>
      <c r="BW266" s="11" t="b">
        <v>1</v>
      </c>
      <c r="BX266" s="8" t="s">
        <v>122</v>
      </c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</row>
    <row r="267" ht="14.25" customHeight="1">
      <c r="A267" s="8">
        <v>261.0</v>
      </c>
      <c r="B267" s="8" t="s">
        <v>2893</v>
      </c>
      <c r="C267" s="8" t="s">
        <v>2894</v>
      </c>
      <c r="D267" s="8" t="s">
        <v>2895</v>
      </c>
      <c r="E267" s="8" t="s">
        <v>610</v>
      </c>
      <c r="F267" s="8" t="s">
        <v>2896</v>
      </c>
      <c r="G267" s="8" t="s">
        <v>2897</v>
      </c>
      <c r="H267" s="4"/>
      <c r="I267" s="8" t="s">
        <v>2898</v>
      </c>
      <c r="J267" s="10" t="s">
        <v>2899</v>
      </c>
      <c r="K267" s="8" t="s">
        <v>2900</v>
      </c>
      <c r="L267" s="9" t="str">
        <f>+52 3311623783</f>
        <v>#ERROR!</v>
      </c>
      <c r="M267" s="9"/>
      <c r="N267" s="8" t="s">
        <v>2901</v>
      </c>
      <c r="O267" s="4"/>
      <c r="P267" s="8" t="s">
        <v>101</v>
      </c>
      <c r="Q267" s="8" t="s">
        <v>102</v>
      </c>
      <c r="R267" s="8" t="s">
        <v>254</v>
      </c>
      <c r="S267" s="9"/>
      <c r="T267" s="9"/>
      <c r="U267" s="9"/>
      <c r="V267" s="8" t="s">
        <v>255</v>
      </c>
      <c r="W267" s="9"/>
      <c r="X267" s="8" t="s">
        <v>2902</v>
      </c>
      <c r="Y267" s="4"/>
      <c r="Z267" s="4"/>
      <c r="AA267" s="4"/>
      <c r="AB267" s="4"/>
      <c r="AC267" s="4"/>
      <c r="AD267" s="4"/>
      <c r="AE267" s="4"/>
      <c r="AF267" s="11" t="b">
        <v>0</v>
      </c>
      <c r="AG267" s="11" t="b">
        <v>0</v>
      </c>
      <c r="AH267" s="4"/>
      <c r="AI267" s="11" t="b">
        <v>0</v>
      </c>
      <c r="AJ267" s="4"/>
      <c r="AK267" s="8" t="s">
        <v>108</v>
      </c>
      <c r="AL267" s="11" t="b">
        <v>1</v>
      </c>
      <c r="AM267" s="4"/>
      <c r="AN267" s="8" t="s">
        <v>109</v>
      </c>
      <c r="AO267" s="8" t="s">
        <v>2903</v>
      </c>
      <c r="AP267" s="8" t="s">
        <v>2902</v>
      </c>
      <c r="AQ267" s="4"/>
      <c r="AR267" s="4"/>
      <c r="AS267" s="4"/>
      <c r="AT267" s="4"/>
      <c r="AU267" s="4"/>
      <c r="AV267" s="8" t="s">
        <v>552</v>
      </c>
      <c r="AW267" s="8" t="s">
        <v>2104</v>
      </c>
      <c r="AX267" s="4"/>
      <c r="AY267" s="9"/>
      <c r="AZ267" s="4"/>
      <c r="BA267" s="4"/>
      <c r="BB267" s="4"/>
      <c r="BC267" s="8" t="s">
        <v>1345</v>
      </c>
      <c r="BD267" s="8" t="s">
        <v>2902</v>
      </c>
      <c r="BE267" s="8" t="s">
        <v>1346</v>
      </c>
      <c r="BF267" s="8" t="s">
        <v>1984</v>
      </c>
      <c r="BG267" s="8" t="s">
        <v>486</v>
      </c>
      <c r="BH267" s="4"/>
      <c r="BI267" s="4"/>
      <c r="BJ267" s="8" t="s">
        <v>289</v>
      </c>
      <c r="BK267" s="8" t="s">
        <v>173</v>
      </c>
      <c r="BL267" s="12">
        <v>44907.0</v>
      </c>
      <c r="BM267" s="13"/>
      <c r="BN267" s="11" t="b">
        <v>1</v>
      </c>
      <c r="BO267" s="8" t="s">
        <v>119</v>
      </c>
      <c r="BP267" s="8" t="s">
        <v>1349</v>
      </c>
      <c r="BQ267" s="4"/>
      <c r="BR267" s="4"/>
      <c r="BS267" s="11" t="b">
        <v>1</v>
      </c>
      <c r="BT267" s="4"/>
      <c r="BU267" s="4"/>
      <c r="BV267" s="4"/>
      <c r="BW267" s="11" t="b">
        <v>1</v>
      </c>
      <c r="BX267" s="8" t="s">
        <v>122</v>
      </c>
      <c r="BY267" s="4"/>
      <c r="BZ267" s="4"/>
      <c r="CA267" s="4"/>
      <c r="CB267" s="4"/>
      <c r="CC267" s="4"/>
      <c r="CD267" s="4"/>
      <c r="CE267" s="4"/>
      <c r="CF267" s="9"/>
      <c r="CG267" s="4"/>
      <c r="CH267" s="4"/>
      <c r="CI267" s="4"/>
    </row>
    <row r="268" ht="14.25" customHeight="1">
      <c r="A268" s="8">
        <v>262.0</v>
      </c>
      <c r="B268" s="8" t="s">
        <v>2904</v>
      </c>
      <c r="C268" s="8" t="s">
        <v>2905</v>
      </c>
      <c r="D268" s="8" t="s">
        <v>942</v>
      </c>
      <c r="E268" s="8" t="s">
        <v>1939</v>
      </c>
      <c r="F268" s="8" t="s">
        <v>2906</v>
      </c>
      <c r="G268" s="8" t="s">
        <v>2907</v>
      </c>
      <c r="H268" s="4"/>
      <c r="I268" s="8" t="s">
        <v>2908</v>
      </c>
      <c r="J268" s="15">
        <v>34860.0</v>
      </c>
      <c r="K268" s="8" t="s">
        <v>2909</v>
      </c>
      <c r="L268" s="9">
        <f>+528118243395</f>
        <v>528118243395</v>
      </c>
      <c r="M268" s="9"/>
      <c r="N268" s="9"/>
      <c r="O268" s="4"/>
      <c r="P268" s="8" t="s">
        <v>101</v>
      </c>
      <c r="Q268" s="8" t="s">
        <v>102</v>
      </c>
      <c r="R268" s="8" t="s">
        <v>254</v>
      </c>
      <c r="S268" s="9"/>
      <c r="T268" s="9"/>
      <c r="U268" s="4"/>
      <c r="V268" s="8" t="s">
        <v>255</v>
      </c>
      <c r="W268" s="9"/>
      <c r="X268" s="9"/>
      <c r="Y268" s="4"/>
      <c r="Z268" s="4"/>
      <c r="AA268" s="4"/>
      <c r="AB268" s="4"/>
      <c r="AC268" s="4"/>
      <c r="AD268" s="4"/>
      <c r="AE268" s="4"/>
      <c r="AF268" s="11" t="b">
        <v>0</v>
      </c>
      <c r="AG268" s="11" t="b">
        <v>0</v>
      </c>
      <c r="AH268" s="4"/>
      <c r="AI268" s="11" t="b">
        <v>0</v>
      </c>
      <c r="AJ268" s="4"/>
      <c r="AK268" s="4"/>
      <c r="AL268" s="11" t="b">
        <v>1</v>
      </c>
      <c r="AM268" s="4"/>
      <c r="AN268" s="8" t="s">
        <v>109</v>
      </c>
      <c r="AO268" s="8" t="s">
        <v>2910</v>
      </c>
      <c r="AP268" s="8" t="s">
        <v>2910</v>
      </c>
      <c r="AQ268" s="4"/>
      <c r="AR268" s="4"/>
      <c r="AS268" s="4"/>
      <c r="AT268" s="4"/>
      <c r="AU268" s="4"/>
      <c r="AV268" s="8" t="s">
        <v>552</v>
      </c>
      <c r="AW268" s="8" t="s">
        <v>2911</v>
      </c>
      <c r="AX268" s="8" t="s">
        <v>2912</v>
      </c>
      <c r="AY268" s="9"/>
      <c r="AZ268" s="4"/>
      <c r="BA268" s="4"/>
      <c r="BB268" s="4"/>
      <c r="BC268" s="8" t="s">
        <v>1345</v>
      </c>
      <c r="BD268" s="8" t="s">
        <v>2910</v>
      </c>
      <c r="BE268" s="8" t="s">
        <v>1346</v>
      </c>
      <c r="BF268" s="8" t="s">
        <v>1526</v>
      </c>
      <c r="BG268" s="8" t="s">
        <v>391</v>
      </c>
      <c r="BH268" s="4"/>
      <c r="BI268" s="4"/>
      <c r="BJ268" s="8" t="s">
        <v>289</v>
      </c>
      <c r="BK268" s="8" t="s">
        <v>173</v>
      </c>
      <c r="BL268" s="10" t="s">
        <v>2913</v>
      </c>
      <c r="BM268" s="12">
        <v>45202.0</v>
      </c>
      <c r="BN268" s="11" t="b">
        <v>0</v>
      </c>
      <c r="BO268" s="8" t="s">
        <v>119</v>
      </c>
      <c r="BP268" s="8" t="s">
        <v>1349</v>
      </c>
      <c r="BQ268" s="4"/>
      <c r="BR268" s="4"/>
      <c r="BS268" s="11" t="b">
        <v>1</v>
      </c>
      <c r="BT268" s="4"/>
      <c r="BU268" s="4"/>
      <c r="BV268" s="4"/>
      <c r="BW268" s="11" t="b">
        <v>0</v>
      </c>
      <c r="BX268" s="8" t="s">
        <v>122</v>
      </c>
      <c r="BY268" s="4"/>
      <c r="BZ268" s="4"/>
      <c r="CA268" s="4"/>
      <c r="CB268" s="4"/>
      <c r="CC268" s="4"/>
      <c r="CD268" s="4"/>
      <c r="CE268" s="4"/>
      <c r="CF268" s="8" t="s">
        <v>176</v>
      </c>
      <c r="CG268" s="4"/>
      <c r="CH268" s="4"/>
      <c r="CI268" s="4"/>
    </row>
    <row r="269" ht="14.25" customHeight="1">
      <c r="A269" s="8">
        <v>263.0</v>
      </c>
      <c r="B269" s="8" t="s">
        <v>2914</v>
      </c>
      <c r="C269" s="8" t="s">
        <v>2915</v>
      </c>
      <c r="D269" s="8" t="s">
        <v>1894</v>
      </c>
      <c r="E269" s="8" t="s">
        <v>1539</v>
      </c>
      <c r="F269" s="8" t="s">
        <v>2916</v>
      </c>
      <c r="G269" s="8" t="s">
        <v>2763</v>
      </c>
      <c r="H269" s="4"/>
      <c r="I269" s="8" t="s">
        <v>2917</v>
      </c>
      <c r="J269" s="15">
        <v>35889.0</v>
      </c>
      <c r="K269" s="8" t="s">
        <v>2918</v>
      </c>
      <c r="L269" s="9" t="str">
        <f>+52 5552753451</f>
        <v>#ERROR!</v>
      </c>
      <c r="M269" s="9"/>
      <c r="N269" s="8" t="s">
        <v>2919</v>
      </c>
      <c r="O269" s="4"/>
      <c r="P269" s="8" t="s">
        <v>101</v>
      </c>
      <c r="Q269" s="8" t="s">
        <v>102</v>
      </c>
      <c r="R269" s="8" t="s">
        <v>254</v>
      </c>
      <c r="S269" s="9"/>
      <c r="T269" s="9"/>
      <c r="U269" s="9"/>
      <c r="V269" s="8" t="s">
        <v>255</v>
      </c>
      <c r="W269" s="9"/>
      <c r="X269" s="9"/>
      <c r="Y269" s="4"/>
      <c r="Z269" s="4"/>
      <c r="AA269" s="4"/>
      <c r="AB269" s="4"/>
      <c r="AC269" s="4"/>
      <c r="AD269" s="4"/>
      <c r="AE269" s="4"/>
      <c r="AF269" s="11" t="b">
        <v>0</v>
      </c>
      <c r="AG269" s="11" t="b">
        <v>0</v>
      </c>
      <c r="AH269" s="4"/>
      <c r="AI269" s="11" t="b">
        <v>0</v>
      </c>
      <c r="AJ269" s="4"/>
      <c r="AK269" s="4"/>
      <c r="AL269" s="11" t="b">
        <v>1</v>
      </c>
      <c r="AM269" s="4"/>
      <c r="AN269" s="8" t="s">
        <v>109</v>
      </c>
      <c r="AO269" s="8" t="s">
        <v>2920</v>
      </c>
      <c r="AP269" s="8" t="s">
        <v>2920</v>
      </c>
      <c r="AQ269" s="4"/>
      <c r="AR269" s="4"/>
      <c r="AS269" s="4"/>
      <c r="AT269" s="4"/>
      <c r="AU269" s="4"/>
      <c r="AV269" s="8" t="s">
        <v>112</v>
      </c>
      <c r="AW269" s="8" t="s">
        <v>2115</v>
      </c>
      <c r="AX269" s="8" t="s">
        <v>2912</v>
      </c>
      <c r="AY269" s="9"/>
      <c r="AZ269" s="4"/>
      <c r="BA269" s="4"/>
      <c r="BB269" s="4"/>
      <c r="BC269" s="8" t="s">
        <v>1345</v>
      </c>
      <c r="BD269" s="8" t="s">
        <v>2920</v>
      </c>
      <c r="BE269" s="8" t="s">
        <v>1346</v>
      </c>
      <c r="BF269" s="8" t="s">
        <v>2060</v>
      </c>
      <c r="BG269" s="8" t="s">
        <v>458</v>
      </c>
      <c r="BH269" s="4"/>
      <c r="BI269" s="4"/>
      <c r="BJ269" s="8" t="s">
        <v>289</v>
      </c>
      <c r="BK269" s="8" t="s">
        <v>173</v>
      </c>
      <c r="BL269" s="10" t="s">
        <v>2921</v>
      </c>
      <c r="BM269" s="12">
        <v>45175.0</v>
      </c>
      <c r="BN269" s="11" t="b">
        <v>1</v>
      </c>
      <c r="BO269" s="8" t="s">
        <v>119</v>
      </c>
      <c r="BP269" s="8" t="s">
        <v>1349</v>
      </c>
      <c r="BQ269" s="4"/>
      <c r="BR269" s="4"/>
      <c r="BS269" s="11" t="b">
        <v>1</v>
      </c>
      <c r="BT269" s="4"/>
      <c r="BU269" s="4"/>
      <c r="BV269" s="4"/>
      <c r="BW269" s="11" t="b">
        <v>0</v>
      </c>
      <c r="BX269" s="8" t="s">
        <v>122</v>
      </c>
      <c r="BY269" s="4"/>
      <c r="BZ269" s="4"/>
      <c r="CA269" s="4"/>
      <c r="CB269" s="4"/>
      <c r="CC269" s="4"/>
      <c r="CD269" s="4"/>
      <c r="CE269" s="4"/>
      <c r="CF269" s="8" t="s">
        <v>176</v>
      </c>
      <c r="CG269" s="4"/>
      <c r="CH269" s="4"/>
      <c r="CI269" s="4"/>
    </row>
    <row r="270" ht="14.25" customHeight="1">
      <c r="A270" s="8">
        <v>264.0</v>
      </c>
      <c r="B270" s="8" t="s">
        <v>2922</v>
      </c>
      <c r="C270" s="8" t="s">
        <v>2923</v>
      </c>
      <c r="D270" s="8" t="s">
        <v>2924</v>
      </c>
      <c r="E270" s="8" t="s">
        <v>1483</v>
      </c>
      <c r="F270" s="8" t="s">
        <v>505</v>
      </c>
      <c r="G270" s="8" t="s">
        <v>2925</v>
      </c>
      <c r="H270" s="4"/>
      <c r="I270" s="8" t="s">
        <v>2926</v>
      </c>
      <c r="J270" s="10" t="s">
        <v>2927</v>
      </c>
      <c r="K270" s="8" t="s">
        <v>2928</v>
      </c>
      <c r="L270" s="8" t="s">
        <v>2929</v>
      </c>
      <c r="M270" s="4"/>
      <c r="N270" s="8" t="s">
        <v>2930</v>
      </c>
      <c r="O270" s="4"/>
      <c r="P270" s="8" t="s">
        <v>1454</v>
      </c>
      <c r="Q270" s="8" t="s">
        <v>102</v>
      </c>
      <c r="R270" s="8" t="s">
        <v>670</v>
      </c>
      <c r="S270" s="9"/>
      <c r="T270" s="9"/>
      <c r="U270" s="9"/>
      <c r="V270" s="8" t="s">
        <v>255</v>
      </c>
      <c r="W270" s="9"/>
      <c r="X270" s="9"/>
      <c r="Y270" s="4"/>
      <c r="Z270" s="4"/>
      <c r="AA270" s="4"/>
      <c r="AB270" s="4"/>
      <c r="AC270" s="4"/>
      <c r="AD270" s="4"/>
      <c r="AE270" s="4"/>
      <c r="AF270" s="11" t="b">
        <v>0</v>
      </c>
      <c r="AG270" s="11" t="b">
        <v>0</v>
      </c>
      <c r="AH270" s="4"/>
      <c r="AI270" s="11" t="b">
        <v>0</v>
      </c>
      <c r="AJ270" s="4"/>
      <c r="AK270" s="9"/>
      <c r="AL270" s="11" t="b">
        <v>1</v>
      </c>
      <c r="AM270" s="4"/>
      <c r="AN270" s="8" t="s">
        <v>109</v>
      </c>
      <c r="AO270" s="8">
        <v>1.093226082E9</v>
      </c>
      <c r="AP270" s="8">
        <v>1.093226082E9</v>
      </c>
      <c r="AQ270" s="4"/>
      <c r="AR270" s="4"/>
      <c r="AS270" s="4"/>
      <c r="AT270" s="4"/>
      <c r="AU270" s="4"/>
      <c r="AV270" s="8" t="s">
        <v>112</v>
      </c>
      <c r="AW270" s="8" t="s">
        <v>2931</v>
      </c>
      <c r="AX270" s="4"/>
      <c r="AY270" s="9"/>
      <c r="AZ270" s="4"/>
      <c r="BA270" s="4"/>
      <c r="BB270" s="4"/>
      <c r="BC270" s="8" t="s">
        <v>1345</v>
      </c>
      <c r="BD270" s="8">
        <v>1.093226082E9</v>
      </c>
      <c r="BE270" s="8" t="s">
        <v>1346</v>
      </c>
      <c r="BF270" s="8" t="s">
        <v>1984</v>
      </c>
      <c r="BG270" s="8" t="s">
        <v>486</v>
      </c>
      <c r="BH270" s="4"/>
      <c r="BI270" s="4"/>
      <c r="BJ270" s="8" t="s">
        <v>289</v>
      </c>
      <c r="BK270" s="8" t="s">
        <v>173</v>
      </c>
      <c r="BL270" s="12">
        <v>44958.0</v>
      </c>
      <c r="BM270" s="13"/>
      <c r="BN270" s="11" t="b">
        <v>1</v>
      </c>
      <c r="BO270" s="8" t="s">
        <v>119</v>
      </c>
      <c r="BP270" s="8" t="s">
        <v>1349</v>
      </c>
      <c r="BQ270" s="4"/>
      <c r="BR270" s="4"/>
      <c r="BS270" s="11" t="b">
        <v>1</v>
      </c>
      <c r="BT270" s="4"/>
      <c r="BU270" s="4"/>
      <c r="BV270" s="4"/>
      <c r="BW270" s="11" t="b">
        <v>1</v>
      </c>
      <c r="BX270" s="8" t="s">
        <v>122</v>
      </c>
      <c r="BY270" s="4"/>
      <c r="BZ270" s="4"/>
      <c r="CA270" s="4"/>
      <c r="CB270" s="4"/>
      <c r="CC270" s="4"/>
      <c r="CD270" s="4"/>
      <c r="CE270" s="4"/>
      <c r="CF270" s="9"/>
      <c r="CG270" s="4"/>
      <c r="CH270" s="4"/>
      <c r="CI270" s="4"/>
    </row>
    <row r="271" ht="14.25" customHeight="1">
      <c r="A271" s="8">
        <v>265.0</v>
      </c>
      <c r="B271" s="8" t="s">
        <v>2932</v>
      </c>
      <c r="C271" s="8" t="s">
        <v>2933</v>
      </c>
      <c r="D271" s="8" t="s">
        <v>2934</v>
      </c>
      <c r="E271" s="8" t="s">
        <v>726</v>
      </c>
      <c r="F271" s="8" t="s">
        <v>2935</v>
      </c>
      <c r="G271" s="8" t="s">
        <v>222</v>
      </c>
      <c r="H271" s="4"/>
      <c r="I271" s="8" t="s">
        <v>2936</v>
      </c>
      <c r="J271" s="10" t="s">
        <v>2937</v>
      </c>
      <c r="K271" s="8" t="s">
        <v>2938</v>
      </c>
      <c r="L271" s="8">
        <v>5.577749887E9</v>
      </c>
      <c r="M271" s="9"/>
      <c r="N271" s="8" t="s">
        <v>2939</v>
      </c>
      <c r="O271" s="4"/>
      <c r="P271" s="8" t="s">
        <v>101</v>
      </c>
      <c r="Q271" s="8" t="s">
        <v>102</v>
      </c>
      <c r="R271" s="8" t="s">
        <v>254</v>
      </c>
      <c r="S271" s="9"/>
      <c r="T271" s="9"/>
      <c r="U271" s="4"/>
      <c r="V271" s="8" t="s">
        <v>255</v>
      </c>
      <c r="W271" s="9"/>
      <c r="X271" s="9"/>
      <c r="Y271" s="4"/>
      <c r="Z271" s="4"/>
      <c r="AA271" s="4"/>
      <c r="AB271" s="4"/>
      <c r="AC271" s="4"/>
      <c r="AD271" s="4"/>
      <c r="AE271" s="4"/>
      <c r="AF271" s="11" t="b">
        <v>0</v>
      </c>
      <c r="AG271" s="11" t="b">
        <v>0</v>
      </c>
      <c r="AH271" s="4"/>
      <c r="AI271" s="11" t="b">
        <v>0</v>
      </c>
      <c r="AJ271" s="4"/>
      <c r="AK271" s="4"/>
      <c r="AL271" s="11" t="b">
        <v>1</v>
      </c>
      <c r="AM271" s="4"/>
      <c r="AN271" s="8" t="s">
        <v>109</v>
      </c>
      <c r="AO271" s="8" t="s">
        <v>2940</v>
      </c>
      <c r="AP271" s="8" t="s">
        <v>2940</v>
      </c>
      <c r="AQ271" s="4"/>
      <c r="AR271" s="4"/>
      <c r="AS271" s="4"/>
      <c r="AT271" s="4"/>
      <c r="AU271" s="4"/>
      <c r="AV271" s="8" t="s">
        <v>552</v>
      </c>
      <c r="AW271" s="8" t="s">
        <v>2941</v>
      </c>
      <c r="AX271" s="4"/>
      <c r="AY271" s="9"/>
      <c r="AZ271" s="4"/>
      <c r="BA271" s="4"/>
      <c r="BB271" s="4"/>
      <c r="BC271" s="8" t="s">
        <v>1345</v>
      </c>
      <c r="BD271" s="8" t="s">
        <v>2940</v>
      </c>
      <c r="BE271" s="8" t="s">
        <v>1346</v>
      </c>
      <c r="BF271" s="8" t="s">
        <v>154</v>
      </c>
      <c r="BG271" s="8" t="s">
        <v>2942</v>
      </c>
      <c r="BH271" s="4"/>
      <c r="BI271" s="4"/>
      <c r="BJ271" s="8" t="s">
        <v>2943</v>
      </c>
      <c r="BK271" s="8" t="s">
        <v>173</v>
      </c>
      <c r="BL271" s="12">
        <v>44927.0</v>
      </c>
      <c r="BM271" s="13"/>
      <c r="BN271" s="11" t="b">
        <v>1</v>
      </c>
      <c r="BO271" s="8" t="s">
        <v>119</v>
      </c>
      <c r="BP271" s="8" t="s">
        <v>1349</v>
      </c>
      <c r="BQ271" s="4"/>
      <c r="BR271" s="4"/>
      <c r="BS271" s="11" t="b">
        <v>1</v>
      </c>
      <c r="BT271" s="4"/>
      <c r="BU271" s="4"/>
      <c r="BV271" s="4"/>
      <c r="BW271" s="11" t="b">
        <v>1</v>
      </c>
      <c r="BX271" s="8" t="s">
        <v>122</v>
      </c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</row>
    <row r="272" ht="14.25" customHeight="1">
      <c r="A272" s="8">
        <v>266.0</v>
      </c>
      <c r="B272" s="8" t="s">
        <v>2944</v>
      </c>
      <c r="C272" s="8" t="s">
        <v>2945</v>
      </c>
      <c r="D272" s="8" t="s">
        <v>784</v>
      </c>
      <c r="E272" s="8" t="s">
        <v>2946</v>
      </c>
      <c r="F272" s="8" t="s">
        <v>2005</v>
      </c>
      <c r="G272" s="8" t="s">
        <v>2947</v>
      </c>
      <c r="H272" s="4"/>
      <c r="I272" s="8" t="s">
        <v>2948</v>
      </c>
      <c r="J272" s="15">
        <v>34764.0</v>
      </c>
      <c r="K272" s="8" t="s">
        <v>2949</v>
      </c>
      <c r="L272" s="9" t="str">
        <f>+52 777 258 7166</f>
        <v>#ERROR!</v>
      </c>
      <c r="M272" s="9"/>
      <c r="N272" s="8" t="s">
        <v>2950</v>
      </c>
      <c r="O272" s="4"/>
      <c r="P272" s="8" t="s">
        <v>101</v>
      </c>
      <c r="Q272" s="8" t="s">
        <v>102</v>
      </c>
      <c r="R272" s="8" t="s">
        <v>254</v>
      </c>
      <c r="S272" s="9"/>
      <c r="T272" s="9"/>
      <c r="U272" s="4"/>
      <c r="V272" s="8" t="s">
        <v>255</v>
      </c>
      <c r="W272" s="9"/>
      <c r="X272" s="9"/>
      <c r="Y272" s="4"/>
      <c r="Z272" s="4"/>
      <c r="AA272" s="4"/>
      <c r="AB272" s="4"/>
      <c r="AC272" s="4"/>
      <c r="AD272" s="4"/>
      <c r="AE272" s="4"/>
      <c r="AF272" s="11" t="b">
        <v>0</v>
      </c>
      <c r="AG272" s="11" t="b">
        <v>0</v>
      </c>
      <c r="AH272" s="4"/>
      <c r="AI272" s="11" t="b">
        <v>0</v>
      </c>
      <c r="AJ272" s="4"/>
      <c r="AK272" s="9"/>
      <c r="AL272" s="11" t="b">
        <v>1</v>
      </c>
      <c r="AM272" s="4"/>
      <c r="AN272" s="8" t="s">
        <v>109</v>
      </c>
      <c r="AO272" s="8" t="s">
        <v>2951</v>
      </c>
      <c r="AP272" s="8" t="s">
        <v>2951</v>
      </c>
      <c r="AQ272" s="4"/>
      <c r="AR272" s="4"/>
      <c r="AS272" s="4"/>
      <c r="AT272" s="4"/>
      <c r="AU272" s="4"/>
      <c r="AV272" s="8" t="s">
        <v>552</v>
      </c>
      <c r="AW272" s="8" t="s">
        <v>2952</v>
      </c>
      <c r="AX272" s="4"/>
      <c r="AY272" s="9"/>
      <c r="AZ272" s="4"/>
      <c r="BA272" s="4"/>
      <c r="BB272" s="4"/>
      <c r="BC272" s="8" t="s">
        <v>1345</v>
      </c>
      <c r="BD272" s="8" t="s">
        <v>2951</v>
      </c>
      <c r="BE272" s="8" t="s">
        <v>1346</v>
      </c>
      <c r="BF272" s="8" t="s">
        <v>1715</v>
      </c>
      <c r="BG272" s="8" t="s">
        <v>458</v>
      </c>
      <c r="BH272" s="4"/>
      <c r="BI272" s="4"/>
      <c r="BJ272" s="8" t="s">
        <v>289</v>
      </c>
      <c r="BK272" s="8" t="s">
        <v>173</v>
      </c>
      <c r="BL272" s="12">
        <v>44958.0</v>
      </c>
      <c r="BM272" s="10" t="s">
        <v>2953</v>
      </c>
      <c r="BN272" s="11" t="b">
        <v>0</v>
      </c>
      <c r="BO272" s="8" t="s">
        <v>119</v>
      </c>
      <c r="BP272" s="8" t="s">
        <v>1349</v>
      </c>
      <c r="BQ272" s="4"/>
      <c r="BR272" s="4"/>
      <c r="BS272" s="11" t="b">
        <v>1</v>
      </c>
      <c r="BT272" s="4"/>
      <c r="BU272" s="4"/>
      <c r="BV272" s="4"/>
      <c r="BW272" s="11" t="b">
        <v>0</v>
      </c>
      <c r="BX272" s="8" t="s">
        <v>122</v>
      </c>
      <c r="BY272" s="4"/>
      <c r="BZ272" s="4"/>
      <c r="CA272" s="4"/>
      <c r="CB272" s="4"/>
      <c r="CC272" s="4"/>
      <c r="CD272" s="4"/>
      <c r="CE272" s="4"/>
      <c r="CF272" s="8" t="s">
        <v>176</v>
      </c>
      <c r="CG272" s="4"/>
      <c r="CH272" s="4"/>
      <c r="CI272" s="4"/>
    </row>
    <row r="273" ht="14.25" customHeight="1">
      <c r="A273" s="8">
        <v>267.0</v>
      </c>
      <c r="B273" s="8" t="s">
        <v>2954</v>
      </c>
      <c r="C273" s="8" t="s">
        <v>2955</v>
      </c>
      <c r="D273" s="8" t="s">
        <v>277</v>
      </c>
      <c r="E273" s="8" t="s">
        <v>1589</v>
      </c>
      <c r="F273" s="8" t="s">
        <v>2956</v>
      </c>
      <c r="G273" s="8" t="s">
        <v>222</v>
      </c>
      <c r="H273" s="4"/>
      <c r="I273" s="8" t="s">
        <v>2957</v>
      </c>
      <c r="J273" s="10" t="s">
        <v>2958</v>
      </c>
      <c r="K273" s="8" t="s">
        <v>2959</v>
      </c>
      <c r="L273" s="8" t="s">
        <v>2960</v>
      </c>
      <c r="M273" s="4"/>
      <c r="N273" s="8" t="s">
        <v>2961</v>
      </c>
      <c r="O273" s="4"/>
      <c r="P273" s="8" t="s">
        <v>101</v>
      </c>
      <c r="Q273" s="8" t="s">
        <v>102</v>
      </c>
      <c r="R273" s="8" t="s">
        <v>1344</v>
      </c>
      <c r="S273" s="9"/>
      <c r="T273" s="9"/>
      <c r="U273" s="8">
        <v>815430.0</v>
      </c>
      <c r="V273" s="8" t="s">
        <v>2962</v>
      </c>
      <c r="W273" s="9"/>
      <c r="X273" s="8">
        <v>1.68087428E8</v>
      </c>
      <c r="Y273" s="4"/>
      <c r="Z273" s="4"/>
      <c r="AA273" s="4"/>
      <c r="AB273" s="4"/>
      <c r="AC273" s="4"/>
      <c r="AD273" s="4"/>
      <c r="AE273" s="4"/>
      <c r="AF273" s="11" t="b">
        <v>0</v>
      </c>
      <c r="AG273" s="11" t="b">
        <v>1</v>
      </c>
      <c r="AH273" s="4"/>
      <c r="AI273" s="11" t="b">
        <v>0</v>
      </c>
      <c r="AJ273" s="4"/>
      <c r="AK273" s="9"/>
      <c r="AL273" s="11" t="b">
        <v>1</v>
      </c>
      <c r="AM273" s="4"/>
      <c r="AN273" s="8" t="s">
        <v>109</v>
      </c>
      <c r="AO273" s="8" t="s">
        <v>2963</v>
      </c>
      <c r="AP273" s="8" t="s">
        <v>2963</v>
      </c>
      <c r="AQ273" s="4"/>
      <c r="AR273" s="4"/>
      <c r="AS273" s="4"/>
      <c r="AT273" s="4"/>
      <c r="AU273" s="4"/>
      <c r="AV273" s="8" t="s">
        <v>552</v>
      </c>
      <c r="AW273" s="8" t="s">
        <v>2463</v>
      </c>
      <c r="AX273" s="4"/>
      <c r="AY273" s="9"/>
      <c r="AZ273" s="4"/>
      <c r="BA273" s="4"/>
      <c r="BB273" s="4"/>
      <c r="BC273" s="8" t="s">
        <v>1345</v>
      </c>
      <c r="BD273" s="8">
        <v>815430.0</v>
      </c>
      <c r="BE273" s="8" t="s">
        <v>1346</v>
      </c>
      <c r="BF273" s="8" t="s">
        <v>1857</v>
      </c>
      <c r="BG273" s="8" t="s">
        <v>187</v>
      </c>
      <c r="BH273" s="4"/>
      <c r="BI273" s="4"/>
      <c r="BJ273" s="8" t="s">
        <v>289</v>
      </c>
      <c r="BK273" s="8" t="s">
        <v>173</v>
      </c>
      <c r="BL273" s="10" t="s">
        <v>2964</v>
      </c>
      <c r="BM273" s="13"/>
      <c r="BN273" s="11" t="b">
        <v>1</v>
      </c>
      <c r="BO273" s="8" t="s">
        <v>119</v>
      </c>
      <c r="BP273" s="8" t="s">
        <v>1349</v>
      </c>
      <c r="BQ273" s="4"/>
      <c r="BR273" s="4"/>
      <c r="BS273" s="11" t="b">
        <v>1</v>
      </c>
      <c r="BT273" s="4"/>
      <c r="BU273" s="4"/>
      <c r="BV273" s="4"/>
      <c r="BW273" s="11" t="b">
        <v>1</v>
      </c>
      <c r="BX273" s="8" t="s">
        <v>122</v>
      </c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</row>
    <row r="274" ht="14.25" customHeight="1">
      <c r="A274" s="8">
        <v>268.0</v>
      </c>
      <c r="B274" s="8" t="s">
        <v>2965</v>
      </c>
      <c r="C274" s="8" t="s">
        <v>2966</v>
      </c>
      <c r="D274" s="8" t="s">
        <v>640</v>
      </c>
      <c r="E274" s="8" t="s">
        <v>1192</v>
      </c>
      <c r="F274" s="8" t="s">
        <v>2967</v>
      </c>
      <c r="G274" s="8" t="s">
        <v>2782</v>
      </c>
      <c r="H274" s="4"/>
      <c r="I274" s="8" t="s">
        <v>2968</v>
      </c>
      <c r="J274" s="10" t="s">
        <v>2969</v>
      </c>
      <c r="K274" s="8" t="s">
        <v>2970</v>
      </c>
      <c r="L274" s="8">
        <v>5.73014613592E11</v>
      </c>
      <c r="M274" s="9"/>
      <c r="N274" s="8" t="s">
        <v>2971</v>
      </c>
      <c r="O274" s="4"/>
      <c r="P274" s="8" t="s">
        <v>101</v>
      </c>
      <c r="Q274" s="8" t="s">
        <v>102</v>
      </c>
      <c r="R274" s="8" t="s">
        <v>670</v>
      </c>
      <c r="S274" s="9"/>
      <c r="T274" s="9"/>
      <c r="U274" s="8">
        <v>7.242923E7</v>
      </c>
      <c r="V274" s="8" t="s">
        <v>2972</v>
      </c>
      <c r="W274" s="9"/>
      <c r="X274" s="8" t="s">
        <v>2973</v>
      </c>
      <c r="Y274" s="4"/>
      <c r="Z274" s="4"/>
      <c r="AA274" s="4"/>
      <c r="AB274" s="4"/>
      <c r="AC274" s="4"/>
      <c r="AD274" s="4"/>
      <c r="AE274" s="4"/>
      <c r="AF274" s="11" t="b">
        <v>0</v>
      </c>
      <c r="AG274" s="11" t="b">
        <v>0</v>
      </c>
      <c r="AH274" s="4"/>
      <c r="AI274" s="11" t="b">
        <v>0</v>
      </c>
      <c r="AJ274" s="4"/>
      <c r="AK274" s="9"/>
      <c r="AL274" s="11" t="b">
        <v>1</v>
      </c>
      <c r="AM274" s="4"/>
      <c r="AN274" s="8" t="s">
        <v>109</v>
      </c>
      <c r="AO274" s="8" t="s">
        <v>2974</v>
      </c>
      <c r="AP274" s="8" t="s">
        <v>2974</v>
      </c>
      <c r="AQ274" s="4"/>
      <c r="AR274" s="4"/>
      <c r="AS274" s="4"/>
      <c r="AT274" s="4"/>
      <c r="AU274" s="4"/>
      <c r="AV274" s="8" t="s">
        <v>112</v>
      </c>
      <c r="AW274" s="8" t="s">
        <v>2975</v>
      </c>
      <c r="AX274" s="4"/>
      <c r="AY274" s="9"/>
      <c r="AZ274" s="4"/>
      <c r="BA274" s="4"/>
      <c r="BB274" s="4"/>
      <c r="BC274" s="8" t="s">
        <v>1345</v>
      </c>
      <c r="BD274" s="8">
        <v>7.242923E7</v>
      </c>
      <c r="BE274" s="8" t="s">
        <v>1346</v>
      </c>
      <c r="BF274" s="8" t="s">
        <v>2060</v>
      </c>
      <c r="BG274" s="8" t="s">
        <v>458</v>
      </c>
      <c r="BH274" s="4"/>
      <c r="BI274" s="4"/>
      <c r="BJ274" s="8" t="s">
        <v>289</v>
      </c>
      <c r="BK274" s="8" t="s">
        <v>173</v>
      </c>
      <c r="BL274" s="10" t="s">
        <v>1166</v>
      </c>
      <c r="BM274" s="10" t="s">
        <v>2976</v>
      </c>
      <c r="BN274" s="11" t="b">
        <v>1</v>
      </c>
      <c r="BO274" s="8" t="s">
        <v>119</v>
      </c>
      <c r="BP274" s="8" t="s">
        <v>1349</v>
      </c>
      <c r="BQ274" s="4"/>
      <c r="BR274" s="4"/>
      <c r="BS274" s="11" t="b">
        <v>1</v>
      </c>
      <c r="BT274" s="4"/>
      <c r="BU274" s="4"/>
      <c r="BV274" s="4"/>
      <c r="BW274" s="11" t="b">
        <v>0</v>
      </c>
      <c r="BX274" s="8" t="s">
        <v>122</v>
      </c>
      <c r="BY274" s="4"/>
      <c r="BZ274" s="4"/>
      <c r="CA274" s="4"/>
      <c r="CB274" s="4"/>
      <c r="CC274" s="4"/>
      <c r="CD274" s="4"/>
      <c r="CE274" s="4"/>
      <c r="CF274" s="8" t="s">
        <v>176</v>
      </c>
      <c r="CG274" s="4"/>
      <c r="CH274" s="4"/>
      <c r="CI274" s="4"/>
    </row>
    <row r="275" ht="14.25" customHeight="1">
      <c r="A275" s="8">
        <v>269.0</v>
      </c>
      <c r="B275" s="8" t="s">
        <v>2977</v>
      </c>
      <c r="C275" s="8" t="s">
        <v>2978</v>
      </c>
      <c r="D275" s="8" t="s">
        <v>1279</v>
      </c>
      <c r="E275" s="8" t="s">
        <v>1905</v>
      </c>
      <c r="F275" s="8" t="s">
        <v>2979</v>
      </c>
      <c r="G275" s="8" t="s">
        <v>2980</v>
      </c>
      <c r="H275" s="4"/>
      <c r="I275" s="8" t="s">
        <v>2981</v>
      </c>
      <c r="J275" s="14">
        <v>31903.0</v>
      </c>
      <c r="K275" s="8" t="s">
        <v>2982</v>
      </c>
      <c r="L275" s="9"/>
      <c r="M275" s="8">
        <v>5.73058288031E11</v>
      </c>
      <c r="N275" s="9"/>
      <c r="O275" s="4"/>
      <c r="P275" s="8" t="s">
        <v>1454</v>
      </c>
      <c r="Q275" s="8" t="s">
        <v>102</v>
      </c>
      <c r="R275" s="8" t="s">
        <v>670</v>
      </c>
      <c r="S275" s="8" t="s">
        <v>1199</v>
      </c>
      <c r="T275" s="9"/>
      <c r="U275" s="4"/>
      <c r="V275" s="8" t="s">
        <v>255</v>
      </c>
      <c r="W275" s="9"/>
      <c r="X275" s="9"/>
      <c r="Y275" s="4"/>
      <c r="Z275" s="4"/>
      <c r="AA275" s="4"/>
      <c r="AB275" s="4"/>
      <c r="AC275" s="4"/>
      <c r="AD275" s="4"/>
      <c r="AE275" s="4"/>
      <c r="AF275" s="11" t="b">
        <v>0</v>
      </c>
      <c r="AG275" s="11" t="b">
        <v>0</v>
      </c>
      <c r="AH275" s="4"/>
      <c r="AI275" s="11" t="b">
        <v>0</v>
      </c>
      <c r="AJ275" s="4"/>
      <c r="AK275" s="9"/>
      <c r="AL275" s="11" t="b">
        <v>1</v>
      </c>
      <c r="AM275" s="4"/>
      <c r="AN275" s="8" t="s">
        <v>109</v>
      </c>
      <c r="AO275" s="8" t="s">
        <v>2977</v>
      </c>
      <c r="AP275" s="8" t="s">
        <v>2977</v>
      </c>
      <c r="AQ275" s="4"/>
      <c r="AR275" s="4"/>
      <c r="AS275" s="4"/>
      <c r="AT275" s="4"/>
      <c r="AU275" s="4"/>
      <c r="AV275" s="8" t="s">
        <v>112</v>
      </c>
      <c r="AW275" s="8" t="s">
        <v>2983</v>
      </c>
      <c r="AX275" s="4"/>
      <c r="AY275" s="9"/>
      <c r="AZ275" s="4"/>
      <c r="BA275" s="4"/>
      <c r="BB275" s="4"/>
      <c r="BC275" s="8" t="s">
        <v>1345</v>
      </c>
      <c r="BD275" s="8">
        <v>1.130609499E9</v>
      </c>
      <c r="BE275" s="8" t="s">
        <v>1346</v>
      </c>
      <c r="BF275" s="8" t="s">
        <v>2984</v>
      </c>
      <c r="BG275" s="8" t="s">
        <v>2985</v>
      </c>
      <c r="BH275" s="4"/>
      <c r="BI275" s="4"/>
      <c r="BJ275" s="8" t="s">
        <v>201</v>
      </c>
      <c r="BK275" s="8" t="s">
        <v>173</v>
      </c>
      <c r="BL275" s="10" t="s">
        <v>2986</v>
      </c>
      <c r="BM275" s="12">
        <v>45109.0</v>
      </c>
      <c r="BN275" s="11" t="b">
        <v>0</v>
      </c>
      <c r="BO275" s="8" t="s">
        <v>119</v>
      </c>
      <c r="BP275" s="8" t="s">
        <v>1349</v>
      </c>
      <c r="BQ275" s="4"/>
      <c r="BR275" s="4"/>
      <c r="BS275" s="11" t="b">
        <v>1</v>
      </c>
      <c r="BT275" s="4"/>
      <c r="BU275" s="4"/>
      <c r="BV275" s="4"/>
      <c r="BW275" s="11" t="b">
        <v>0</v>
      </c>
      <c r="BX275" s="8" t="s">
        <v>122</v>
      </c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</row>
    <row r="276" ht="14.25" customHeight="1">
      <c r="A276" s="8">
        <v>270.0</v>
      </c>
      <c r="B276" s="8" t="s">
        <v>2987</v>
      </c>
      <c r="C276" s="8" t="s">
        <v>2988</v>
      </c>
      <c r="D276" s="8" t="s">
        <v>2989</v>
      </c>
      <c r="E276" s="8" t="s">
        <v>1851</v>
      </c>
      <c r="F276" s="8" t="s">
        <v>2990</v>
      </c>
      <c r="G276" s="8" t="s">
        <v>2991</v>
      </c>
      <c r="H276" s="4"/>
      <c r="I276" s="8" t="s">
        <v>2992</v>
      </c>
      <c r="J276" s="10" t="s">
        <v>2993</v>
      </c>
      <c r="K276" s="8" t="s">
        <v>2994</v>
      </c>
      <c r="L276" s="9"/>
      <c r="M276" s="8" t="s">
        <v>2995</v>
      </c>
      <c r="N276" s="8" t="s">
        <v>2996</v>
      </c>
      <c r="O276" s="4"/>
      <c r="P276" s="8" t="s">
        <v>101</v>
      </c>
      <c r="Q276" s="8" t="s">
        <v>150</v>
      </c>
      <c r="R276" s="8" t="s">
        <v>670</v>
      </c>
      <c r="S276" s="8" t="s">
        <v>1199</v>
      </c>
      <c r="T276" s="9"/>
      <c r="U276" s="4"/>
      <c r="V276" s="8" t="s">
        <v>255</v>
      </c>
      <c r="W276" s="8">
        <v>1.020484782E9</v>
      </c>
      <c r="X276" s="9"/>
      <c r="Y276" s="4"/>
      <c r="Z276" s="4"/>
      <c r="AA276" s="4"/>
      <c r="AB276" s="4"/>
      <c r="AC276" s="4"/>
      <c r="AD276" s="4"/>
      <c r="AE276" s="4"/>
      <c r="AF276" s="11" t="b">
        <v>0</v>
      </c>
      <c r="AG276" s="11" t="b">
        <v>0</v>
      </c>
      <c r="AH276" s="4"/>
      <c r="AI276" s="11" t="b">
        <v>0</v>
      </c>
      <c r="AJ276" s="4"/>
      <c r="AK276" s="9"/>
      <c r="AL276" s="11" t="b">
        <v>1</v>
      </c>
      <c r="AM276" s="4"/>
      <c r="AN276" s="8" t="s">
        <v>109</v>
      </c>
      <c r="AO276" s="8" t="s">
        <v>2987</v>
      </c>
      <c r="AP276" s="8" t="s">
        <v>2997</v>
      </c>
      <c r="AQ276" s="4"/>
      <c r="AR276" s="4"/>
      <c r="AS276" s="4"/>
      <c r="AT276" s="4"/>
      <c r="AU276" s="4"/>
      <c r="AV276" s="8" t="s">
        <v>112</v>
      </c>
      <c r="AW276" s="8" t="s">
        <v>1948</v>
      </c>
      <c r="AX276" s="4"/>
      <c r="AY276" s="9"/>
      <c r="AZ276" s="4"/>
      <c r="BA276" s="4"/>
      <c r="BB276" s="4"/>
      <c r="BC276" s="8" t="s">
        <v>1345</v>
      </c>
      <c r="BD276" s="8">
        <v>1.020484782E9</v>
      </c>
      <c r="BE276" s="8" t="s">
        <v>1346</v>
      </c>
      <c r="BF276" s="8" t="s">
        <v>2156</v>
      </c>
      <c r="BG276" s="8" t="s">
        <v>486</v>
      </c>
      <c r="BH276" s="4"/>
      <c r="BI276" s="4"/>
      <c r="BJ276" s="8" t="s">
        <v>289</v>
      </c>
      <c r="BK276" s="8" t="s">
        <v>173</v>
      </c>
      <c r="BL276" s="12">
        <v>44928.0</v>
      </c>
      <c r="BM276" s="13"/>
      <c r="BN276" s="11" t="b">
        <v>1</v>
      </c>
      <c r="BO276" s="8" t="s">
        <v>119</v>
      </c>
      <c r="BP276" s="8" t="s">
        <v>1349</v>
      </c>
      <c r="BQ276" s="4"/>
      <c r="BR276" s="4"/>
      <c r="BS276" s="11" t="b">
        <v>1</v>
      </c>
      <c r="BT276" s="4"/>
      <c r="BU276" s="4"/>
      <c r="BV276" s="4"/>
      <c r="BW276" s="11" t="b">
        <v>1</v>
      </c>
      <c r="BX276" s="8" t="s">
        <v>122</v>
      </c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</row>
    <row r="277" ht="14.25" customHeight="1">
      <c r="A277" s="8">
        <v>271.0</v>
      </c>
      <c r="B277" s="8" t="s">
        <v>2998</v>
      </c>
      <c r="C277" s="8" t="s">
        <v>2999</v>
      </c>
      <c r="D277" s="8" t="s">
        <v>278</v>
      </c>
      <c r="E277" s="8" t="s">
        <v>1687</v>
      </c>
      <c r="F277" s="8" t="s">
        <v>3000</v>
      </c>
      <c r="G277" s="8" t="s">
        <v>3001</v>
      </c>
      <c r="H277" s="4"/>
      <c r="I277" s="8" t="s">
        <v>3002</v>
      </c>
      <c r="J277" s="10" t="s">
        <v>3003</v>
      </c>
      <c r="K277" s="8" t="s">
        <v>3004</v>
      </c>
      <c r="L277" s="8" t="s">
        <v>3005</v>
      </c>
      <c r="M277" s="4"/>
      <c r="N277" s="8" t="s">
        <v>3006</v>
      </c>
      <c r="O277" s="4"/>
      <c r="P277" s="8" t="s">
        <v>101</v>
      </c>
      <c r="Q277" s="8" t="s">
        <v>102</v>
      </c>
      <c r="R277" s="8" t="s">
        <v>254</v>
      </c>
      <c r="S277" s="8" t="s">
        <v>1199</v>
      </c>
      <c r="T277" s="8" t="s">
        <v>3007</v>
      </c>
      <c r="U277" s="4"/>
      <c r="V277" s="8" t="s">
        <v>255</v>
      </c>
      <c r="W277" s="8" t="s">
        <v>3008</v>
      </c>
      <c r="X277" s="9"/>
      <c r="Y277" s="4"/>
      <c r="Z277" s="4"/>
      <c r="AA277" s="4"/>
      <c r="AB277" s="4"/>
      <c r="AC277" s="4"/>
      <c r="AD277" s="4"/>
      <c r="AE277" s="4"/>
      <c r="AF277" s="11" t="b">
        <v>0</v>
      </c>
      <c r="AG277" s="11" t="b">
        <v>1</v>
      </c>
      <c r="AH277" s="4"/>
      <c r="AI277" s="11" t="b">
        <v>0</v>
      </c>
      <c r="AJ277" s="4"/>
      <c r="AK277" s="9"/>
      <c r="AL277" s="11" t="b">
        <v>1</v>
      </c>
      <c r="AM277" s="4"/>
      <c r="AN277" s="8" t="s">
        <v>109</v>
      </c>
      <c r="AO277" s="8" t="s">
        <v>2998</v>
      </c>
      <c r="AP277" s="8" t="s">
        <v>2998</v>
      </c>
      <c r="AQ277" s="4"/>
      <c r="AR277" s="4"/>
      <c r="AS277" s="4"/>
      <c r="AT277" s="4"/>
      <c r="AU277" s="4"/>
      <c r="AV277" s="8" t="s">
        <v>778</v>
      </c>
      <c r="AW277" s="8" t="s">
        <v>3009</v>
      </c>
      <c r="AX277" s="4"/>
      <c r="AY277" s="9"/>
      <c r="AZ277" s="4"/>
      <c r="BA277" s="4"/>
      <c r="BB277" s="4"/>
      <c r="BC277" s="8" t="s">
        <v>1345</v>
      </c>
      <c r="BD277" s="8" t="s">
        <v>2998</v>
      </c>
      <c r="BE277" s="8" t="s">
        <v>1346</v>
      </c>
      <c r="BF277" s="8" t="s">
        <v>3010</v>
      </c>
      <c r="BG277" s="8" t="s">
        <v>3007</v>
      </c>
      <c r="BH277" s="4"/>
      <c r="BI277" s="4"/>
      <c r="BJ277" s="8" t="s">
        <v>289</v>
      </c>
      <c r="BK277" s="8" t="s">
        <v>173</v>
      </c>
      <c r="BL277" s="10" t="s">
        <v>1144</v>
      </c>
      <c r="BM277" s="13"/>
      <c r="BN277" s="11" t="b">
        <v>1</v>
      </c>
      <c r="BO277" s="8" t="s">
        <v>119</v>
      </c>
      <c r="BP277" s="8" t="s">
        <v>1349</v>
      </c>
      <c r="BQ277" s="4"/>
      <c r="BR277" s="4"/>
      <c r="BS277" s="11" t="b">
        <v>1</v>
      </c>
      <c r="BT277" s="4"/>
      <c r="BU277" s="4"/>
      <c r="BV277" s="4"/>
      <c r="BW277" s="11" t="b">
        <v>1</v>
      </c>
      <c r="BX277" s="8" t="s">
        <v>122</v>
      </c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</row>
    <row r="278" ht="14.25" customHeight="1">
      <c r="A278" s="8">
        <v>272.0</v>
      </c>
      <c r="B278" s="8" t="s">
        <v>3011</v>
      </c>
      <c r="C278" s="8" t="s">
        <v>3012</v>
      </c>
      <c r="D278" s="8" t="s">
        <v>1686</v>
      </c>
      <c r="E278" s="9"/>
      <c r="F278" s="8" t="s">
        <v>573</v>
      </c>
      <c r="G278" s="8" t="s">
        <v>1148</v>
      </c>
      <c r="H278" s="4"/>
      <c r="I278" s="8" t="s">
        <v>3013</v>
      </c>
      <c r="J278" s="10" t="s">
        <v>3014</v>
      </c>
      <c r="K278" s="8" t="s">
        <v>3015</v>
      </c>
      <c r="L278" s="9"/>
      <c r="M278" s="8">
        <v>5.533474348E9</v>
      </c>
      <c r="N278" s="8" t="s">
        <v>3016</v>
      </c>
      <c r="O278" s="4"/>
      <c r="P278" s="8" t="s">
        <v>101</v>
      </c>
      <c r="Q278" s="8" t="s">
        <v>102</v>
      </c>
      <c r="R278" s="8" t="s">
        <v>254</v>
      </c>
      <c r="S278" s="8" t="s">
        <v>1199</v>
      </c>
      <c r="T278" s="8" t="s">
        <v>391</v>
      </c>
      <c r="U278" s="4"/>
      <c r="V278" s="8" t="s">
        <v>255</v>
      </c>
      <c r="W278" s="8" t="s">
        <v>3017</v>
      </c>
      <c r="X278" s="9"/>
      <c r="Y278" s="4"/>
      <c r="Z278" s="4"/>
      <c r="AA278" s="4"/>
      <c r="AB278" s="4"/>
      <c r="AC278" s="4"/>
      <c r="AD278" s="4"/>
      <c r="AE278" s="4"/>
      <c r="AF278" s="11" t="b">
        <v>0</v>
      </c>
      <c r="AG278" s="11" t="b">
        <v>1</v>
      </c>
      <c r="AH278" s="4"/>
      <c r="AI278" s="11" t="b">
        <v>0</v>
      </c>
      <c r="AJ278" s="4"/>
      <c r="AK278" s="9"/>
      <c r="AL278" s="11" t="b">
        <v>1</v>
      </c>
      <c r="AM278" s="4"/>
      <c r="AN278" s="8" t="s">
        <v>109</v>
      </c>
      <c r="AO278" s="8" t="s">
        <v>3011</v>
      </c>
      <c r="AP278" s="8" t="s">
        <v>3011</v>
      </c>
      <c r="AQ278" s="4"/>
      <c r="AR278" s="4"/>
      <c r="AS278" s="4"/>
      <c r="AT278" s="4"/>
      <c r="AU278" s="4"/>
      <c r="AV278" s="8" t="s">
        <v>552</v>
      </c>
      <c r="AW278" s="8" t="s">
        <v>2463</v>
      </c>
      <c r="AX278" s="4"/>
      <c r="AY278" s="9"/>
      <c r="AZ278" s="4"/>
      <c r="BA278" s="4"/>
      <c r="BB278" s="4"/>
      <c r="BC278" s="8" t="s">
        <v>1345</v>
      </c>
      <c r="BD278" s="8" t="s">
        <v>3011</v>
      </c>
      <c r="BE278" s="8" t="s">
        <v>1346</v>
      </c>
      <c r="BF278" s="8" t="s">
        <v>1637</v>
      </c>
      <c r="BG278" s="8" t="s">
        <v>391</v>
      </c>
      <c r="BH278" s="4"/>
      <c r="BI278" s="4"/>
      <c r="BJ278" s="8" t="s">
        <v>289</v>
      </c>
      <c r="BK278" s="8" t="s">
        <v>173</v>
      </c>
      <c r="BL278" s="10" t="s">
        <v>3018</v>
      </c>
      <c r="BM278" s="13"/>
      <c r="BN278" s="11" t="b">
        <v>1</v>
      </c>
      <c r="BO278" s="8" t="s">
        <v>119</v>
      </c>
      <c r="BP278" s="8" t="s">
        <v>1349</v>
      </c>
      <c r="BQ278" s="4"/>
      <c r="BR278" s="4"/>
      <c r="BS278" s="11" t="b">
        <v>1</v>
      </c>
      <c r="BT278" s="4"/>
      <c r="BU278" s="4"/>
      <c r="BV278" s="4"/>
      <c r="BW278" s="11" t="b">
        <v>1</v>
      </c>
      <c r="BX278" s="8" t="s">
        <v>122</v>
      </c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</row>
    <row r="279" ht="14.25" customHeight="1">
      <c r="A279" s="8">
        <v>273.0</v>
      </c>
      <c r="B279" s="8" t="s">
        <v>3019</v>
      </c>
      <c r="C279" s="8" t="s">
        <v>3020</v>
      </c>
      <c r="D279" s="8" t="s">
        <v>3021</v>
      </c>
      <c r="E279" s="8" t="s">
        <v>3022</v>
      </c>
      <c r="F279" s="8" t="s">
        <v>3023</v>
      </c>
      <c r="G279" s="8" t="s">
        <v>2925</v>
      </c>
      <c r="H279" s="4"/>
      <c r="I279" s="8" t="s">
        <v>3020</v>
      </c>
      <c r="J279" s="14">
        <v>37236.0</v>
      </c>
      <c r="K279" s="8" t="s">
        <v>3024</v>
      </c>
      <c r="L279" s="8" t="s">
        <v>3025</v>
      </c>
      <c r="M279" s="4"/>
      <c r="N279" s="8" t="s">
        <v>3026</v>
      </c>
      <c r="O279" s="9"/>
      <c r="P279" s="8" t="s">
        <v>101</v>
      </c>
      <c r="Q279" s="8" t="s">
        <v>150</v>
      </c>
      <c r="R279" s="8" t="s">
        <v>670</v>
      </c>
      <c r="S279" s="8" t="s">
        <v>1199</v>
      </c>
      <c r="T279" s="8" t="s">
        <v>391</v>
      </c>
      <c r="U279" s="4"/>
      <c r="V279" s="8" t="s">
        <v>255</v>
      </c>
      <c r="W279" s="8">
        <v>1.000641031E9</v>
      </c>
      <c r="X279" s="9"/>
      <c r="Y279" s="4"/>
      <c r="Z279" s="4"/>
      <c r="AA279" s="4"/>
      <c r="AB279" s="4"/>
      <c r="AC279" s="4"/>
      <c r="AD279" s="4"/>
      <c r="AE279" s="4"/>
      <c r="AF279" s="11" t="b">
        <v>0</v>
      </c>
      <c r="AG279" s="11" t="b">
        <v>1</v>
      </c>
      <c r="AH279" s="4"/>
      <c r="AI279" s="11" t="b">
        <v>0</v>
      </c>
      <c r="AJ279" s="4"/>
      <c r="AK279" s="9"/>
      <c r="AL279" s="11" t="b">
        <v>1</v>
      </c>
      <c r="AM279" s="4"/>
      <c r="AN279" s="8" t="s">
        <v>109</v>
      </c>
      <c r="AO279" s="8" t="s">
        <v>3019</v>
      </c>
      <c r="AP279" s="8" t="s">
        <v>3019</v>
      </c>
      <c r="AQ279" s="4"/>
      <c r="AR279" s="4"/>
      <c r="AS279" s="4"/>
      <c r="AT279" s="4"/>
      <c r="AU279" s="4"/>
      <c r="AV279" s="8" t="s">
        <v>112</v>
      </c>
      <c r="AW279" s="8" t="s">
        <v>3027</v>
      </c>
      <c r="AX279" s="4"/>
      <c r="AY279" s="9"/>
      <c r="AZ279" s="4"/>
      <c r="BA279" s="4"/>
      <c r="BB279" s="4"/>
      <c r="BC279" s="8" t="s">
        <v>1345</v>
      </c>
      <c r="BD279" s="8" t="s">
        <v>3019</v>
      </c>
      <c r="BE279" s="8" t="s">
        <v>1346</v>
      </c>
      <c r="BF279" s="8" t="s">
        <v>1526</v>
      </c>
      <c r="BG279" s="8" t="s">
        <v>391</v>
      </c>
      <c r="BH279" s="4"/>
      <c r="BI279" s="4"/>
      <c r="BJ279" s="8" t="s">
        <v>289</v>
      </c>
      <c r="BK279" s="8" t="s">
        <v>173</v>
      </c>
      <c r="BL279" s="10" t="s">
        <v>3028</v>
      </c>
      <c r="BM279" s="13"/>
      <c r="BN279" s="11" t="b">
        <v>1</v>
      </c>
      <c r="BO279" s="8" t="s">
        <v>119</v>
      </c>
      <c r="BP279" s="8" t="s">
        <v>1349</v>
      </c>
      <c r="BQ279" s="4"/>
      <c r="BR279" s="4"/>
      <c r="BS279" s="11" t="b">
        <v>1</v>
      </c>
      <c r="BT279" s="4"/>
      <c r="BU279" s="4"/>
      <c r="BV279" s="4"/>
      <c r="BW279" s="11" t="b">
        <v>1</v>
      </c>
      <c r="BX279" s="8" t="s">
        <v>122</v>
      </c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</row>
    <row r="280" ht="14.25" customHeight="1">
      <c r="A280" s="8">
        <v>274.0</v>
      </c>
      <c r="B280" s="8" t="s">
        <v>3029</v>
      </c>
      <c r="C280" s="8" t="s">
        <v>3030</v>
      </c>
      <c r="D280" s="8" t="s">
        <v>424</v>
      </c>
      <c r="E280" s="8" t="s">
        <v>819</v>
      </c>
      <c r="F280" s="8" t="s">
        <v>222</v>
      </c>
      <c r="G280" s="8" t="s">
        <v>3031</v>
      </c>
      <c r="H280" s="4"/>
      <c r="I280" s="8" t="s">
        <v>3030</v>
      </c>
      <c r="J280" s="10" t="s">
        <v>3032</v>
      </c>
      <c r="K280" s="8" t="s">
        <v>3033</v>
      </c>
      <c r="L280" s="8" t="s">
        <v>3034</v>
      </c>
      <c r="M280" s="4"/>
      <c r="N280" s="8" t="s">
        <v>3035</v>
      </c>
      <c r="O280" s="4"/>
      <c r="P280" s="8" t="s">
        <v>131</v>
      </c>
      <c r="Q280" s="8" t="s">
        <v>102</v>
      </c>
      <c r="R280" s="8" t="s">
        <v>1462</v>
      </c>
      <c r="S280" s="8" t="s">
        <v>1199</v>
      </c>
      <c r="T280" s="8" t="s">
        <v>3036</v>
      </c>
      <c r="U280" s="4"/>
      <c r="V280" s="8" t="s">
        <v>255</v>
      </c>
      <c r="W280" s="9"/>
      <c r="X280" s="8" t="s">
        <v>3037</v>
      </c>
      <c r="Y280" s="4"/>
      <c r="Z280" s="4"/>
      <c r="AA280" s="4"/>
      <c r="AB280" s="4"/>
      <c r="AC280" s="4"/>
      <c r="AD280" s="4"/>
      <c r="AE280" s="4"/>
      <c r="AF280" s="11" t="b">
        <v>0</v>
      </c>
      <c r="AG280" s="11" t="b">
        <v>1</v>
      </c>
      <c r="AH280" s="4"/>
      <c r="AI280" s="11" t="b">
        <v>0</v>
      </c>
      <c r="AJ280" s="4"/>
      <c r="AK280" s="9"/>
      <c r="AL280" s="11" t="b">
        <v>1</v>
      </c>
      <c r="AM280" s="4"/>
      <c r="AN280" s="8" t="s">
        <v>109</v>
      </c>
      <c r="AO280" s="8" t="s">
        <v>3029</v>
      </c>
      <c r="AP280" s="8" t="s">
        <v>3029</v>
      </c>
      <c r="AQ280" s="4"/>
      <c r="AR280" s="4"/>
      <c r="AS280" s="4"/>
      <c r="AT280" s="4"/>
      <c r="AU280" s="4"/>
      <c r="AV280" s="8" t="s">
        <v>112</v>
      </c>
      <c r="AW280" s="8" t="s">
        <v>3038</v>
      </c>
      <c r="AX280" s="4"/>
      <c r="AY280" s="10">
        <v>0.0</v>
      </c>
      <c r="AZ280" s="4"/>
      <c r="BA280" s="4"/>
      <c r="BB280" s="4"/>
      <c r="BC280" s="8" t="s">
        <v>1345</v>
      </c>
      <c r="BD280" s="8" t="s">
        <v>3029</v>
      </c>
      <c r="BE280" s="8" t="s">
        <v>1346</v>
      </c>
      <c r="BF280" s="8" t="s">
        <v>1715</v>
      </c>
      <c r="BG280" s="8" t="s">
        <v>3036</v>
      </c>
      <c r="BH280" s="4"/>
      <c r="BI280" s="4"/>
      <c r="BJ280" s="8" t="s">
        <v>289</v>
      </c>
      <c r="BK280" s="8" t="s">
        <v>173</v>
      </c>
      <c r="BL280" s="12">
        <v>44989.0</v>
      </c>
      <c r="BM280" s="10" t="s">
        <v>3039</v>
      </c>
      <c r="BN280" s="11" t="b">
        <v>0</v>
      </c>
      <c r="BO280" s="8" t="s">
        <v>119</v>
      </c>
      <c r="BP280" s="8" t="s">
        <v>1349</v>
      </c>
      <c r="BQ280" s="4"/>
      <c r="BR280" s="4"/>
      <c r="BS280" s="11" t="b">
        <v>1</v>
      </c>
      <c r="BT280" s="4"/>
      <c r="BU280" s="4"/>
      <c r="BV280" s="4"/>
      <c r="BW280" s="11" t="b">
        <v>0</v>
      </c>
      <c r="BX280" s="8" t="s">
        <v>122</v>
      </c>
      <c r="BY280" s="4"/>
      <c r="BZ280" s="4"/>
      <c r="CA280" s="4"/>
      <c r="CB280" s="4"/>
      <c r="CC280" s="4"/>
      <c r="CD280" s="4"/>
      <c r="CE280" s="4"/>
      <c r="CF280" s="8" t="s">
        <v>176</v>
      </c>
      <c r="CG280" s="4"/>
      <c r="CH280" s="4"/>
      <c r="CI280" s="4"/>
    </row>
    <row r="281" ht="14.25" customHeight="1">
      <c r="A281" s="8">
        <v>275.0</v>
      </c>
      <c r="B281" s="8" t="s">
        <v>3040</v>
      </c>
      <c r="C281" s="8" t="s">
        <v>3041</v>
      </c>
      <c r="D281" s="8" t="s">
        <v>3042</v>
      </c>
      <c r="E281" s="8" t="s">
        <v>490</v>
      </c>
      <c r="F281" s="8" t="s">
        <v>2023</v>
      </c>
      <c r="G281" s="8" t="s">
        <v>933</v>
      </c>
      <c r="H281" s="4"/>
      <c r="I281" s="8" t="s">
        <v>3041</v>
      </c>
      <c r="J281" s="15">
        <v>34100.0</v>
      </c>
      <c r="K281" s="8" t="s">
        <v>3043</v>
      </c>
      <c r="L281" s="8" t="s">
        <v>3044</v>
      </c>
      <c r="M281" s="4"/>
      <c r="N281" s="8" t="s">
        <v>3045</v>
      </c>
      <c r="O281" s="4"/>
      <c r="P281" s="8" t="s">
        <v>101</v>
      </c>
      <c r="Q281" s="8" t="s">
        <v>102</v>
      </c>
      <c r="R281" s="8" t="s">
        <v>670</v>
      </c>
      <c r="S281" s="8" t="s">
        <v>1199</v>
      </c>
      <c r="T281" s="8" t="s">
        <v>458</v>
      </c>
      <c r="U281" s="4"/>
      <c r="V281" s="8" t="s">
        <v>255</v>
      </c>
      <c r="W281" s="8">
        <v>2.2765274E7</v>
      </c>
      <c r="X281" s="4"/>
      <c r="Y281" s="4"/>
      <c r="Z281" s="4"/>
      <c r="AA281" s="4"/>
      <c r="AB281" s="4"/>
      <c r="AC281" s="4"/>
      <c r="AD281" s="4"/>
      <c r="AE281" s="4"/>
      <c r="AF281" s="11" t="b">
        <v>0</v>
      </c>
      <c r="AG281" s="11" t="b">
        <v>1</v>
      </c>
      <c r="AH281" s="4"/>
      <c r="AI281" s="11" t="b">
        <v>0</v>
      </c>
      <c r="AJ281" s="4"/>
      <c r="AK281" s="9"/>
      <c r="AL281" s="11" t="b">
        <v>1</v>
      </c>
      <c r="AM281" s="4"/>
      <c r="AN281" s="8" t="s">
        <v>109</v>
      </c>
      <c r="AO281" s="8" t="s">
        <v>3040</v>
      </c>
      <c r="AP281" s="8" t="s">
        <v>3040</v>
      </c>
      <c r="AQ281" s="4"/>
      <c r="AR281" s="4"/>
      <c r="AS281" s="4"/>
      <c r="AT281" s="4"/>
      <c r="AU281" s="4"/>
      <c r="AV281" s="8" t="s">
        <v>552</v>
      </c>
      <c r="AW281" s="8" t="s">
        <v>2463</v>
      </c>
      <c r="AX281" s="4"/>
      <c r="AY281" s="10">
        <v>1.0</v>
      </c>
      <c r="AZ281" s="4"/>
      <c r="BA281" s="4"/>
      <c r="BB281" s="4"/>
      <c r="BC281" s="8" t="s">
        <v>1345</v>
      </c>
      <c r="BD281" s="8" t="s">
        <v>3040</v>
      </c>
      <c r="BE281" s="8" t="s">
        <v>1346</v>
      </c>
      <c r="BF281" s="8" t="s">
        <v>2060</v>
      </c>
      <c r="BG281" s="8" t="s">
        <v>458</v>
      </c>
      <c r="BH281" s="4"/>
      <c r="BI281" s="4"/>
      <c r="BJ281" s="8" t="s">
        <v>289</v>
      </c>
      <c r="BK281" s="8" t="s">
        <v>173</v>
      </c>
      <c r="BL281" s="12">
        <v>44989.0</v>
      </c>
      <c r="BM281" s="13"/>
      <c r="BN281" s="11" t="b">
        <v>1</v>
      </c>
      <c r="BO281" s="8" t="s">
        <v>119</v>
      </c>
      <c r="BP281" s="8" t="s">
        <v>1349</v>
      </c>
      <c r="BQ281" s="4"/>
      <c r="BR281" s="4"/>
      <c r="BS281" s="11" t="b">
        <v>1</v>
      </c>
      <c r="BT281" s="4"/>
      <c r="BU281" s="4"/>
      <c r="BV281" s="4"/>
      <c r="BW281" s="11" t="b">
        <v>1</v>
      </c>
      <c r="BX281" s="8" t="s">
        <v>122</v>
      </c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</row>
    <row r="282" ht="14.25" customHeight="1">
      <c r="A282" s="8">
        <v>276.0</v>
      </c>
      <c r="B282" s="8" t="s">
        <v>3046</v>
      </c>
      <c r="C282" s="8" t="s">
        <v>3047</v>
      </c>
      <c r="D282" s="8" t="s">
        <v>3048</v>
      </c>
      <c r="E282" s="8" t="s">
        <v>840</v>
      </c>
      <c r="F282" s="8" t="s">
        <v>3049</v>
      </c>
      <c r="G282" s="8" t="s">
        <v>3050</v>
      </c>
      <c r="H282" s="4"/>
      <c r="I282" s="8" t="s">
        <v>3047</v>
      </c>
      <c r="J282" s="10" t="s">
        <v>3051</v>
      </c>
      <c r="K282" s="8" t="s">
        <v>3052</v>
      </c>
      <c r="L282" s="8" t="s">
        <v>3053</v>
      </c>
      <c r="M282" s="4"/>
      <c r="N282" s="8" t="s">
        <v>3054</v>
      </c>
      <c r="O282" s="9"/>
      <c r="P282" s="8" t="s">
        <v>101</v>
      </c>
      <c r="Q282" s="8" t="s">
        <v>102</v>
      </c>
      <c r="R282" s="8" t="s">
        <v>670</v>
      </c>
      <c r="S282" s="8" t="s">
        <v>1199</v>
      </c>
      <c r="T282" s="8" t="s">
        <v>486</v>
      </c>
      <c r="U282" s="4"/>
      <c r="V282" s="8" t="s">
        <v>255</v>
      </c>
      <c r="W282" s="9"/>
      <c r="X282" s="8" t="s">
        <v>3055</v>
      </c>
      <c r="Y282" s="4"/>
      <c r="Z282" s="4"/>
      <c r="AA282" s="4"/>
      <c r="AB282" s="4"/>
      <c r="AC282" s="4"/>
      <c r="AD282" s="4"/>
      <c r="AE282" s="4"/>
      <c r="AF282" s="11" t="b">
        <v>0</v>
      </c>
      <c r="AG282" s="11" t="b">
        <v>1</v>
      </c>
      <c r="AH282" s="4"/>
      <c r="AI282" s="11" t="b">
        <v>0</v>
      </c>
      <c r="AJ282" s="4"/>
      <c r="AK282" s="9"/>
      <c r="AL282" s="11" t="b">
        <v>1</v>
      </c>
      <c r="AM282" s="4"/>
      <c r="AN282" s="8" t="s">
        <v>109</v>
      </c>
      <c r="AO282" s="8" t="s">
        <v>3046</v>
      </c>
      <c r="AP282" s="8" t="s">
        <v>3046</v>
      </c>
      <c r="AQ282" s="4"/>
      <c r="AR282" s="4"/>
      <c r="AS282" s="4"/>
      <c r="AT282" s="4"/>
      <c r="AU282" s="4"/>
      <c r="AV282" s="8" t="s">
        <v>552</v>
      </c>
      <c r="AW282" s="8" t="s">
        <v>3056</v>
      </c>
      <c r="AX282" s="4"/>
      <c r="AY282" s="10">
        <v>1.0</v>
      </c>
      <c r="AZ282" s="4"/>
      <c r="BA282" s="4"/>
      <c r="BB282" s="4"/>
      <c r="BC282" s="8" t="s">
        <v>1345</v>
      </c>
      <c r="BD282" s="8" t="s">
        <v>3046</v>
      </c>
      <c r="BE282" s="8" t="s">
        <v>1346</v>
      </c>
      <c r="BF282" s="8" t="s">
        <v>2156</v>
      </c>
      <c r="BG282" s="8" t="s">
        <v>486</v>
      </c>
      <c r="BH282" s="4"/>
      <c r="BI282" s="4"/>
      <c r="BJ282" s="8" t="s">
        <v>289</v>
      </c>
      <c r="BK282" s="8" t="s">
        <v>173</v>
      </c>
      <c r="BL282" s="12">
        <v>45203.0</v>
      </c>
      <c r="BM282" s="13"/>
      <c r="BN282" s="11" t="b">
        <v>1</v>
      </c>
      <c r="BO282" s="8" t="s">
        <v>119</v>
      </c>
      <c r="BP282" s="8" t="s">
        <v>1349</v>
      </c>
      <c r="BQ282" s="4"/>
      <c r="BR282" s="4"/>
      <c r="BS282" s="11" t="b">
        <v>1</v>
      </c>
      <c r="BT282" s="4"/>
      <c r="BU282" s="4"/>
      <c r="BV282" s="4"/>
      <c r="BW282" s="11" t="b">
        <v>1</v>
      </c>
      <c r="BX282" s="8" t="s">
        <v>122</v>
      </c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</row>
    <row r="283" ht="14.25" customHeight="1">
      <c r="A283" s="8">
        <v>277.0</v>
      </c>
      <c r="B283" s="8" t="s">
        <v>3057</v>
      </c>
      <c r="C283" s="8" t="s">
        <v>3058</v>
      </c>
      <c r="D283" s="8" t="s">
        <v>3059</v>
      </c>
      <c r="E283" s="9"/>
      <c r="F283" s="8" t="s">
        <v>1688</v>
      </c>
      <c r="G283" s="8" t="s">
        <v>3060</v>
      </c>
      <c r="H283" s="4"/>
      <c r="I283" s="8" t="s">
        <v>3058</v>
      </c>
      <c r="J283" s="10" t="s">
        <v>3061</v>
      </c>
      <c r="K283" s="8" t="s">
        <v>3062</v>
      </c>
      <c r="L283" s="4" t="str">
        <f>+52 55 58182636</f>
        <v>#ERROR!</v>
      </c>
      <c r="M283" s="4"/>
      <c r="N283" s="8" t="s">
        <v>3063</v>
      </c>
      <c r="O283" s="9"/>
      <c r="P283" s="8" t="s">
        <v>131</v>
      </c>
      <c r="Q283" s="8" t="s">
        <v>102</v>
      </c>
      <c r="R283" s="8" t="s">
        <v>254</v>
      </c>
      <c r="S283" s="8" t="s">
        <v>1199</v>
      </c>
      <c r="T283" s="8" t="s">
        <v>486</v>
      </c>
      <c r="U283" s="4"/>
      <c r="V283" s="8" t="s">
        <v>255</v>
      </c>
      <c r="W283" s="8" t="s">
        <v>3064</v>
      </c>
      <c r="X283" s="4"/>
      <c r="Y283" s="4"/>
      <c r="Z283" s="4"/>
      <c r="AA283" s="4"/>
      <c r="AB283" s="4"/>
      <c r="AC283" s="4"/>
      <c r="AD283" s="4"/>
      <c r="AE283" s="4"/>
      <c r="AF283" s="11" t="b">
        <v>0</v>
      </c>
      <c r="AG283" s="11" t="b">
        <v>1</v>
      </c>
      <c r="AH283" s="4"/>
      <c r="AI283" s="11" t="b">
        <v>0</v>
      </c>
      <c r="AJ283" s="4"/>
      <c r="AK283" s="8" t="s">
        <v>108</v>
      </c>
      <c r="AL283" s="11" t="b">
        <v>1</v>
      </c>
      <c r="AM283" s="4"/>
      <c r="AN283" s="8" t="s">
        <v>109</v>
      </c>
      <c r="AO283" s="8" t="s">
        <v>3057</v>
      </c>
      <c r="AP283" s="8" t="s">
        <v>3057</v>
      </c>
      <c r="AQ283" s="9"/>
      <c r="AR283" s="4"/>
      <c r="AS283" s="4"/>
      <c r="AT283" s="4"/>
      <c r="AU283" s="4"/>
      <c r="AV283" s="8" t="s">
        <v>552</v>
      </c>
      <c r="AW283" s="8" t="s">
        <v>3065</v>
      </c>
      <c r="AX283" s="4"/>
      <c r="AY283" s="10">
        <v>1.0</v>
      </c>
      <c r="AZ283" s="4"/>
      <c r="BA283" s="4"/>
      <c r="BB283" s="4"/>
      <c r="BC283" s="8" t="s">
        <v>1345</v>
      </c>
      <c r="BD283" s="8" t="s">
        <v>3057</v>
      </c>
      <c r="BE283" s="8" t="s">
        <v>1346</v>
      </c>
      <c r="BF283" s="8" t="s">
        <v>1984</v>
      </c>
      <c r="BG283" s="8" t="s">
        <v>486</v>
      </c>
      <c r="BH283" s="4"/>
      <c r="BI283" s="4"/>
      <c r="BJ283" s="8" t="s">
        <v>289</v>
      </c>
      <c r="BK283" s="8" t="s">
        <v>173</v>
      </c>
      <c r="BL283" s="10" t="s">
        <v>473</v>
      </c>
      <c r="BM283" s="13"/>
      <c r="BN283" s="11" t="b">
        <v>1</v>
      </c>
      <c r="BO283" s="8" t="s">
        <v>119</v>
      </c>
      <c r="BP283" s="8" t="s">
        <v>1349</v>
      </c>
      <c r="BQ283" s="4"/>
      <c r="BR283" s="4"/>
      <c r="BS283" s="11" t="b">
        <v>1</v>
      </c>
      <c r="BT283" s="4"/>
      <c r="BU283" s="4"/>
      <c r="BV283" s="4"/>
      <c r="BW283" s="11" t="b">
        <v>1</v>
      </c>
      <c r="BX283" s="8" t="s">
        <v>122</v>
      </c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</row>
    <row r="284" ht="14.25" customHeight="1">
      <c r="A284" s="8">
        <v>278.0</v>
      </c>
      <c r="B284" s="8" t="s">
        <v>3066</v>
      </c>
      <c r="C284" s="8" t="s">
        <v>3067</v>
      </c>
      <c r="D284" s="8" t="s">
        <v>3068</v>
      </c>
      <c r="E284" s="9"/>
      <c r="F284" s="8" t="s">
        <v>3069</v>
      </c>
      <c r="G284" s="9"/>
      <c r="H284" s="4"/>
      <c r="I284" s="8" t="s">
        <v>3067</v>
      </c>
      <c r="J284" s="10" t="s">
        <v>3070</v>
      </c>
      <c r="K284" s="8" t="s">
        <v>3071</v>
      </c>
      <c r="L284" s="8" t="s">
        <v>3072</v>
      </c>
      <c r="M284" s="4"/>
      <c r="N284" s="8" t="s">
        <v>3073</v>
      </c>
      <c r="O284" s="4"/>
      <c r="P284" s="8" t="s">
        <v>101</v>
      </c>
      <c r="Q284" s="8" t="s">
        <v>150</v>
      </c>
      <c r="R284" s="8" t="s">
        <v>254</v>
      </c>
      <c r="S284" s="8" t="s">
        <v>1199</v>
      </c>
      <c r="T284" s="8" t="s">
        <v>3074</v>
      </c>
      <c r="U284" s="4"/>
      <c r="V284" s="8" t="s">
        <v>255</v>
      </c>
      <c r="W284" s="8" t="s">
        <v>3075</v>
      </c>
      <c r="X284" s="4"/>
      <c r="Y284" s="4"/>
      <c r="Z284" s="4"/>
      <c r="AA284" s="4"/>
      <c r="AB284" s="4"/>
      <c r="AC284" s="4"/>
      <c r="AD284" s="4"/>
      <c r="AE284" s="4"/>
      <c r="AF284" s="11" t="b">
        <v>0</v>
      </c>
      <c r="AG284" s="11" t="b">
        <v>0</v>
      </c>
      <c r="AH284" s="4"/>
      <c r="AI284" s="11" t="b">
        <v>0</v>
      </c>
      <c r="AJ284" s="4"/>
      <c r="AK284" s="8" t="s">
        <v>108</v>
      </c>
      <c r="AL284" s="11" t="b">
        <v>1</v>
      </c>
      <c r="AM284" s="4"/>
      <c r="AN284" s="8" t="s">
        <v>109</v>
      </c>
      <c r="AO284" s="8" t="s">
        <v>3066</v>
      </c>
      <c r="AP284" s="8" t="s">
        <v>3076</v>
      </c>
      <c r="AQ284" s="4"/>
      <c r="AR284" s="4"/>
      <c r="AS284" s="4"/>
      <c r="AT284" s="4"/>
      <c r="AU284" s="4"/>
      <c r="AV284" s="8" t="s">
        <v>552</v>
      </c>
      <c r="AW284" s="8" t="s">
        <v>3077</v>
      </c>
      <c r="AX284" s="4"/>
      <c r="AY284" s="10">
        <v>0.0</v>
      </c>
      <c r="AZ284" s="4"/>
      <c r="BA284" s="4"/>
      <c r="BB284" s="4"/>
      <c r="BC284" s="8" t="s">
        <v>1345</v>
      </c>
      <c r="BD284" s="8" t="s">
        <v>3066</v>
      </c>
      <c r="BE284" s="8" t="s">
        <v>1346</v>
      </c>
      <c r="BF284" s="8" t="s">
        <v>154</v>
      </c>
      <c r="BG284" s="8" t="s">
        <v>2942</v>
      </c>
      <c r="BH284" s="4"/>
      <c r="BI284" s="4"/>
      <c r="BJ284" s="8" t="s">
        <v>2943</v>
      </c>
      <c r="BK284" s="8" t="s">
        <v>173</v>
      </c>
      <c r="BL284" s="10" t="s">
        <v>1267</v>
      </c>
      <c r="BM284" s="13"/>
      <c r="BN284" s="11" t="b">
        <v>1</v>
      </c>
      <c r="BO284" s="8" t="s">
        <v>119</v>
      </c>
      <c r="BP284" s="8" t="s">
        <v>120</v>
      </c>
      <c r="BQ284" s="4"/>
      <c r="BR284" s="4"/>
      <c r="BS284" s="11" t="b">
        <v>1</v>
      </c>
      <c r="BT284" s="4"/>
      <c r="BU284" s="4"/>
      <c r="BV284" s="4"/>
      <c r="BW284" s="11" t="b">
        <v>1</v>
      </c>
      <c r="BX284" s="8" t="s">
        <v>122</v>
      </c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</row>
    <row r="285" ht="14.25" customHeight="1">
      <c r="A285" s="8">
        <v>279.0</v>
      </c>
      <c r="B285" s="8" t="s">
        <v>3078</v>
      </c>
      <c r="C285" s="8" t="s">
        <v>3079</v>
      </c>
      <c r="D285" s="8" t="s">
        <v>1483</v>
      </c>
      <c r="E285" s="8" t="s">
        <v>2286</v>
      </c>
      <c r="F285" s="8" t="s">
        <v>1976</v>
      </c>
      <c r="G285" s="8" t="s">
        <v>2569</v>
      </c>
      <c r="H285" s="4"/>
      <c r="I285" s="8" t="s">
        <v>3079</v>
      </c>
      <c r="J285" s="10" t="s">
        <v>3080</v>
      </c>
      <c r="K285" s="8" t="s">
        <v>3081</v>
      </c>
      <c r="L285" s="8" t="s">
        <v>3082</v>
      </c>
      <c r="M285" s="4"/>
      <c r="N285" s="8" t="s">
        <v>3083</v>
      </c>
      <c r="O285" s="4"/>
      <c r="P285" s="8" t="s">
        <v>101</v>
      </c>
      <c r="Q285" s="8" t="s">
        <v>102</v>
      </c>
      <c r="R285" s="8" t="s">
        <v>670</v>
      </c>
      <c r="S285" s="8" t="s">
        <v>1199</v>
      </c>
      <c r="T285" s="8" t="s">
        <v>3084</v>
      </c>
      <c r="U285" s="9"/>
      <c r="V285" s="8" t="s">
        <v>255</v>
      </c>
      <c r="W285" s="8">
        <v>1.014257372E9</v>
      </c>
      <c r="X285" s="4"/>
      <c r="Y285" s="9"/>
      <c r="Z285" s="4"/>
      <c r="AA285" s="4"/>
      <c r="AB285" s="4"/>
      <c r="AC285" s="4"/>
      <c r="AD285" s="4"/>
      <c r="AE285" s="4"/>
      <c r="AF285" s="11" t="b">
        <v>0</v>
      </c>
      <c r="AG285" s="11" t="b">
        <v>0</v>
      </c>
      <c r="AH285" s="4"/>
      <c r="AI285" s="11" t="b">
        <v>0</v>
      </c>
      <c r="AJ285" s="4"/>
      <c r="AK285" s="8" t="s">
        <v>108</v>
      </c>
      <c r="AL285" s="11" t="b">
        <v>1</v>
      </c>
      <c r="AM285" s="4"/>
      <c r="AN285" s="8" t="s">
        <v>109</v>
      </c>
      <c r="AO285" s="8" t="s">
        <v>3078</v>
      </c>
      <c r="AP285" s="8" t="s">
        <v>3078</v>
      </c>
      <c r="AQ285" s="4"/>
      <c r="AR285" s="4"/>
      <c r="AS285" s="4"/>
      <c r="AT285" s="4"/>
      <c r="AU285" s="4"/>
      <c r="AV285" s="8" t="s">
        <v>112</v>
      </c>
      <c r="AW285" s="8" t="s">
        <v>3085</v>
      </c>
      <c r="AX285" s="4"/>
      <c r="AY285" s="10">
        <v>1.0</v>
      </c>
      <c r="AZ285" s="4"/>
      <c r="BA285" s="4"/>
      <c r="BB285" s="4"/>
      <c r="BC285" s="8" t="s">
        <v>1345</v>
      </c>
      <c r="BD285" s="8" t="s">
        <v>3078</v>
      </c>
      <c r="BE285" s="8" t="s">
        <v>1346</v>
      </c>
      <c r="BF285" s="8" t="s">
        <v>1394</v>
      </c>
      <c r="BG285" s="8" t="s">
        <v>1936</v>
      </c>
      <c r="BH285" s="4"/>
      <c r="BI285" s="4"/>
      <c r="BJ285" s="8" t="s">
        <v>289</v>
      </c>
      <c r="BK285" s="8" t="s">
        <v>173</v>
      </c>
      <c r="BL285" s="12">
        <v>44962.0</v>
      </c>
      <c r="BM285" s="13"/>
      <c r="BN285" s="11" t="b">
        <v>1</v>
      </c>
      <c r="BO285" s="8" t="s">
        <v>119</v>
      </c>
      <c r="BP285" s="8" t="s">
        <v>1349</v>
      </c>
      <c r="BQ285" s="4"/>
      <c r="BR285" s="4"/>
      <c r="BS285" s="11" t="b">
        <v>1</v>
      </c>
      <c r="BT285" s="4"/>
      <c r="BU285" s="4"/>
      <c r="BV285" s="4"/>
      <c r="BW285" s="11" t="b">
        <v>1</v>
      </c>
      <c r="BX285" s="8" t="s">
        <v>122</v>
      </c>
      <c r="BY285" s="4"/>
      <c r="BZ285" s="4"/>
      <c r="CA285" s="4"/>
      <c r="CB285" s="4"/>
      <c r="CC285" s="4"/>
      <c r="CD285" s="4"/>
      <c r="CE285" s="4"/>
      <c r="CF285" s="4"/>
      <c r="CG285" s="4"/>
      <c r="CH285" s="8" t="s">
        <v>290</v>
      </c>
      <c r="CI285" s="4"/>
    </row>
    <row r="286" ht="14.25" customHeight="1">
      <c r="A286" s="8">
        <v>280.0</v>
      </c>
      <c r="B286" s="8" t="s">
        <v>3086</v>
      </c>
      <c r="C286" s="8" t="s">
        <v>3087</v>
      </c>
      <c r="D286" s="8" t="s">
        <v>598</v>
      </c>
      <c r="E286" s="9"/>
      <c r="F286" s="8" t="s">
        <v>3088</v>
      </c>
      <c r="G286" s="8" t="s">
        <v>2638</v>
      </c>
      <c r="H286" s="4"/>
      <c r="I286" s="8" t="s">
        <v>3087</v>
      </c>
      <c r="J286" s="15">
        <v>37356.0</v>
      </c>
      <c r="K286" s="8" t="s">
        <v>3089</v>
      </c>
      <c r="L286" s="8" t="s">
        <v>3090</v>
      </c>
      <c r="M286" s="4"/>
      <c r="N286" s="4"/>
      <c r="O286" s="8" t="s">
        <v>3091</v>
      </c>
      <c r="P286" s="8" t="s">
        <v>101</v>
      </c>
      <c r="Q286" s="8" t="s">
        <v>102</v>
      </c>
      <c r="R286" s="8" t="s">
        <v>254</v>
      </c>
      <c r="S286" s="8" t="s">
        <v>1199</v>
      </c>
      <c r="T286" s="8" t="s">
        <v>2373</v>
      </c>
      <c r="U286" s="4"/>
      <c r="V286" s="8" t="s">
        <v>255</v>
      </c>
      <c r="W286" s="8">
        <v>3.782126812757E12</v>
      </c>
      <c r="X286" s="4"/>
      <c r="Y286" s="4"/>
      <c r="Z286" s="4"/>
      <c r="AA286" s="4"/>
      <c r="AB286" s="4"/>
      <c r="AC286" s="4"/>
      <c r="AD286" s="4"/>
      <c r="AE286" s="4"/>
      <c r="AF286" s="11" t="b">
        <v>0</v>
      </c>
      <c r="AG286" s="11" t="b">
        <v>1</v>
      </c>
      <c r="AH286" s="4"/>
      <c r="AI286" s="11" t="b">
        <v>0</v>
      </c>
      <c r="AJ286" s="4"/>
      <c r="AK286" s="8" t="s">
        <v>108</v>
      </c>
      <c r="AL286" s="11" t="b">
        <v>1</v>
      </c>
      <c r="AM286" s="4"/>
      <c r="AN286" s="8" t="s">
        <v>109</v>
      </c>
      <c r="AO286" s="9"/>
      <c r="AP286" s="9"/>
      <c r="AQ286" s="4"/>
      <c r="AR286" s="4"/>
      <c r="AS286" s="4"/>
      <c r="AT286" s="4"/>
      <c r="AU286" s="4"/>
      <c r="AV286" s="8" t="s">
        <v>112</v>
      </c>
      <c r="AW286" s="8" t="s">
        <v>3092</v>
      </c>
      <c r="AX286" s="4"/>
      <c r="AY286" s="10">
        <v>0.0</v>
      </c>
      <c r="AZ286" s="4"/>
      <c r="BA286" s="4"/>
      <c r="BB286" s="4"/>
      <c r="BC286" s="8" t="s">
        <v>1345</v>
      </c>
      <c r="BD286" s="8" t="s">
        <v>3086</v>
      </c>
      <c r="BE286" s="8" t="s">
        <v>1346</v>
      </c>
      <c r="BF286" s="8" t="s">
        <v>2372</v>
      </c>
      <c r="BG286" s="8" t="s">
        <v>2373</v>
      </c>
      <c r="BH286" s="4"/>
      <c r="BI286" s="4"/>
      <c r="BJ286" s="8" t="s">
        <v>289</v>
      </c>
      <c r="BK286" s="8" t="s">
        <v>173</v>
      </c>
      <c r="BL286" s="12">
        <v>44932.0</v>
      </c>
      <c r="BM286" s="13"/>
      <c r="BN286" s="11" t="b">
        <v>1</v>
      </c>
      <c r="BO286" s="8" t="s">
        <v>119</v>
      </c>
      <c r="BP286" s="8" t="s">
        <v>1349</v>
      </c>
      <c r="BQ286" s="4"/>
      <c r="BR286" s="4"/>
      <c r="BS286" s="11" t="b">
        <v>1</v>
      </c>
      <c r="BT286" s="4"/>
      <c r="BU286" s="4"/>
      <c r="BV286" s="4"/>
      <c r="BW286" s="11" t="b">
        <v>1</v>
      </c>
      <c r="BX286" s="8" t="s">
        <v>122</v>
      </c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</row>
    <row r="287" ht="14.25" customHeight="1">
      <c r="A287" s="8">
        <v>281.0</v>
      </c>
      <c r="B287" s="8" t="s">
        <v>3093</v>
      </c>
      <c r="C287" s="8" t="s">
        <v>3094</v>
      </c>
      <c r="D287" s="8" t="s">
        <v>3095</v>
      </c>
      <c r="E287" s="8" t="s">
        <v>3096</v>
      </c>
      <c r="F287" s="8" t="s">
        <v>933</v>
      </c>
      <c r="G287" s="9"/>
      <c r="H287" s="4"/>
      <c r="I287" s="8" t="s">
        <v>3094</v>
      </c>
      <c r="J287" s="10" t="s">
        <v>3097</v>
      </c>
      <c r="K287" s="8" t="s">
        <v>3098</v>
      </c>
      <c r="L287" s="4" t="str">
        <f>+52 1 56 3346 8984</f>
        <v>#ERROR!</v>
      </c>
      <c r="M287" s="4"/>
      <c r="N287" s="8" t="s">
        <v>3099</v>
      </c>
      <c r="O287" s="8" t="s">
        <v>3100</v>
      </c>
      <c r="P287" s="8" t="s">
        <v>101</v>
      </c>
      <c r="Q287" s="8" t="s">
        <v>102</v>
      </c>
      <c r="R287" s="8" t="s">
        <v>1624</v>
      </c>
      <c r="S287" s="8" t="s">
        <v>1199</v>
      </c>
      <c r="T287" s="8" t="s">
        <v>458</v>
      </c>
      <c r="U287" s="9"/>
      <c r="V287" s="8" t="s">
        <v>255</v>
      </c>
      <c r="W287" s="8" t="s">
        <v>3101</v>
      </c>
      <c r="X287" s="4"/>
      <c r="Y287" s="9"/>
      <c r="Z287" s="4"/>
      <c r="AA287" s="4"/>
      <c r="AB287" s="4"/>
      <c r="AC287" s="4"/>
      <c r="AD287" s="4"/>
      <c r="AE287" s="4"/>
      <c r="AF287" s="11" t="b">
        <v>0</v>
      </c>
      <c r="AG287" s="11" t="b">
        <v>1</v>
      </c>
      <c r="AH287" s="4"/>
      <c r="AI287" s="11" t="b">
        <v>0</v>
      </c>
      <c r="AJ287" s="4"/>
      <c r="AK287" s="8" t="s">
        <v>108</v>
      </c>
      <c r="AL287" s="11" t="b">
        <v>1</v>
      </c>
      <c r="AM287" s="4"/>
      <c r="AN287" s="8" t="s">
        <v>109</v>
      </c>
      <c r="AO287" s="8" t="s">
        <v>3093</v>
      </c>
      <c r="AP287" s="8" t="s">
        <v>3102</v>
      </c>
      <c r="AQ287" s="8" t="s">
        <v>1309</v>
      </c>
      <c r="AR287" s="9"/>
      <c r="AS287" s="9"/>
      <c r="AT287" s="4"/>
      <c r="AU287" s="4"/>
      <c r="AV287" s="8" t="s">
        <v>112</v>
      </c>
      <c r="AW287" s="8" t="s">
        <v>3103</v>
      </c>
      <c r="AX287" s="4"/>
      <c r="AY287" s="10">
        <v>0.0</v>
      </c>
      <c r="AZ287" s="4"/>
      <c r="BA287" s="4"/>
      <c r="BB287" s="4"/>
      <c r="BC287" s="8" t="s">
        <v>1345</v>
      </c>
      <c r="BD287" s="8" t="s">
        <v>3093</v>
      </c>
      <c r="BE287" s="8" t="s">
        <v>1346</v>
      </c>
      <c r="BF287" s="8" t="s">
        <v>1715</v>
      </c>
      <c r="BG287" s="8" t="s">
        <v>458</v>
      </c>
      <c r="BH287" s="4"/>
      <c r="BI287" s="4"/>
      <c r="BJ287" s="8" t="s">
        <v>289</v>
      </c>
      <c r="BK287" s="8" t="s">
        <v>173</v>
      </c>
      <c r="BL287" s="12">
        <v>45266.0</v>
      </c>
      <c r="BM287" s="13"/>
      <c r="BN287" s="11" t="b">
        <v>1</v>
      </c>
      <c r="BO287" s="8" t="s">
        <v>119</v>
      </c>
      <c r="BP287" s="8" t="s">
        <v>1349</v>
      </c>
      <c r="BQ287" s="4"/>
      <c r="BR287" s="4"/>
      <c r="BS287" s="11" t="b">
        <v>1</v>
      </c>
      <c r="BT287" s="4"/>
      <c r="BU287" s="4"/>
      <c r="BV287" s="4"/>
      <c r="BW287" s="11" t="b">
        <v>1</v>
      </c>
      <c r="BX287" s="8" t="s">
        <v>122</v>
      </c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</row>
    <row r="288" ht="14.25" customHeight="1">
      <c r="A288" s="8">
        <v>282.0</v>
      </c>
      <c r="B288" s="8" t="s">
        <v>3104</v>
      </c>
      <c r="C288" s="8" t="s">
        <v>3105</v>
      </c>
      <c r="D288" s="8" t="s">
        <v>3048</v>
      </c>
      <c r="E288" s="8" t="s">
        <v>1359</v>
      </c>
      <c r="F288" s="8" t="s">
        <v>1148</v>
      </c>
      <c r="G288" s="8" t="s">
        <v>3106</v>
      </c>
      <c r="H288" s="4"/>
      <c r="I288" s="8" t="s">
        <v>3105</v>
      </c>
      <c r="J288" s="10" t="s">
        <v>3107</v>
      </c>
      <c r="K288" s="8" t="s">
        <v>3108</v>
      </c>
      <c r="L288" s="4">
        <f t="shared" ref="L288:M288" si="1">+525582219456</f>
        <v>525582219456</v>
      </c>
      <c r="M288" s="4">
        <f t="shared" si="1"/>
        <v>525582219456</v>
      </c>
      <c r="N288" s="8" t="s">
        <v>3109</v>
      </c>
      <c r="O288" s="8" t="s">
        <v>3109</v>
      </c>
      <c r="P288" s="8" t="s">
        <v>131</v>
      </c>
      <c r="Q288" s="8" t="s">
        <v>102</v>
      </c>
      <c r="R288" s="8" t="s">
        <v>254</v>
      </c>
      <c r="S288" s="8" t="s">
        <v>1199</v>
      </c>
      <c r="T288" s="8" t="s">
        <v>458</v>
      </c>
      <c r="U288" s="9"/>
      <c r="V288" s="8" t="s">
        <v>255</v>
      </c>
      <c r="W288" s="8" t="s">
        <v>3110</v>
      </c>
      <c r="X288" s="4"/>
      <c r="Y288" s="9"/>
      <c r="Z288" s="4"/>
      <c r="AA288" s="4"/>
      <c r="AB288" s="4"/>
      <c r="AC288" s="4"/>
      <c r="AD288" s="4"/>
      <c r="AE288" s="4"/>
      <c r="AF288" s="11" t="b">
        <v>0</v>
      </c>
      <c r="AG288" s="11" t="b">
        <v>1</v>
      </c>
      <c r="AH288" s="4"/>
      <c r="AI288" s="11" t="b">
        <v>0</v>
      </c>
      <c r="AJ288" s="4"/>
      <c r="AK288" s="8" t="s">
        <v>108</v>
      </c>
      <c r="AL288" s="11" t="b">
        <v>1</v>
      </c>
      <c r="AM288" s="4"/>
      <c r="AN288" s="8" t="s">
        <v>109</v>
      </c>
      <c r="AO288" s="8" t="s">
        <v>3104</v>
      </c>
      <c r="AP288" s="8" t="s">
        <v>3104</v>
      </c>
      <c r="AQ288" s="8" t="s">
        <v>1309</v>
      </c>
      <c r="AR288" s="9"/>
      <c r="AS288" s="9"/>
      <c r="AT288" s="4"/>
      <c r="AU288" s="4"/>
      <c r="AV288" s="8" t="s">
        <v>552</v>
      </c>
      <c r="AW288" s="8" t="s">
        <v>3111</v>
      </c>
      <c r="AX288" s="4"/>
      <c r="AY288" s="10">
        <v>1.0</v>
      </c>
      <c r="AZ288" s="4"/>
      <c r="BA288" s="4"/>
      <c r="BB288" s="4"/>
      <c r="BC288" s="8" t="s">
        <v>1345</v>
      </c>
      <c r="BD288" s="8" t="s">
        <v>3104</v>
      </c>
      <c r="BE288" s="8" t="s">
        <v>1346</v>
      </c>
      <c r="BF288" s="8" t="s">
        <v>1715</v>
      </c>
      <c r="BG288" s="8" t="s">
        <v>458</v>
      </c>
      <c r="BH288" s="4"/>
      <c r="BI288" s="4"/>
      <c r="BJ288" s="8" t="s">
        <v>289</v>
      </c>
      <c r="BK288" s="8" t="s">
        <v>173</v>
      </c>
      <c r="BL288" s="10" t="s">
        <v>1311</v>
      </c>
      <c r="BM288" s="10" t="s">
        <v>1311</v>
      </c>
      <c r="BN288" s="11" t="b">
        <v>0</v>
      </c>
      <c r="BO288" s="8" t="s">
        <v>119</v>
      </c>
      <c r="BP288" s="8" t="s">
        <v>1349</v>
      </c>
      <c r="BQ288" s="4"/>
      <c r="BR288" s="4"/>
      <c r="BS288" s="11" t="b">
        <v>1</v>
      </c>
      <c r="BT288" s="4"/>
      <c r="BU288" s="4"/>
      <c r="BV288" s="4"/>
      <c r="BW288" s="11" t="b">
        <v>0</v>
      </c>
      <c r="BX288" s="8" t="s">
        <v>122</v>
      </c>
      <c r="BY288" s="4"/>
      <c r="BZ288" s="4"/>
      <c r="CA288" s="4"/>
      <c r="CB288" s="4"/>
      <c r="CC288" s="4"/>
      <c r="CD288" s="4"/>
      <c r="CE288" s="4"/>
      <c r="CF288" s="8" t="s">
        <v>176</v>
      </c>
      <c r="CG288" s="4"/>
      <c r="CH288" s="4"/>
      <c r="CI288" s="4"/>
    </row>
    <row r="289" ht="14.25" customHeight="1">
      <c r="A289" s="8">
        <v>283.0</v>
      </c>
      <c r="B289" s="8" t="s">
        <v>3112</v>
      </c>
      <c r="C289" s="8" t="s">
        <v>3113</v>
      </c>
      <c r="D289" s="8" t="s">
        <v>3114</v>
      </c>
      <c r="E289" s="4"/>
      <c r="F289" s="8" t="s">
        <v>3115</v>
      </c>
      <c r="G289" s="8" t="s">
        <v>1269</v>
      </c>
      <c r="H289" s="4"/>
      <c r="I289" s="8" t="s">
        <v>3113</v>
      </c>
      <c r="J289" s="10" t="s">
        <v>3116</v>
      </c>
      <c r="K289" s="8" t="s">
        <v>3117</v>
      </c>
      <c r="L289" s="4" t="str">
        <f>+52 5533977306</f>
        <v>#ERROR!</v>
      </c>
      <c r="M289" s="4" t="str">
        <f>+52 5533977306</f>
        <v>#ERROR!</v>
      </c>
      <c r="N289" s="8" t="s">
        <v>3118</v>
      </c>
      <c r="O289" s="8" t="s">
        <v>3119</v>
      </c>
      <c r="P289" s="8" t="s">
        <v>101</v>
      </c>
      <c r="Q289" s="8" t="s">
        <v>102</v>
      </c>
      <c r="R289" s="8" t="s">
        <v>254</v>
      </c>
      <c r="S289" s="8" t="s">
        <v>1199</v>
      </c>
      <c r="T289" s="4"/>
      <c r="U289" s="4"/>
      <c r="V289" s="8" t="s">
        <v>255</v>
      </c>
      <c r="W289" s="8" t="s">
        <v>3120</v>
      </c>
      <c r="X289" s="4"/>
      <c r="Y289" s="4"/>
      <c r="Z289" s="4"/>
      <c r="AA289" s="4"/>
      <c r="AB289" s="4"/>
      <c r="AC289" s="4"/>
      <c r="AD289" s="4"/>
      <c r="AE289" s="4"/>
      <c r="AF289" s="11" t="b">
        <v>0</v>
      </c>
      <c r="AG289" s="11" t="b">
        <v>1</v>
      </c>
      <c r="AH289" s="4"/>
      <c r="AI289" s="11" t="b">
        <v>0</v>
      </c>
      <c r="AJ289" s="4"/>
      <c r="AK289" s="8" t="s">
        <v>108</v>
      </c>
      <c r="AL289" s="11" t="b">
        <v>1</v>
      </c>
      <c r="AM289" s="4"/>
      <c r="AN289" s="8" t="s">
        <v>109</v>
      </c>
      <c r="AO289" s="8" t="s">
        <v>3112</v>
      </c>
      <c r="AP289" s="8" t="s">
        <v>3121</v>
      </c>
      <c r="AQ289" s="8" t="s">
        <v>1309</v>
      </c>
      <c r="AR289" s="4"/>
      <c r="AS289" s="4"/>
      <c r="AT289" s="4"/>
      <c r="AU289" s="4"/>
      <c r="AV289" s="8" t="s">
        <v>552</v>
      </c>
      <c r="AW289" s="8" t="s">
        <v>3122</v>
      </c>
      <c r="AX289" s="8" t="s">
        <v>2912</v>
      </c>
      <c r="AY289" s="4"/>
      <c r="AZ289" s="4"/>
      <c r="BA289" s="4"/>
      <c r="BB289" s="4"/>
      <c r="BC289" s="8" t="s">
        <v>1345</v>
      </c>
      <c r="BD289" s="8" t="s">
        <v>3112</v>
      </c>
      <c r="BE289" s="8" t="s">
        <v>1346</v>
      </c>
      <c r="BF289" s="8" t="s">
        <v>1715</v>
      </c>
      <c r="BG289" s="8" t="s">
        <v>458</v>
      </c>
      <c r="BH289" s="4"/>
      <c r="BI289" s="4"/>
      <c r="BJ289" s="8" t="s">
        <v>289</v>
      </c>
      <c r="BK289" s="8" t="s">
        <v>173</v>
      </c>
      <c r="BL289" s="10" t="s">
        <v>1311</v>
      </c>
      <c r="BM289" s="4"/>
      <c r="BN289" s="11" t="b">
        <v>1</v>
      </c>
      <c r="BO289" s="8" t="s">
        <v>119</v>
      </c>
      <c r="BP289" s="8" t="s">
        <v>1349</v>
      </c>
      <c r="BQ289" s="4"/>
      <c r="BR289" s="4"/>
      <c r="BS289" s="11" t="b">
        <v>1</v>
      </c>
      <c r="BT289" s="4"/>
      <c r="BU289" s="4"/>
      <c r="BV289" s="4"/>
      <c r="BW289" s="11" t="b">
        <v>1</v>
      </c>
      <c r="BX289" s="8" t="s">
        <v>122</v>
      </c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</row>
    <row r="290" ht="14.25" customHeight="1">
      <c r="A290" s="8">
        <v>284.0</v>
      </c>
      <c r="B290" s="8" t="s">
        <v>3123</v>
      </c>
      <c r="C290" s="8" t="s">
        <v>3124</v>
      </c>
      <c r="D290" s="8" t="s">
        <v>942</v>
      </c>
      <c r="E290" s="4"/>
      <c r="F290" s="8" t="s">
        <v>3125</v>
      </c>
      <c r="G290" s="8" t="s">
        <v>3126</v>
      </c>
      <c r="H290" s="4"/>
      <c r="I290" s="8" t="s">
        <v>3127</v>
      </c>
      <c r="J290" s="10" t="s">
        <v>3128</v>
      </c>
      <c r="K290" s="8" t="s">
        <v>3129</v>
      </c>
      <c r="L290" s="4" t="str">
        <f>+52 5532004667</f>
        <v>#ERROR!</v>
      </c>
      <c r="M290" s="4" t="str">
        <f>+52 5532004667</f>
        <v>#ERROR!</v>
      </c>
      <c r="N290" s="4"/>
      <c r="O290" s="8" t="s">
        <v>3130</v>
      </c>
      <c r="P290" s="8" t="s">
        <v>1454</v>
      </c>
      <c r="Q290" s="8" t="s">
        <v>102</v>
      </c>
      <c r="R290" s="8" t="s">
        <v>254</v>
      </c>
      <c r="S290" s="8" t="s">
        <v>1199</v>
      </c>
      <c r="T290" s="4"/>
      <c r="U290" s="4"/>
      <c r="V290" s="8" t="s">
        <v>255</v>
      </c>
      <c r="W290" s="8" t="s">
        <v>3131</v>
      </c>
      <c r="Y290" s="4"/>
      <c r="Z290" s="4"/>
      <c r="AA290" s="4"/>
      <c r="AB290" s="4"/>
      <c r="AC290" s="4"/>
      <c r="AD290" s="4"/>
      <c r="AE290" s="4"/>
      <c r="AF290" s="11" t="b">
        <v>0</v>
      </c>
      <c r="AG290" s="11" t="b">
        <v>1</v>
      </c>
      <c r="AH290" s="4"/>
      <c r="AI290" s="11" t="b">
        <v>0</v>
      </c>
      <c r="AJ290" s="4"/>
      <c r="AK290" s="8" t="s">
        <v>108</v>
      </c>
      <c r="AL290" s="11" t="b">
        <v>1</v>
      </c>
      <c r="AM290" s="4"/>
      <c r="AN290" s="8" t="s">
        <v>109</v>
      </c>
      <c r="AO290" s="8" t="s">
        <v>3123</v>
      </c>
      <c r="AP290" s="8" t="s">
        <v>3123</v>
      </c>
      <c r="AQ290" s="4"/>
      <c r="AR290" s="4"/>
      <c r="AS290" s="4"/>
      <c r="AT290" s="4"/>
      <c r="AU290" s="4"/>
      <c r="AV290" s="8" t="s">
        <v>552</v>
      </c>
      <c r="AW290" s="8" t="s">
        <v>3132</v>
      </c>
      <c r="AX290" s="4"/>
      <c r="AY290" s="4"/>
      <c r="AZ290" s="4"/>
      <c r="BA290" s="4"/>
      <c r="BB290" s="4"/>
      <c r="BC290" s="8" t="s">
        <v>1345</v>
      </c>
      <c r="BD290" s="8" t="s">
        <v>3123</v>
      </c>
      <c r="BE290" s="8" t="s">
        <v>1346</v>
      </c>
      <c r="BF290" s="8" t="s">
        <v>1715</v>
      </c>
      <c r="BG290" s="8" t="s">
        <v>458</v>
      </c>
      <c r="BH290" s="4"/>
      <c r="BI290" s="4"/>
      <c r="BJ290" s="8" t="s">
        <v>289</v>
      </c>
      <c r="BK290" s="8" t="s">
        <v>173</v>
      </c>
      <c r="BL290" s="10" t="s">
        <v>1335</v>
      </c>
      <c r="BM290" s="4"/>
      <c r="BN290" s="11" t="b">
        <v>1</v>
      </c>
      <c r="BO290" s="8" t="s">
        <v>119</v>
      </c>
      <c r="BP290" s="8" t="s">
        <v>1349</v>
      </c>
      <c r="BQ290" s="4"/>
      <c r="BR290" s="4"/>
      <c r="BS290" s="11" t="b">
        <v>1</v>
      </c>
      <c r="BT290" s="4"/>
      <c r="BU290" s="4"/>
      <c r="BV290" s="4"/>
      <c r="BW290" s="11" t="b">
        <v>1</v>
      </c>
      <c r="BX290" s="8" t="s">
        <v>122</v>
      </c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</row>
    <row r="291" ht="14.25" customHeight="1">
      <c r="A291" s="8">
        <v>285.0</v>
      </c>
      <c r="B291" s="8" t="s">
        <v>3133</v>
      </c>
      <c r="C291" s="8" t="s">
        <v>3134</v>
      </c>
      <c r="D291" s="8" t="s">
        <v>1192</v>
      </c>
      <c r="E291" s="8" t="s">
        <v>1442</v>
      </c>
      <c r="F291" s="8" t="s">
        <v>3135</v>
      </c>
      <c r="G291" s="8" t="s">
        <v>3136</v>
      </c>
      <c r="H291" s="4"/>
      <c r="I291" s="8" t="s">
        <v>3137</v>
      </c>
      <c r="J291" s="10" t="s">
        <v>3138</v>
      </c>
      <c r="K291" s="4"/>
      <c r="L291" s="4" t="str">
        <f>+505 84492954</f>
        <v>#ERROR!</v>
      </c>
      <c r="M291" s="4" t="str">
        <f>+505 84492954</f>
        <v>#ERROR!</v>
      </c>
      <c r="N291" s="4"/>
      <c r="O291" s="8" t="s">
        <v>3139</v>
      </c>
      <c r="P291" s="8" t="s">
        <v>101</v>
      </c>
      <c r="Q291" s="8" t="s">
        <v>102</v>
      </c>
      <c r="R291" s="8" t="s">
        <v>1580</v>
      </c>
      <c r="S291" s="8" t="s">
        <v>1199</v>
      </c>
      <c r="T291" s="4"/>
      <c r="U291" s="4"/>
      <c r="V291" s="8" t="s">
        <v>255</v>
      </c>
      <c r="W291" s="8">
        <v>5.01199710999E11</v>
      </c>
      <c r="X291" s="4"/>
      <c r="Y291" s="4"/>
      <c r="Z291" s="4"/>
      <c r="AA291" s="4"/>
      <c r="AB291" s="4"/>
      <c r="AC291" s="4"/>
      <c r="AD291" s="4"/>
      <c r="AE291" s="4"/>
      <c r="AF291" s="11" t="b">
        <v>0</v>
      </c>
      <c r="AG291" s="11" t="b">
        <v>0</v>
      </c>
      <c r="AH291" s="4"/>
      <c r="AI291" s="11" t="b">
        <v>0</v>
      </c>
      <c r="AJ291" s="4"/>
      <c r="AK291" s="8" t="s">
        <v>108</v>
      </c>
      <c r="AL291" s="11" t="b">
        <v>1</v>
      </c>
      <c r="AM291" s="4"/>
      <c r="AN291" s="8" t="s">
        <v>109</v>
      </c>
      <c r="AO291" s="8" t="s">
        <v>3133</v>
      </c>
      <c r="AP291" s="8" t="s">
        <v>3133</v>
      </c>
      <c r="AQ291" s="8" t="s">
        <v>1309</v>
      </c>
      <c r="AR291" s="4"/>
      <c r="AS291" s="4"/>
      <c r="AT291" s="4"/>
      <c r="AU291" s="4"/>
      <c r="AV291" s="8" t="s">
        <v>112</v>
      </c>
      <c r="AW291" s="8" t="s">
        <v>3140</v>
      </c>
      <c r="AX291" s="4"/>
      <c r="AY291" s="4"/>
      <c r="AZ291" s="4"/>
      <c r="BA291" s="4"/>
      <c r="BB291" s="4"/>
      <c r="BC291" s="8" t="s">
        <v>1345</v>
      </c>
      <c r="BD291" s="8" t="s">
        <v>3133</v>
      </c>
      <c r="BE291" s="8" t="s">
        <v>1346</v>
      </c>
      <c r="BF291" s="8" t="s">
        <v>2372</v>
      </c>
      <c r="BG291" s="8" t="s">
        <v>2373</v>
      </c>
      <c r="BH291" s="4"/>
      <c r="BI291" s="4"/>
      <c r="BJ291" s="8" t="s">
        <v>289</v>
      </c>
      <c r="BK291" s="8" t="s">
        <v>173</v>
      </c>
      <c r="BL291" s="10" t="s">
        <v>1335</v>
      </c>
      <c r="BM291" s="4"/>
      <c r="BN291" s="11" t="b">
        <v>1</v>
      </c>
      <c r="BO291" s="8" t="s">
        <v>119</v>
      </c>
      <c r="BP291" s="8" t="s">
        <v>1349</v>
      </c>
      <c r="BQ291" s="4"/>
      <c r="BR291" s="4"/>
      <c r="BS291" s="11" t="b">
        <v>1</v>
      </c>
      <c r="BT291" s="4"/>
      <c r="BU291" s="4"/>
      <c r="BV291" s="4"/>
      <c r="BW291" s="11" t="b">
        <v>1</v>
      </c>
      <c r="BX291" s="8" t="s">
        <v>122</v>
      </c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</row>
    <row r="292" ht="14.25" customHeight="1">
      <c r="A292" s="8">
        <v>286.0</v>
      </c>
      <c r="B292" s="8" t="s">
        <v>3141</v>
      </c>
      <c r="C292" s="8" t="s">
        <v>3142</v>
      </c>
      <c r="D292" s="8" t="s">
        <v>3143</v>
      </c>
      <c r="E292" s="8" t="s">
        <v>3144</v>
      </c>
      <c r="F292" s="8" t="s">
        <v>3145</v>
      </c>
      <c r="G292" s="8" t="s">
        <v>1663</v>
      </c>
      <c r="H292" s="4"/>
      <c r="I292" s="8" t="s">
        <v>3146</v>
      </c>
      <c r="J292" s="10" t="s">
        <v>3147</v>
      </c>
      <c r="K292" s="8" t="s">
        <v>3148</v>
      </c>
      <c r="L292" s="4" t="str">
        <f>+52 5545227661</f>
        <v>#ERROR!</v>
      </c>
      <c r="M292" s="4" t="str">
        <f>+52 5545227661</f>
        <v>#ERROR!</v>
      </c>
      <c r="N292" s="4"/>
      <c r="O292" s="8" t="s">
        <v>3149</v>
      </c>
      <c r="P292" s="8" t="s">
        <v>1454</v>
      </c>
      <c r="Q292" s="8" t="s">
        <v>102</v>
      </c>
      <c r="R292" s="8" t="s">
        <v>254</v>
      </c>
      <c r="S292" s="8" t="s">
        <v>1199</v>
      </c>
      <c r="T292" s="4"/>
      <c r="U292" s="4"/>
      <c r="V292" s="8" t="s">
        <v>255</v>
      </c>
      <c r="W292" s="8">
        <v>2.308403138E9</v>
      </c>
      <c r="X292" s="4"/>
      <c r="Y292" s="4"/>
      <c r="Z292" s="4"/>
      <c r="AA292" s="4"/>
      <c r="AB292" s="4"/>
      <c r="AC292" s="4"/>
      <c r="AD292" s="4"/>
      <c r="AE292" s="4"/>
      <c r="AF292" s="11" t="b">
        <v>0</v>
      </c>
      <c r="AG292" s="11" t="b">
        <v>1</v>
      </c>
      <c r="AH292" s="4"/>
      <c r="AI292" s="11" t="b">
        <v>0</v>
      </c>
      <c r="AJ292" s="4"/>
      <c r="AK292" s="8" t="s">
        <v>108</v>
      </c>
      <c r="AL292" s="11" t="b">
        <v>1</v>
      </c>
      <c r="AM292" s="4"/>
      <c r="AN292" s="8" t="s">
        <v>109</v>
      </c>
      <c r="AO292" s="8" t="s">
        <v>3141</v>
      </c>
      <c r="AP292" s="8" t="s">
        <v>3141</v>
      </c>
      <c r="AQ292" s="8" t="s">
        <v>1309</v>
      </c>
      <c r="AR292" s="4"/>
      <c r="AS292" s="4"/>
      <c r="AT292" s="4"/>
      <c r="AU292" s="4"/>
      <c r="AV292" s="8" t="s">
        <v>552</v>
      </c>
      <c r="AW292" s="8" t="s">
        <v>3150</v>
      </c>
      <c r="AX292" s="4"/>
      <c r="AY292" s="4"/>
      <c r="AZ292" s="4"/>
      <c r="BA292" s="4"/>
      <c r="BB292" s="4"/>
      <c r="BC292" s="8" t="s">
        <v>1345</v>
      </c>
      <c r="BD292" s="8" t="s">
        <v>3141</v>
      </c>
      <c r="BE292" s="8" t="s">
        <v>1346</v>
      </c>
      <c r="BF292" s="8" t="s">
        <v>1439</v>
      </c>
      <c r="BG292" s="8" t="s">
        <v>391</v>
      </c>
      <c r="BH292" s="4"/>
      <c r="BI292" s="4"/>
      <c r="BJ292" s="8" t="s">
        <v>289</v>
      </c>
      <c r="BK292" s="8" t="s">
        <v>173</v>
      </c>
      <c r="BL292" s="15">
        <v>45023.0</v>
      </c>
      <c r="BM292" s="4"/>
      <c r="BN292" s="11" t="b">
        <v>1</v>
      </c>
      <c r="BO292" s="8" t="s">
        <v>119</v>
      </c>
      <c r="BP292" s="8" t="s">
        <v>1349</v>
      </c>
      <c r="BQ292" s="4"/>
      <c r="BR292" s="4"/>
      <c r="BS292" s="11" t="b">
        <v>1</v>
      </c>
      <c r="BT292" s="4"/>
      <c r="BU292" s="4"/>
      <c r="BV292" s="4"/>
      <c r="BW292" s="11" t="b">
        <v>1</v>
      </c>
      <c r="BX292" s="8" t="s">
        <v>122</v>
      </c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</row>
    <row r="293" ht="14.25" customHeight="1">
      <c r="A293" s="8">
        <v>287.0</v>
      </c>
      <c r="B293" s="8" t="s">
        <v>3151</v>
      </c>
      <c r="C293" s="8" t="s">
        <v>3152</v>
      </c>
      <c r="D293" s="8" t="s">
        <v>1134</v>
      </c>
      <c r="E293" s="4"/>
      <c r="F293" s="8" t="s">
        <v>1766</v>
      </c>
      <c r="G293" s="8" t="s">
        <v>335</v>
      </c>
      <c r="H293" s="4"/>
      <c r="I293" s="8" t="s">
        <v>3153</v>
      </c>
      <c r="J293" s="10" t="s">
        <v>3154</v>
      </c>
      <c r="K293" s="8" t="s">
        <v>3155</v>
      </c>
      <c r="L293" s="4" t="str">
        <f>+52 5582337664</f>
        <v>#ERROR!</v>
      </c>
      <c r="M293" s="4" t="str">
        <f>+52 5582337664</f>
        <v>#ERROR!</v>
      </c>
      <c r="N293" s="8" t="s">
        <v>3156</v>
      </c>
      <c r="O293" s="4"/>
      <c r="P293" s="8" t="s">
        <v>101</v>
      </c>
      <c r="Q293" s="8" t="s">
        <v>102</v>
      </c>
      <c r="R293" s="8" t="s">
        <v>254</v>
      </c>
      <c r="S293" s="8" t="s">
        <v>1199</v>
      </c>
      <c r="T293" s="4"/>
      <c r="U293" s="4"/>
      <c r="V293" s="8" t="s">
        <v>255</v>
      </c>
      <c r="W293" s="8" t="s">
        <v>3157</v>
      </c>
      <c r="X293" s="4"/>
      <c r="Y293" s="4"/>
      <c r="Z293" s="4"/>
      <c r="AA293" s="4"/>
      <c r="AB293" s="4"/>
      <c r="AC293" s="4"/>
      <c r="AD293" s="4"/>
      <c r="AE293" s="4"/>
      <c r="AF293" s="11" t="b">
        <v>0</v>
      </c>
      <c r="AG293" s="11" t="b">
        <v>0</v>
      </c>
      <c r="AH293" s="4"/>
      <c r="AI293" s="11" t="b">
        <v>0</v>
      </c>
      <c r="AJ293" s="4"/>
      <c r="AK293" s="8" t="s">
        <v>108</v>
      </c>
      <c r="AL293" s="11" t="b">
        <v>1</v>
      </c>
      <c r="AM293" s="4"/>
      <c r="AN293" s="8" t="s">
        <v>109</v>
      </c>
      <c r="AO293" s="8" t="s">
        <v>3151</v>
      </c>
      <c r="AP293" s="8" t="s">
        <v>3151</v>
      </c>
      <c r="AQ293" s="8" t="s">
        <v>1309</v>
      </c>
      <c r="AR293" s="4"/>
      <c r="AS293" s="4"/>
      <c r="AT293" s="4"/>
      <c r="AU293" s="4"/>
      <c r="AV293" s="8" t="s">
        <v>552</v>
      </c>
      <c r="AW293" s="8" t="s">
        <v>3158</v>
      </c>
      <c r="AX293" s="4"/>
      <c r="AY293" s="4"/>
      <c r="AZ293" s="4"/>
      <c r="BA293" s="4"/>
      <c r="BB293" s="4"/>
      <c r="BC293" s="8" t="s">
        <v>1345</v>
      </c>
      <c r="BD293" s="8" t="s">
        <v>3151</v>
      </c>
      <c r="BE293" s="8" t="s">
        <v>1346</v>
      </c>
      <c r="BF293" s="8" t="s">
        <v>2156</v>
      </c>
      <c r="BG293" s="8" t="s">
        <v>486</v>
      </c>
      <c r="BH293" s="4"/>
      <c r="BI293" s="4"/>
      <c r="BJ293" s="8" t="s">
        <v>289</v>
      </c>
      <c r="BK293" s="8" t="s">
        <v>173</v>
      </c>
      <c r="BL293" s="15">
        <v>45206.0</v>
      </c>
      <c r="BM293" s="4"/>
      <c r="BN293" s="11" t="b">
        <v>1</v>
      </c>
      <c r="BO293" s="8" t="s">
        <v>119</v>
      </c>
      <c r="BP293" s="8" t="s">
        <v>1349</v>
      </c>
      <c r="BQ293" s="4"/>
      <c r="BR293" s="4"/>
      <c r="BS293" s="11" t="b">
        <v>1</v>
      </c>
      <c r="BT293" s="4"/>
      <c r="BU293" s="4"/>
      <c r="BV293" s="4"/>
      <c r="BW293" s="11" t="b">
        <v>1</v>
      </c>
      <c r="BX293" s="8" t="s">
        <v>122</v>
      </c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</row>
    <row r="294" ht="14.25" customHeight="1">
      <c r="A294" s="8">
        <v>288.0</v>
      </c>
      <c r="B294" s="8" t="s">
        <v>3159</v>
      </c>
      <c r="C294" s="8" t="s">
        <v>3160</v>
      </c>
      <c r="D294" s="8" t="s">
        <v>802</v>
      </c>
      <c r="E294" s="8" t="s">
        <v>3161</v>
      </c>
      <c r="F294" s="8" t="s">
        <v>3162</v>
      </c>
      <c r="G294" s="8" t="s">
        <v>3163</v>
      </c>
      <c r="H294" s="4"/>
      <c r="I294" s="8" t="s">
        <v>3164</v>
      </c>
      <c r="J294" s="10" t="s">
        <v>3165</v>
      </c>
      <c r="K294" s="8" t="s">
        <v>3166</v>
      </c>
      <c r="L294" s="4" t="str">
        <f>+503 73962693</f>
        <v>#ERROR!</v>
      </c>
      <c r="M294" s="4" t="str">
        <f>+503 73962693</f>
        <v>#ERROR!</v>
      </c>
      <c r="N294" s="8" t="s">
        <v>3167</v>
      </c>
      <c r="O294" s="8" t="s">
        <v>3168</v>
      </c>
      <c r="P294" s="8" t="s">
        <v>101</v>
      </c>
      <c r="Q294" s="8" t="s">
        <v>102</v>
      </c>
      <c r="R294" s="8" t="s">
        <v>1462</v>
      </c>
      <c r="S294" s="8" t="s">
        <v>1199</v>
      </c>
      <c r="T294" s="4"/>
      <c r="U294" s="4"/>
      <c r="V294" s="8" t="s">
        <v>255</v>
      </c>
      <c r="W294" s="8">
        <v>6.141512961317E12</v>
      </c>
      <c r="X294" s="4"/>
      <c r="Y294" s="4"/>
      <c r="Z294" s="4"/>
      <c r="AA294" s="4"/>
      <c r="AB294" s="4"/>
      <c r="AC294" s="4"/>
      <c r="AD294" s="4"/>
      <c r="AE294" s="4"/>
      <c r="AF294" s="11" t="b">
        <v>0</v>
      </c>
      <c r="AG294" s="11" t="b">
        <v>1</v>
      </c>
      <c r="AH294" s="4"/>
      <c r="AI294" s="11" t="b">
        <v>0</v>
      </c>
      <c r="AJ294" s="4"/>
      <c r="AK294" s="8" t="s">
        <v>108</v>
      </c>
      <c r="AL294" s="11" t="b">
        <v>1</v>
      </c>
      <c r="AM294" s="4"/>
      <c r="AN294" s="8" t="s">
        <v>109</v>
      </c>
      <c r="AO294" s="8" t="s">
        <v>3159</v>
      </c>
      <c r="AP294" s="8" t="s">
        <v>3169</v>
      </c>
      <c r="AR294" s="4"/>
      <c r="AS294" s="4"/>
      <c r="AT294" s="4"/>
      <c r="AU294" s="4"/>
      <c r="AV294" s="8" t="s">
        <v>552</v>
      </c>
      <c r="AW294" s="8" t="s">
        <v>3170</v>
      </c>
      <c r="AX294" s="4"/>
      <c r="AY294" s="4"/>
      <c r="AZ294" s="4"/>
      <c r="BA294" s="4"/>
      <c r="BB294" s="4"/>
      <c r="BC294" s="8" t="s">
        <v>1345</v>
      </c>
      <c r="BD294" s="8" t="s">
        <v>3159</v>
      </c>
      <c r="BE294" s="8" t="s">
        <v>1346</v>
      </c>
      <c r="BF294" s="8" t="s">
        <v>2060</v>
      </c>
      <c r="BG294" s="8" t="s">
        <v>1164</v>
      </c>
      <c r="BH294" s="4"/>
      <c r="BI294" s="4"/>
      <c r="BJ294" s="8" t="s">
        <v>289</v>
      </c>
      <c r="BK294" s="8" t="s">
        <v>173</v>
      </c>
      <c r="BL294" s="15">
        <v>45206.0</v>
      </c>
      <c r="BM294" s="4"/>
      <c r="BN294" s="11" t="b">
        <v>1</v>
      </c>
      <c r="BO294" s="8" t="s">
        <v>119</v>
      </c>
      <c r="BP294" s="8" t="s">
        <v>1349</v>
      </c>
      <c r="BQ294" s="4"/>
      <c r="BR294" s="4"/>
      <c r="BS294" s="11" t="b">
        <v>1</v>
      </c>
      <c r="BT294" s="4"/>
      <c r="BU294" s="4"/>
      <c r="BV294" s="4"/>
      <c r="BW294" s="11" t="b">
        <v>1</v>
      </c>
      <c r="BX294" s="8" t="s">
        <v>122</v>
      </c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</row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autoFilter ref="$A$5:$CH$279"/>
  <mergeCells count="15">
    <mergeCell ref="Z64:AA64"/>
    <mergeCell ref="Z65:AA65"/>
    <mergeCell ref="I98:J98"/>
    <mergeCell ref="X106:Y106"/>
    <mergeCell ref="X149:Y149"/>
    <mergeCell ref="AP213:AQ213"/>
    <mergeCell ref="W290:X290"/>
    <mergeCell ref="AP294:AQ294"/>
    <mergeCell ref="E2:F2"/>
    <mergeCell ref="A3:B3"/>
    <mergeCell ref="Q17:R17"/>
    <mergeCell ref="Q48:R48"/>
    <mergeCell ref="Q50:R50"/>
    <mergeCell ref="Z51:AA51"/>
    <mergeCell ref="AB51:AC51"/>
  </mergeCells>
  <printOptions/>
  <pageMargins bottom="0.75" footer="0.0" header="0.0" left="0.7" right="0.7" top="0.75"/>
  <pageSetup orientation="landscape"/>
  <drawing r:id="rId1"/>
</worksheet>
</file>