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A44554B1-F5A6-46CE-8892-2DD52E42C43F}" xr6:coauthVersionLast="47" xr6:coauthVersionMax="47" xr10:uidLastSave="{00000000-0000-0000-0000-000000000000}"/>
  <bookViews>
    <workbookView xWindow="-120" yWindow="-120" windowWidth="20730" windowHeight="11040" tabRatio="769" activeTab="2" xr2:uid="{FB7D1B7B-0160-4AC8-B207-E1A9D5F2893C}"/>
  </bookViews>
  <sheets>
    <sheet name="OCTUBRE" sheetId="1" r:id="rId1"/>
    <sheet name="SEMANA_OCT_1" sheetId="29" r:id="rId2"/>
    <sheet name="SEMANA_OCT_2" sheetId="30" r:id="rId3"/>
    <sheet name="SEMANA_OCT_3" sheetId="31" r:id="rId4"/>
    <sheet name="SEMANA_OCT_4" sheetId="32" r:id="rId5"/>
    <sheet name="SEMANA_OCT_5" sheetId="33" r:id="rId6"/>
    <sheet name="VARIABLES" sheetId="24" r:id="rId7"/>
    <sheet name="JORNADAS" sheetId="23" r:id="rId8"/>
    <sheet name="LLAMADOS" sheetId="17" r:id="rId9"/>
    <sheet name="Hoja_Base" sheetId="26" state="hidden" r:id="rId10"/>
    <sheet name="Fichaje" sheetId="20" r:id="rId11"/>
    <sheet name="NOMINA" sheetId="21" r:id="rId12"/>
    <sheet name="MOBIBUK" sheetId="22" r:id="rId13"/>
    <sheet name="CONFIG" sheetId="28" r:id="rId14"/>
    <sheet name="Hoja1" sheetId="10" state="hidden" r:id="rId15"/>
  </sheets>
  <functionGroups builtInGroupCount="19"/>
  <definedNames>
    <definedName name="_xlnm._FilterDatabase" localSheetId="0" hidden="1">OCTUBRE!$C$35:$AE$35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OCTUBRE!$AC$1</definedName>
    <definedName name="ExternalData_3" localSheetId="10" hidden="1">Fichaje!$A$1:$H$1729</definedName>
    <definedName name="ExternalData_4" localSheetId="11" hidden="1">NOMINA!$A$1:$T$126</definedName>
    <definedName name="ExternalData_5" localSheetId="12" hidden="1">MOBIBUK!$A$1:$N$111</definedName>
    <definedName name="FACTOR_HORAS">CONFIG!$B$5:$E$7</definedName>
    <definedName name="FESTIVOS">CONFIG!$G$2:$J$22</definedName>
    <definedName name="FichajePath">Fichaje!$AA$1</definedName>
    <definedName name="MobibukPath">MOBIBUK!$AA$1</definedName>
    <definedName name="Nomina">OCTUBRE!$A$5:$B$66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JORNADAS!$B$77</definedName>
    <definedName name="Totales_Almacen">OCTUBRE!$A$9</definedName>
    <definedName name="Totales_GOB_I">OCTUBRE!$A$61</definedName>
    <definedName name="Totales_GOB_II">OCTUBRE!$A$87</definedName>
    <definedName name="Totales_La_Torre">OCTUBRE!$A$31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84" i="24" l="1"/>
  <c r="F82" i="24"/>
  <c r="E84" i="24"/>
  <c r="E82" i="24"/>
  <c r="D84" i="24"/>
  <c r="D82" i="24"/>
  <c r="AF275" i="33"/>
  <c r="AF274" i="33"/>
  <c r="AF273" i="33"/>
  <c r="AF272" i="33"/>
  <c r="AG272" i="33" s="1"/>
  <c r="AF271" i="33"/>
  <c r="AF270" i="33"/>
  <c r="AF269" i="33"/>
  <c r="AF268" i="33"/>
  <c r="AG268" i="33" s="1"/>
  <c r="AF267" i="33"/>
  <c r="AF266" i="33"/>
  <c r="AF265" i="33"/>
  <c r="AF264" i="33"/>
  <c r="AG264" i="33" s="1"/>
  <c r="AF263" i="33"/>
  <c r="AF262" i="33"/>
  <c r="AF261" i="33"/>
  <c r="AF260" i="33"/>
  <c r="AG260" i="33" s="1"/>
  <c r="AF259" i="33"/>
  <c r="AF258" i="33"/>
  <c r="AF257" i="33"/>
  <c r="AG256" i="33"/>
  <c r="AF256" i="33"/>
  <c r="AF255" i="33"/>
  <c r="AG252" i="33" s="1"/>
  <c r="AF254" i="33"/>
  <c r="AF253" i="33"/>
  <c r="AF252" i="33"/>
  <c r="AF251" i="33"/>
  <c r="AF250" i="33"/>
  <c r="AG248" i="33" s="1"/>
  <c r="AF249" i="33"/>
  <c r="AF248" i="33"/>
  <c r="AF247" i="33"/>
  <c r="AF246" i="33"/>
  <c r="AF245" i="33"/>
  <c r="AF244" i="33"/>
  <c r="AG244" i="33" s="1"/>
  <c r="AF243" i="33"/>
  <c r="AF242" i="33"/>
  <c r="AF241" i="33"/>
  <c r="AF240" i="33"/>
  <c r="AG240" i="33" s="1"/>
  <c r="AF239" i="33"/>
  <c r="AF238" i="33"/>
  <c r="AF237" i="33"/>
  <c r="AF236" i="33"/>
  <c r="AG236" i="33" s="1"/>
  <c r="AF235" i="33"/>
  <c r="AF234" i="33"/>
  <c r="AF233" i="33"/>
  <c r="AF232" i="33"/>
  <c r="AG232" i="33" s="1"/>
  <c r="AF231" i="33"/>
  <c r="AF230" i="33"/>
  <c r="AF229" i="33"/>
  <c r="AF228" i="33"/>
  <c r="AG228" i="33" s="1"/>
  <c r="AF227" i="33"/>
  <c r="AF226" i="33"/>
  <c r="AF225" i="33"/>
  <c r="AG224" i="33"/>
  <c r="AF224" i="33"/>
  <c r="AF223" i="33"/>
  <c r="AG220" i="33" s="1"/>
  <c r="AF222" i="33"/>
  <c r="AF221" i="33"/>
  <c r="AF220" i="33"/>
  <c r="AF219" i="33"/>
  <c r="AF218" i="33"/>
  <c r="AG216" i="33" s="1"/>
  <c r="AF217" i="33"/>
  <c r="AF216" i="33"/>
  <c r="AF215" i="33"/>
  <c r="AF214" i="33"/>
  <c r="AF213" i="33"/>
  <c r="AF212" i="33"/>
  <c r="AG212" i="33" s="1"/>
  <c r="AF211" i="33"/>
  <c r="AF210" i="33"/>
  <c r="AF209" i="33"/>
  <c r="AF208" i="33"/>
  <c r="AG208" i="33" s="1"/>
  <c r="AF207" i="33"/>
  <c r="AF206" i="33"/>
  <c r="AF205" i="33"/>
  <c r="AF204" i="33"/>
  <c r="AG204" i="33" s="1"/>
  <c r="AF203" i="33"/>
  <c r="AF202" i="33"/>
  <c r="AF201" i="33"/>
  <c r="AF200" i="33"/>
  <c r="AG200" i="33" s="1"/>
  <c r="AF199" i="33"/>
  <c r="AF198" i="33"/>
  <c r="AF197" i="33"/>
  <c r="AF196" i="33"/>
  <c r="AG196" i="33" s="1"/>
  <c r="AF195" i="33"/>
  <c r="AF194" i="33"/>
  <c r="AF193" i="33"/>
  <c r="AG192" i="33"/>
  <c r="AF192" i="33"/>
  <c r="AF191" i="33"/>
  <c r="AG188" i="33" s="1"/>
  <c r="AF190" i="33"/>
  <c r="AF189" i="33"/>
  <c r="AF188" i="33"/>
  <c r="AF187" i="33"/>
  <c r="AF186" i="33"/>
  <c r="AG184" i="33" s="1"/>
  <c r="AF185" i="33"/>
  <c r="AF184" i="33"/>
  <c r="AF183" i="33"/>
  <c r="AF182" i="33"/>
  <c r="AF181" i="33"/>
  <c r="AF180" i="33"/>
  <c r="AG180" i="33" s="1"/>
  <c r="AF179" i="33"/>
  <c r="AF178" i="33"/>
  <c r="AF177" i="33"/>
  <c r="AF176" i="33"/>
  <c r="AG176" i="33" s="1"/>
  <c r="AF175" i="33"/>
  <c r="AF174" i="33"/>
  <c r="AF173" i="33"/>
  <c r="AF172" i="33"/>
  <c r="AG172" i="33" s="1"/>
  <c r="AF171" i="33"/>
  <c r="AF170" i="33"/>
  <c r="AF169" i="33"/>
  <c r="AF168" i="33"/>
  <c r="AG168" i="33" s="1"/>
  <c r="AF167" i="33"/>
  <c r="AF166" i="33"/>
  <c r="AF165" i="33"/>
  <c r="AF164" i="33"/>
  <c r="AG164" i="33" s="1"/>
  <c r="AF163" i="33"/>
  <c r="AF162" i="33"/>
  <c r="AF161" i="33"/>
  <c r="AG160" i="33"/>
  <c r="AF160" i="33"/>
  <c r="AF159" i="33"/>
  <c r="AG156" i="33" s="1"/>
  <c r="AF158" i="33"/>
  <c r="AF157" i="33"/>
  <c r="AF156" i="33"/>
  <c r="AF155" i="33"/>
  <c r="AF154" i="33"/>
  <c r="AG152" i="33" s="1"/>
  <c r="AF153" i="33"/>
  <c r="AF152" i="33"/>
  <c r="AF151" i="33"/>
  <c r="AF150" i="33"/>
  <c r="AF149" i="33"/>
  <c r="AF148" i="33"/>
  <c r="AG148" i="33" s="1"/>
  <c r="AF147" i="33"/>
  <c r="AF146" i="33"/>
  <c r="AF145" i="33"/>
  <c r="AF144" i="33"/>
  <c r="AG144" i="33" s="1"/>
  <c r="AF143" i="33"/>
  <c r="AF142" i="33"/>
  <c r="AF141" i="33"/>
  <c r="AF140" i="33"/>
  <c r="AG140" i="33" s="1"/>
  <c r="AF139" i="33"/>
  <c r="AF138" i="33"/>
  <c r="AF137" i="33"/>
  <c r="AF136" i="33"/>
  <c r="AG136" i="33" s="1"/>
  <c r="AF135" i="33"/>
  <c r="AF134" i="33"/>
  <c r="AF133" i="33"/>
  <c r="AF132" i="33"/>
  <c r="AG132" i="33" s="1"/>
  <c r="AF131" i="33"/>
  <c r="AF130" i="33"/>
  <c r="AF129" i="33"/>
  <c r="AG128" i="33"/>
  <c r="AF128" i="33"/>
  <c r="AF127" i="33"/>
  <c r="AG124" i="33" s="1"/>
  <c r="AF126" i="33"/>
  <c r="AF125" i="33"/>
  <c r="AF124" i="33"/>
  <c r="AF123" i="33"/>
  <c r="AF122" i="33"/>
  <c r="AG120" i="33" s="1"/>
  <c r="AF121" i="33"/>
  <c r="AF120" i="33"/>
  <c r="AF119" i="33"/>
  <c r="AF118" i="33"/>
  <c r="AF117" i="33"/>
  <c r="AF116" i="33"/>
  <c r="AG116" i="33" s="1"/>
  <c r="AF115" i="33"/>
  <c r="AF114" i="33"/>
  <c r="AF113" i="33"/>
  <c r="AF112" i="33"/>
  <c r="AG112" i="33" s="1"/>
  <c r="AF111" i="33"/>
  <c r="AF110" i="33"/>
  <c r="AF109" i="33"/>
  <c r="AF108" i="33"/>
  <c r="AG108" i="33" s="1"/>
  <c r="AF107" i="33"/>
  <c r="AF106" i="33"/>
  <c r="AF105" i="33"/>
  <c r="AF104" i="33"/>
  <c r="AG104" i="33" s="1"/>
  <c r="AF103" i="33"/>
  <c r="AF102" i="33"/>
  <c r="AF101" i="33"/>
  <c r="AF100" i="33"/>
  <c r="AG100" i="33" s="1"/>
  <c r="AF99" i="33"/>
  <c r="AF98" i="33"/>
  <c r="AF97" i="33"/>
  <c r="AG96" i="33"/>
  <c r="AF96" i="33"/>
  <c r="AF95" i="33"/>
  <c r="AG92" i="33" s="1"/>
  <c r="AF94" i="33"/>
  <c r="AF93" i="33"/>
  <c r="AF92" i="33"/>
  <c r="AF91" i="33"/>
  <c r="AF90" i="33"/>
  <c r="AG88" i="33" s="1"/>
  <c r="AF89" i="33"/>
  <c r="AF88" i="33"/>
  <c r="AF87" i="33"/>
  <c r="AF86" i="33"/>
  <c r="AF85" i="33"/>
  <c r="AF84" i="33"/>
  <c r="AG84" i="33" s="1"/>
  <c r="AF83" i="33"/>
  <c r="AF82" i="33"/>
  <c r="AF81" i="33"/>
  <c r="AF80" i="33"/>
  <c r="AG80" i="33" s="1"/>
  <c r="AF79" i="33"/>
  <c r="AF78" i="33"/>
  <c r="AF77" i="33"/>
  <c r="AF76" i="33"/>
  <c r="AG76" i="33" s="1"/>
  <c r="AF75" i="33"/>
  <c r="AF74" i="33"/>
  <c r="AF73" i="33"/>
  <c r="AF72" i="33"/>
  <c r="AG72" i="33" s="1"/>
  <c r="AF71" i="33"/>
  <c r="AF70" i="33"/>
  <c r="AF69" i="33"/>
  <c r="AF68" i="33"/>
  <c r="AG68" i="33" s="1"/>
  <c r="AF67" i="33"/>
  <c r="AF66" i="33"/>
  <c r="AF65" i="33"/>
  <c r="AG64" i="33"/>
  <c r="AF64" i="33"/>
  <c r="AF63" i="33"/>
  <c r="AG60" i="33" s="1"/>
  <c r="AF62" i="33"/>
  <c r="AF61" i="33"/>
  <c r="AF60" i="33"/>
  <c r="AF59" i="33"/>
  <c r="AF58" i="33"/>
  <c r="AG56" i="33" s="1"/>
  <c r="AF57" i="33"/>
  <c r="AF56" i="33"/>
  <c r="AF55" i="33"/>
  <c r="AF54" i="33"/>
  <c r="AF53" i="33"/>
  <c r="AF52" i="33"/>
  <c r="AG52" i="33" s="1"/>
  <c r="AF51" i="33"/>
  <c r="AF50" i="33"/>
  <c r="AF49" i="33"/>
  <c r="AF48" i="33"/>
  <c r="AG48" i="33" s="1"/>
  <c r="AF47" i="33"/>
  <c r="AF46" i="33"/>
  <c r="AF45" i="33"/>
  <c r="AF44" i="33"/>
  <c r="AG44" i="33" s="1"/>
  <c r="AF43" i="33"/>
  <c r="AF42" i="33"/>
  <c r="AF41" i="33"/>
  <c r="AF40" i="33"/>
  <c r="AG40" i="33" s="1"/>
  <c r="AF39" i="33"/>
  <c r="AF38" i="33"/>
  <c r="AF37" i="33"/>
  <c r="AF36" i="33"/>
  <c r="AG36" i="33" s="1"/>
  <c r="AF35" i="33"/>
  <c r="AF34" i="33"/>
  <c r="AF33" i="33"/>
  <c r="AG32" i="33"/>
  <c r="AF32" i="33"/>
  <c r="AF31" i="33"/>
  <c r="AG28" i="33" s="1"/>
  <c r="AF30" i="33"/>
  <c r="AF29" i="33"/>
  <c r="AF28" i="33"/>
  <c r="AF27" i="33"/>
  <c r="AF26" i="33"/>
  <c r="AG24" i="33" s="1"/>
  <c r="AF25" i="33"/>
  <c r="AF24" i="33"/>
  <c r="AF23" i="33"/>
  <c r="AF22" i="33"/>
  <c r="AF21" i="33"/>
  <c r="AF20" i="33"/>
  <c r="AG20" i="33" s="1"/>
  <c r="AF19" i="33"/>
  <c r="AF18" i="33"/>
  <c r="AF17" i="33"/>
  <c r="AF16" i="33"/>
  <c r="AG16" i="33" s="1"/>
  <c r="AF15" i="33"/>
  <c r="AF14" i="33"/>
  <c r="AF13" i="33"/>
  <c r="AF12" i="33"/>
  <c r="AG12" i="33" s="1"/>
  <c r="AF11" i="33"/>
  <c r="AF10" i="33"/>
  <c r="AF9" i="33"/>
  <c r="AF8" i="33"/>
  <c r="AG8" i="33" s="1"/>
  <c r="AF7" i="33"/>
  <c r="AF6" i="33"/>
  <c r="AF5" i="33"/>
  <c r="AF4" i="33"/>
  <c r="AG4" i="33" s="1"/>
  <c r="AF275" i="32"/>
  <c r="AF274" i="32"/>
  <c r="AF273" i="32"/>
  <c r="AF272" i="32"/>
  <c r="AG272" i="32" s="1"/>
  <c r="AF271" i="32"/>
  <c r="AF270" i="32"/>
  <c r="AF269" i="32"/>
  <c r="AG268" i="32" s="1"/>
  <c r="AF268" i="32"/>
  <c r="AF267" i="32"/>
  <c r="AF266" i="32"/>
  <c r="AF265" i="32"/>
  <c r="AG264" i="32" s="1"/>
  <c r="AF264" i="32"/>
  <c r="AF263" i="32"/>
  <c r="AF262" i="32"/>
  <c r="AG260" i="32" s="1"/>
  <c r="AF261" i="32"/>
  <c r="AF260" i="32"/>
  <c r="AF259" i="32"/>
  <c r="AF258" i="32"/>
  <c r="AF257" i="32"/>
  <c r="AG256" i="32"/>
  <c r="AF256" i="32"/>
  <c r="AF255" i="32"/>
  <c r="AF254" i="32"/>
  <c r="AF253" i="32"/>
  <c r="AF252" i="32"/>
  <c r="AG252" i="32" s="1"/>
  <c r="AF251" i="32"/>
  <c r="AF250" i="32"/>
  <c r="AF249" i="32"/>
  <c r="AF248" i="32"/>
  <c r="AG248" i="32" s="1"/>
  <c r="AF247" i="32"/>
  <c r="AF246" i="32"/>
  <c r="AF245" i="32"/>
  <c r="AF244" i="32"/>
  <c r="AG244" i="32" s="1"/>
  <c r="AF243" i="32"/>
  <c r="AF242" i="32"/>
  <c r="AF241" i="32"/>
  <c r="AF240" i="32"/>
  <c r="AG240" i="32" s="1"/>
  <c r="AF239" i="32"/>
  <c r="AF238" i="32"/>
  <c r="AF237" i="32"/>
  <c r="AG236" i="32" s="1"/>
  <c r="AF236" i="32"/>
  <c r="AF235" i="32"/>
  <c r="AF234" i="32"/>
  <c r="AF233" i="32"/>
  <c r="AG232" i="32" s="1"/>
  <c r="AF232" i="32"/>
  <c r="AF231" i="32"/>
  <c r="AG228" i="32" s="1"/>
  <c r="AF230" i="32"/>
  <c r="AF229" i="32"/>
  <c r="AF228" i="32"/>
  <c r="AF227" i="32"/>
  <c r="AF226" i="32"/>
  <c r="AF225" i="32"/>
  <c r="AG224" i="32"/>
  <c r="AF224" i="32"/>
  <c r="AF223" i="32"/>
  <c r="AF222" i="32"/>
  <c r="AF221" i="32"/>
  <c r="AF220" i="32"/>
  <c r="AG220" i="32" s="1"/>
  <c r="AF219" i="32"/>
  <c r="AF218" i="32"/>
  <c r="AF217" i="32"/>
  <c r="AF216" i="32"/>
  <c r="AG216" i="32" s="1"/>
  <c r="AF215" i="32"/>
  <c r="AF214" i="32"/>
  <c r="AF213" i="32"/>
  <c r="AF212" i="32"/>
  <c r="AG212" i="32" s="1"/>
  <c r="AF211" i="32"/>
  <c r="AF210" i="32"/>
  <c r="AF209" i="32"/>
  <c r="AF208" i="32"/>
  <c r="AG208" i="32" s="1"/>
  <c r="AF207" i="32"/>
  <c r="AF206" i="32"/>
  <c r="AF205" i="32"/>
  <c r="AG204" i="32" s="1"/>
  <c r="AF204" i="32"/>
  <c r="AF203" i="32"/>
  <c r="AF202" i="32"/>
  <c r="AF201" i="32"/>
  <c r="AG200" i="32"/>
  <c r="AF200" i="32"/>
  <c r="AF199" i="32"/>
  <c r="AF198" i="32"/>
  <c r="AG196" i="32" s="1"/>
  <c r="AF197" i="32"/>
  <c r="AF196" i="32"/>
  <c r="AF195" i="32"/>
  <c r="AF194" i="32"/>
  <c r="AF193" i="32"/>
  <c r="AG192" i="32"/>
  <c r="AF192" i="32"/>
  <c r="AF191" i="32"/>
  <c r="AF190" i="32"/>
  <c r="AF189" i="32"/>
  <c r="AF188" i="32"/>
  <c r="AG188" i="32" s="1"/>
  <c r="AF187" i="32"/>
  <c r="AF186" i="32"/>
  <c r="AF185" i="32"/>
  <c r="AF184" i="32"/>
  <c r="AG184" i="32" s="1"/>
  <c r="AF183" i="32"/>
  <c r="AF182" i="32"/>
  <c r="AF181" i="32"/>
  <c r="AF180" i="32"/>
  <c r="AG180" i="32" s="1"/>
  <c r="AF179" i="32"/>
  <c r="AF178" i="32"/>
  <c r="AF177" i="32"/>
  <c r="AF176" i="32"/>
  <c r="AG176" i="32" s="1"/>
  <c r="AF175" i="32"/>
  <c r="AF174" i="32"/>
  <c r="AF173" i="32"/>
  <c r="AG172" i="32" s="1"/>
  <c r="AF172" i="32"/>
  <c r="AF171" i="32"/>
  <c r="AF170" i="32"/>
  <c r="AF169" i="32"/>
  <c r="AG168" i="32" s="1"/>
  <c r="AF168" i="32"/>
  <c r="AF167" i="32"/>
  <c r="AF166" i="32"/>
  <c r="AG164" i="32" s="1"/>
  <c r="AF165" i="32"/>
  <c r="AF164" i="32"/>
  <c r="AF163" i="32"/>
  <c r="AF162" i="32"/>
  <c r="AF161" i="32"/>
  <c r="AG160" i="32"/>
  <c r="AF160" i="32"/>
  <c r="AF159" i="32"/>
  <c r="AF158" i="32"/>
  <c r="AF157" i="32"/>
  <c r="AF156" i="32"/>
  <c r="AG156" i="32" s="1"/>
  <c r="AF155" i="32"/>
  <c r="AF154" i="32"/>
  <c r="AF153" i="32"/>
  <c r="AF152" i="32"/>
  <c r="AG152" i="32" s="1"/>
  <c r="AF151" i="32"/>
  <c r="AF150" i="32"/>
  <c r="AF149" i="32"/>
  <c r="AF148" i="32"/>
  <c r="AG148" i="32" s="1"/>
  <c r="AF147" i="32"/>
  <c r="AF146" i="32"/>
  <c r="AF145" i="32"/>
  <c r="AF144" i="32"/>
  <c r="AG144" i="32" s="1"/>
  <c r="AF143" i="32"/>
  <c r="AF142" i="32"/>
  <c r="AF141" i="32"/>
  <c r="AG140" i="32" s="1"/>
  <c r="AF140" i="32"/>
  <c r="AF139" i="32"/>
  <c r="AF138" i="32"/>
  <c r="AF137" i="32"/>
  <c r="AG136" i="32" s="1"/>
  <c r="AF136" i="32"/>
  <c r="AF135" i="32"/>
  <c r="AG132" i="32" s="1"/>
  <c r="AF134" i="32"/>
  <c r="AF133" i="32"/>
  <c r="AF132" i="32"/>
  <c r="AF131" i="32"/>
  <c r="AF130" i="32"/>
  <c r="AF129" i="32"/>
  <c r="AG128" i="32"/>
  <c r="AF128" i="32"/>
  <c r="AF127" i="32"/>
  <c r="AF126" i="32"/>
  <c r="AF125" i="32"/>
  <c r="AF124" i="32"/>
  <c r="AG124" i="32" s="1"/>
  <c r="AF123" i="32"/>
  <c r="AF122" i="32"/>
  <c r="AF121" i="32"/>
  <c r="AF120" i="32"/>
  <c r="AG120" i="32" s="1"/>
  <c r="AF119" i="32"/>
  <c r="AF118" i="32"/>
  <c r="AF117" i="32"/>
  <c r="AF116" i="32"/>
  <c r="AG116" i="32" s="1"/>
  <c r="AF115" i="32"/>
  <c r="AF114" i="32"/>
  <c r="AF113" i="32"/>
  <c r="AF112" i="32"/>
  <c r="AG112" i="32" s="1"/>
  <c r="AF111" i="32"/>
  <c r="AF110" i="32"/>
  <c r="AF109" i="32"/>
  <c r="AG108" i="32" s="1"/>
  <c r="AF108" i="32"/>
  <c r="AF107" i="32"/>
  <c r="AF106" i="32"/>
  <c r="AF105" i="32"/>
  <c r="AG104" i="32" s="1"/>
  <c r="AF104" i="32"/>
  <c r="AF103" i="32"/>
  <c r="AG100" i="32" s="1"/>
  <c r="AF102" i="32"/>
  <c r="AF101" i="32"/>
  <c r="AF100" i="32"/>
  <c r="AF99" i="32"/>
  <c r="AF98" i="32"/>
  <c r="AF97" i="32"/>
  <c r="AG96" i="32"/>
  <c r="AF96" i="32"/>
  <c r="AF95" i="32"/>
  <c r="AF94" i="32"/>
  <c r="AF93" i="32"/>
  <c r="AF92" i="32"/>
  <c r="AG92" i="32" s="1"/>
  <c r="AF91" i="32"/>
  <c r="AF90" i="32"/>
  <c r="AF89" i="32"/>
  <c r="AF88" i="32"/>
  <c r="AG88" i="32" s="1"/>
  <c r="AF87" i="32"/>
  <c r="AF86" i="32"/>
  <c r="AF85" i="32"/>
  <c r="AF84" i="32"/>
  <c r="AG84" i="32" s="1"/>
  <c r="AF83" i="32"/>
  <c r="AF82" i="32"/>
  <c r="AF81" i="32"/>
  <c r="AF80" i="32"/>
  <c r="AG80" i="32" s="1"/>
  <c r="AF79" i="32"/>
  <c r="AF78" i="32"/>
  <c r="AF77" i="32"/>
  <c r="AG76" i="32" s="1"/>
  <c r="AF76" i="32"/>
  <c r="AF75" i="32"/>
  <c r="AF74" i="32"/>
  <c r="AF73" i="32"/>
  <c r="AG72" i="32" s="1"/>
  <c r="AF72" i="32"/>
  <c r="AF71" i="32"/>
  <c r="AG68" i="32" s="1"/>
  <c r="AF70" i="32"/>
  <c r="AF69" i="32"/>
  <c r="AF68" i="32"/>
  <c r="AF67" i="32"/>
  <c r="AF66" i="32"/>
  <c r="AF65" i="32"/>
  <c r="AG64" i="32"/>
  <c r="AF64" i="32"/>
  <c r="AF63" i="32"/>
  <c r="AF62" i="32"/>
  <c r="AF61" i="32"/>
  <c r="AF60" i="32"/>
  <c r="AG60" i="32" s="1"/>
  <c r="AF59" i="32"/>
  <c r="AF58" i="32"/>
  <c r="AF57" i="32"/>
  <c r="AF56" i="32"/>
  <c r="AG56" i="32" s="1"/>
  <c r="AF55" i="32"/>
  <c r="AF54" i="32"/>
  <c r="AF53" i="32"/>
  <c r="AF52" i="32"/>
  <c r="AG52" i="32" s="1"/>
  <c r="AF51" i="32"/>
  <c r="AF50" i="32"/>
  <c r="AF49" i="32"/>
  <c r="AF48" i="32"/>
  <c r="AG48" i="32" s="1"/>
  <c r="AF47" i="32"/>
  <c r="AF46" i="32"/>
  <c r="AF45" i="32"/>
  <c r="AG44" i="32" s="1"/>
  <c r="AF44" i="32"/>
  <c r="AF43" i="32"/>
  <c r="AF42" i="32"/>
  <c r="AF41" i="32"/>
  <c r="AG40" i="32" s="1"/>
  <c r="AF40" i="32"/>
  <c r="AF39" i="32"/>
  <c r="AG36" i="32" s="1"/>
  <c r="AF38" i="32"/>
  <c r="AF37" i="32"/>
  <c r="AF36" i="32"/>
  <c r="AF35" i="32"/>
  <c r="AF34" i="32"/>
  <c r="AF33" i="32"/>
  <c r="AG32" i="32"/>
  <c r="AF32" i="32"/>
  <c r="AF31" i="32"/>
  <c r="AF30" i="32"/>
  <c r="AF29" i="32"/>
  <c r="AF28" i="32"/>
  <c r="AG28" i="32" s="1"/>
  <c r="AF27" i="32"/>
  <c r="AF26" i="32"/>
  <c r="AF25" i="32"/>
  <c r="AF24" i="32"/>
  <c r="AG24" i="32" s="1"/>
  <c r="AF23" i="32"/>
  <c r="AF22" i="32"/>
  <c r="AF21" i="32"/>
  <c r="AF20" i="32"/>
  <c r="AG20" i="32" s="1"/>
  <c r="AF19" i="32"/>
  <c r="AF18" i="32"/>
  <c r="AF17" i="32"/>
  <c r="AF16" i="32"/>
  <c r="AG16" i="32" s="1"/>
  <c r="AF15" i="32"/>
  <c r="AF14" i="32"/>
  <c r="AF13" i="32"/>
  <c r="AG12" i="32" s="1"/>
  <c r="AF12" i="32"/>
  <c r="AF11" i="32"/>
  <c r="AF10" i="32"/>
  <c r="AF9" i="32"/>
  <c r="AG8" i="32"/>
  <c r="AF8" i="32"/>
  <c r="AF7" i="32"/>
  <c r="AF6" i="32"/>
  <c r="AG4" i="32" s="1"/>
  <c r="AF5" i="32"/>
  <c r="AF4" i="32"/>
  <c r="AF275" i="31"/>
  <c r="AF274" i="31"/>
  <c r="AF273" i="31"/>
  <c r="AF272" i="31"/>
  <c r="AG272" i="31" s="1"/>
  <c r="AF271" i="31"/>
  <c r="AF270" i="31"/>
  <c r="AF269" i="31"/>
  <c r="AF268" i="31"/>
  <c r="AG268" i="31" s="1"/>
  <c r="AF267" i="31"/>
  <c r="AF266" i="31"/>
  <c r="AF265" i="31"/>
  <c r="AF264" i="31"/>
  <c r="AG264" i="31" s="1"/>
  <c r="AF263" i="31"/>
  <c r="AG260" i="31" s="1"/>
  <c r="AF262" i="31"/>
  <c r="AF261" i="31"/>
  <c r="AF260" i="31"/>
  <c r="AF259" i="31"/>
  <c r="AF258" i="31"/>
  <c r="AF257" i="31"/>
  <c r="AG256" i="31"/>
  <c r="AF256" i="3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F244" i="31"/>
  <c r="AG244" i="31" s="1"/>
  <c r="AF243" i="31"/>
  <c r="AF242" i="31"/>
  <c r="AF241" i="31"/>
  <c r="AG240" i="31" s="1"/>
  <c r="AF240" i="31"/>
  <c r="AF239" i="31"/>
  <c r="AF238" i="31"/>
  <c r="AF237" i="31"/>
  <c r="AF236" i="31"/>
  <c r="AG236" i="31" s="1"/>
  <c r="AF235" i="31"/>
  <c r="AF234" i="31"/>
  <c r="AF233" i="31"/>
  <c r="AF232" i="31"/>
  <c r="AG232" i="31" s="1"/>
  <c r="AF231" i="31"/>
  <c r="AG228" i="31" s="1"/>
  <c r="AF230" i="31"/>
  <c r="AF229" i="31"/>
  <c r="AF228" i="31"/>
  <c r="AF227" i="31"/>
  <c r="AF226" i="31"/>
  <c r="AF225" i="31"/>
  <c r="AG224" i="31"/>
  <c r="AF224" i="3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F212" i="31"/>
  <c r="AG212" i="31" s="1"/>
  <c r="AF211" i="31"/>
  <c r="AF210" i="31"/>
  <c r="AF209" i="31"/>
  <c r="AG208" i="31" s="1"/>
  <c r="AF208" i="31"/>
  <c r="AF207" i="31"/>
  <c r="AF206" i="31"/>
  <c r="AF205" i="31"/>
  <c r="AF204" i="31"/>
  <c r="AG204" i="31" s="1"/>
  <c r="AF203" i="31"/>
  <c r="AF202" i="31"/>
  <c r="AF201" i="31"/>
  <c r="AF200" i="31"/>
  <c r="AG200" i="31" s="1"/>
  <c r="AF199" i="31"/>
  <c r="AG196" i="31" s="1"/>
  <c r="AF198" i="31"/>
  <c r="AF197" i="31"/>
  <c r="AF196" i="31"/>
  <c r="AF195" i="31"/>
  <c r="AF194" i="31"/>
  <c r="AF193" i="31"/>
  <c r="AG192" i="31"/>
  <c r="AF192" i="3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F180" i="31"/>
  <c r="AG180" i="31" s="1"/>
  <c r="AF179" i="31"/>
  <c r="AF178" i="31"/>
  <c r="AF177" i="31"/>
  <c r="AG176" i="31" s="1"/>
  <c r="AF176" i="31"/>
  <c r="AF175" i="31"/>
  <c r="AF174" i="31"/>
  <c r="AF173" i="31"/>
  <c r="AG172" i="31" s="1"/>
  <c r="AF172" i="31"/>
  <c r="AF171" i="31"/>
  <c r="AF170" i="31"/>
  <c r="AF169" i="31"/>
  <c r="AF168" i="31"/>
  <c r="AG168" i="31" s="1"/>
  <c r="AF167" i="31"/>
  <c r="AG164" i="31" s="1"/>
  <c r="AF166" i="31"/>
  <c r="AF165" i="31"/>
  <c r="AF164" i="31"/>
  <c r="AF163" i="31"/>
  <c r="AF162" i="31"/>
  <c r="AF161" i="31"/>
  <c r="AG160" i="31"/>
  <c r="AF160" i="31"/>
  <c r="AF159" i="31"/>
  <c r="AF158" i="31"/>
  <c r="AF157" i="31"/>
  <c r="AG156" i="31" s="1"/>
  <c r="AF156" i="31"/>
  <c r="AF155" i="31"/>
  <c r="AF154" i="31"/>
  <c r="AF153" i="31"/>
  <c r="AF152" i="31"/>
  <c r="AG152" i="31" s="1"/>
  <c r="AF151" i="31"/>
  <c r="AF150" i="31"/>
  <c r="AF149" i="31"/>
  <c r="AF148" i="31"/>
  <c r="AG148" i="31" s="1"/>
  <c r="AF147" i="31"/>
  <c r="AF146" i="31"/>
  <c r="AF145" i="31"/>
  <c r="AG144" i="31" s="1"/>
  <c r="AF144" i="31"/>
  <c r="AF143" i="31"/>
  <c r="AF142" i="31"/>
  <c r="AF141" i="31"/>
  <c r="AG140" i="31" s="1"/>
  <c r="AF140" i="31"/>
  <c r="AF139" i="31"/>
  <c r="AF138" i="31"/>
  <c r="AF137" i="31"/>
  <c r="AF136" i="31"/>
  <c r="AG136" i="31" s="1"/>
  <c r="AF135" i="31"/>
  <c r="AG132" i="31" s="1"/>
  <c r="AF134" i="31"/>
  <c r="AF133" i="31"/>
  <c r="AF132" i="31"/>
  <c r="AF131" i="31"/>
  <c r="AF130" i="31"/>
  <c r="AF129" i="31"/>
  <c r="AG128" i="31"/>
  <c r="AF128" i="3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F116" i="31"/>
  <c r="AG116" i="31" s="1"/>
  <c r="AF115" i="31"/>
  <c r="AF114" i="31"/>
  <c r="AF113" i="31"/>
  <c r="AG112" i="31" s="1"/>
  <c r="AF112" i="31"/>
  <c r="AF111" i="31"/>
  <c r="AF110" i="31"/>
  <c r="AF109" i="31"/>
  <c r="AG108" i="31" s="1"/>
  <c r="AF108" i="31"/>
  <c r="AF107" i="31"/>
  <c r="AF106" i="31"/>
  <c r="AF105" i="31"/>
  <c r="AF104" i="31"/>
  <c r="AG104" i="31" s="1"/>
  <c r="AF103" i="31"/>
  <c r="AG100" i="31" s="1"/>
  <c r="AF102" i="31"/>
  <c r="AF101" i="31"/>
  <c r="AF100" i="31"/>
  <c r="AF99" i="31"/>
  <c r="AF98" i="31"/>
  <c r="AF97" i="31"/>
  <c r="AG96" i="31"/>
  <c r="AF96" i="3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F84" i="31"/>
  <c r="AG84" i="31" s="1"/>
  <c r="AF83" i="31"/>
  <c r="AF82" i="31"/>
  <c r="AF81" i="31"/>
  <c r="AG80" i="31" s="1"/>
  <c r="AF80" i="31"/>
  <c r="AF79" i="31"/>
  <c r="AF78" i="31"/>
  <c r="AF77" i="31"/>
  <c r="AG76" i="31" s="1"/>
  <c r="AF76" i="31"/>
  <c r="AF75" i="31"/>
  <c r="AF74" i="31"/>
  <c r="AF73" i="31"/>
  <c r="AF72" i="31"/>
  <c r="AG72" i="31" s="1"/>
  <c r="AF71" i="31"/>
  <c r="AG68" i="31" s="1"/>
  <c r="AF70" i="31"/>
  <c r="AF69" i="31"/>
  <c r="AF68" i="31"/>
  <c r="AF67" i="31"/>
  <c r="AF66" i="31"/>
  <c r="AF65" i="31"/>
  <c r="AG64" i="31"/>
  <c r="AF64" i="3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F52" i="31"/>
  <c r="AG52" i="31" s="1"/>
  <c r="AF51" i="31"/>
  <c r="AF50" i="31"/>
  <c r="AF49" i="31"/>
  <c r="AG48" i="31" s="1"/>
  <c r="AF48" i="31"/>
  <c r="AF47" i="31"/>
  <c r="AF46" i="31"/>
  <c r="AF45" i="31"/>
  <c r="AF44" i="31"/>
  <c r="AG44" i="31" s="1"/>
  <c r="AF43" i="31"/>
  <c r="AF42" i="31"/>
  <c r="AF41" i="31"/>
  <c r="AF40" i="31"/>
  <c r="AG40" i="31" s="1"/>
  <c r="AF39" i="31"/>
  <c r="AG36" i="31" s="1"/>
  <c r="AF38" i="31"/>
  <c r="AF37" i="31"/>
  <c r="AF36" i="31"/>
  <c r="AF35" i="31"/>
  <c r="AF34" i="31"/>
  <c r="AF33" i="31"/>
  <c r="AG32" i="31"/>
  <c r="AF32" i="3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F20" i="31"/>
  <c r="AG20" i="31" s="1"/>
  <c r="AF19" i="31"/>
  <c r="AF18" i="31"/>
  <c r="AF17" i="31"/>
  <c r="AG16" i="31" s="1"/>
  <c r="AF16" i="31"/>
  <c r="AF15" i="31"/>
  <c r="AF14" i="31"/>
  <c r="AF13" i="31"/>
  <c r="AF12" i="31"/>
  <c r="AG12" i="31" s="1"/>
  <c r="AF11" i="31"/>
  <c r="AF10" i="31"/>
  <c r="AF9" i="31"/>
  <c r="AF8" i="31"/>
  <c r="AG8" i="31" s="1"/>
  <c r="AF7" i="31"/>
  <c r="AG4" i="31" s="1"/>
  <c r="AF6" i="31"/>
  <c r="AF5" i="31"/>
  <c r="AF4" i="31"/>
  <c r="AF275" i="30"/>
  <c r="AF274" i="30"/>
  <c r="AF273" i="30"/>
  <c r="AF272" i="30"/>
  <c r="AG272" i="30" s="1"/>
  <c r="AF271" i="30"/>
  <c r="AF270" i="30"/>
  <c r="AF269" i="30"/>
  <c r="AF268" i="30"/>
  <c r="AG268" i="30" s="1"/>
  <c r="AF267" i="30"/>
  <c r="AF266" i="30"/>
  <c r="AF265" i="30"/>
  <c r="AG264" i="30"/>
  <c r="AF264" i="30"/>
  <c r="AF263" i="30"/>
  <c r="AF262" i="30"/>
  <c r="AF261" i="30"/>
  <c r="AF260" i="30"/>
  <c r="AG260" i="30" s="1"/>
  <c r="AF259" i="30"/>
  <c r="AF258" i="30"/>
  <c r="AG256" i="30" s="1"/>
  <c r="AF257" i="30"/>
  <c r="AF256" i="30"/>
  <c r="AF255" i="30"/>
  <c r="AF254" i="30"/>
  <c r="AF253" i="30"/>
  <c r="AF252" i="30"/>
  <c r="AG252" i="30" s="1"/>
  <c r="AF251" i="30"/>
  <c r="AF250" i="30"/>
  <c r="AG248" i="30" s="1"/>
  <c r="AF249" i="30"/>
  <c r="AF248" i="30"/>
  <c r="AF247" i="30"/>
  <c r="AF246" i="30"/>
  <c r="AF245" i="30"/>
  <c r="AF244" i="30"/>
  <c r="AG244" i="30" s="1"/>
  <c r="AF243" i="30"/>
  <c r="AF242" i="30"/>
  <c r="AF241" i="30"/>
  <c r="AF240" i="30"/>
  <c r="AG240" i="30" s="1"/>
  <c r="AF239" i="30"/>
  <c r="AF238" i="30"/>
  <c r="AF237" i="30"/>
  <c r="AF236" i="30"/>
  <c r="AG236" i="30" s="1"/>
  <c r="AF235" i="30"/>
  <c r="AF234" i="30"/>
  <c r="AF233" i="30"/>
  <c r="AG232" i="30"/>
  <c r="AF232" i="30"/>
  <c r="AF231" i="30"/>
  <c r="AF230" i="30"/>
  <c r="AF229" i="30"/>
  <c r="AF228" i="30"/>
  <c r="AG228" i="30" s="1"/>
  <c r="AF227" i="30"/>
  <c r="AF226" i="30"/>
  <c r="AF225" i="30"/>
  <c r="AG224" i="30"/>
  <c r="AF224" i="30"/>
  <c r="AF223" i="30"/>
  <c r="AF222" i="30"/>
  <c r="AF221" i="30"/>
  <c r="AF220" i="30"/>
  <c r="AG220" i="30" s="1"/>
  <c r="AF219" i="30"/>
  <c r="AF218" i="30"/>
  <c r="AG216" i="30" s="1"/>
  <c r="AF217" i="30"/>
  <c r="AF216" i="30"/>
  <c r="AF215" i="30"/>
  <c r="AF214" i="30"/>
  <c r="AF213" i="30"/>
  <c r="AF212" i="30"/>
  <c r="AG212" i="30" s="1"/>
  <c r="AF211" i="30"/>
  <c r="AF210" i="30"/>
  <c r="AF209" i="30"/>
  <c r="AF208" i="30"/>
  <c r="AG208" i="30" s="1"/>
  <c r="AF207" i="30"/>
  <c r="AF206" i="30"/>
  <c r="AF205" i="30"/>
  <c r="AF204" i="30"/>
  <c r="AG204" i="30" s="1"/>
  <c r="AF203" i="30"/>
  <c r="AF202" i="30"/>
  <c r="AF201" i="30"/>
  <c r="AG200" i="30"/>
  <c r="AF200" i="30"/>
  <c r="AF199" i="30"/>
  <c r="AF198" i="30"/>
  <c r="AF197" i="30"/>
  <c r="AF196" i="30"/>
  <c r="AG196" i="30" s="1"/>
  <c r="AF195" i="30"/>
  <c r="AF194" i="30"/>
  <c r="AF193" i="30"/>
  <c r="AG192" i="30"/>
  <c r="AF192" i="30"/>
  <c r="AF191" i="30"/>
  <c r="AF190" i="30"/>
  <c r="AF189" i="30"/>
  <c r="AF188" i="30"/>
  <c r="AG188" i="30" s="1"/>
  <c r="AF187" i="30"/>
  <c r="AF186" i="30"/>
  <c r="AG184" i="30" s="1"/>
  <c r="AF185" i="30"/>
  <c r="AF184" i="30"/>
  <c r="AF183" i="30"/>
  <c r="AF182" i="30"/>
  <c r="AF181" i="30"/>
  <c r="AF180" i="30"/>
  <c r="AG180" i="30" s="1"/>
  <c r="AF179" i="30"/>
  <c r="AF178" i="30"/>
  <c r="AF177" i="30"/>
  <c r="AF176" i="30"/>
  <c r="AG176" i="30" s="1"/>
  <c r="AF175" i="30"/>
  <c r="AF174" i="30"/>
  <c r="AF173" i="30"/>
  <c r="AF172" i="30"/>
  <c r="AG172" i="30" s="1"/>
  <c r="AF171" i="30"/>
  <c r="AF170" i="30"/>
  <c r="AF169" i="30"/>
  <c r="AG168" i="30"/>
  <c r="AF168" i="30"/>
  <c r="AF167" i="30"/>
  <c r="AF166" i="30"/>
  <c r="AF165" i="30"/>
  <c r="AF164" i="30"/>
  <c r="AG164" i="30" s="1"/>
  <c r="AF163" i="30"/>
  <c r="AF162" i="30"/>
  <c r="AF161" i="30"/>
  <c r="AG160" i="30"/>
  <c r="AF160" i="30"/>
  <c r="AF159" i="30"/>
  <c r="AF158" i="30"/>
  <c r="AF157" i="30"/>
  <c r="AF156" i="30"/>
  <c r="AG156" i="30" s="1"/>
  <c r="AF155" i="30"/>
  <c r="AF154" i="30"/>
  <c r="AG152" i="30" s="1"/>
  <c r="AF153" i="30"/>
  <c r="AF152" i="30"/>
  <c r="AF151" i="30"/>
  <c r="AF150" i="30"/>
  <c r="AF149" i="30"/>
  <c r="AF148" i="30"/>
  <c r="AG148" i="30" s="1"/>
  <c r="AF147" i="30"/>
  <c r="AF146" i="30"/>
  <c r="AF145" i="30"/>
  <c r="AF144" i="30"/>
  <c r="AG144" i="30" s="1"/>
  <c r="AF143" i="30"/>
  <c r="AF142" i="30"/>
  <c r="AF141" i="30"/>
  <c r="AF140" i="30"/>
  <c r="AG140" i="30" s="1"/>
  <c r="AF139" i="30"/>
  <c r="AF138" i="30"/>
  <c r="AF137" i="30"/>
  <c r="AG136" i="30"/>
  <c r="AF136" i="30"/>
  <c r="AF135" i="30"/>
  <c r="AF134" i="30"/>
  <c r="AF133" i="30"/>
  <c r="AF132" i="30"/>
  <c r="AG132" i="30" s="1"/>
  <c r="AF131" i="30"/>
  <c r="AF130" i="30"/>
  <c r="AF129" i="30"/>
  <c r="AG128" i="30"/>
  <c r="AF128" i="30"/>
  <c r="AF127" i="30"/>
  <c r="AF126" i="30"/>
  <c r="AF125" i="30"/>
  <c r="AF124" i="30"/>
  <c r="AG124" i="30" s="1"/>
  <c r="AF123" i="30"/>
  <c r="AF122" i="30"/>
  <c r="AG120" i="30" s="1"/>
  <c r="AF121" i="30"/>
  <c r="AF120" i="30"/>
  <c r="AF119" i="30"/>
  <c r="AF118" i="30"/>
  <c r="AF117" i="30"/>
  <c r="AF116" i="30"/>
  <c r="AG116" i="30" s="1"/>
  <c r="AF115" i="30"/>
  <c r="AF114" i="30"/>
  <c r="AF113" i="30"/>
  <c r="AF112" i="30"/>
  <c r="AG112" i="30" s="1"/>
  <c r="AF111" i="30"/>
  <c r="AF110" i="30"/>
  <c r="AF109" i="30"/>
  <c r="AF108" i="30"/>
  <c r="AG108" i="30" s="1"/>
  <c r="AF107" i="30"/>
  <c r="AF106" i="30"/>
  <c r="AF105" i="30"/>
  <c r="AG104" i="30"/>
  <c r="AF104" i="30"/>
  <c r="AF103" i="30"/>
  <c r="AF102" i="30"/>
  <c r="AF101" i="30"/>
  <c r="AF100" i="30"/>
  <c r="AG100" i="30" s="1"/>
  <c r="AF99" i="30"/>
  <c r="AF98" i="30"/>
  <c r="AF97" i="30"/>
  <c r="AG96" i="30"/>
  <c r="AF96" i="30"/>
  <c r="AF95" i="30"/>
  <c r="AF94" i="30"/>
  <c r="AF93" i="30"/>
  <c r="AF92" i="30"/>
  <c r="AG92" i="30" s="1"/>
  <c r="AF91" i="30"/>
  <c r="AF90" i="30"/>
  <c r="AG88" i="30" s="1"/>
  <c r="AF89" i="30"/>
  <c r="AF88" i="30"/>
  <c r="AF87" i="30"/>
  <c r="AF86" i="30"/>
  <c r="AF85" i="30"/>
  <c r="AF84" i="30"/>
  <c r="AG84" i="30" s="1"/>
  <c r="AF83" i="30"/>
  <c r="AF82" i="30"/>
  <c r="AF81" i="30"/>
  <c r="AF80" i="30"/>
  <c r="AG80" i="30" s="1"/>
  <c r="AF79" i="30"/>
  <c r="AF78" i="30"/>
  <c r="AF77" i="30"/>
  <c r="AF76" i="30"/>
  <c r="AG76" i="30" s="1"/>
  <c r="AF75" i="30"/>
  <c r="AF74" i="30"/>
  <c r="AF73" i="30"/>
  <c r="AG72" i="30"/>
  <c r="AF72" i="30"/>
  <c r="AF71" i="30"/>
  <c r="AF70" i="30"/>
  <c r="AF69" i="30"/>
  <c r="AF68" i="30"/>
  <c r="AG68" i="30" s="1"/>
  <c r="AF67" i="30"/>
  <c r="AF66" i="30"/>
  <c r="AF65" i="30"/>
  <c r="AG64" i="30"/>
  <c r="AF64" i="30"/>
  <c r="AF63" i="30"/>
  <c r="AF62" i="30"/>
  <c r="AF61" i="30"/>
  <c r="AF60" i="30"/>
  <c r="AG60" i="30" s="1"/>
  <c r="AF59" i="30"/>
  <c r="AF58" i="30"/>
  <c r="AG56" i="30" s="1"/>
  <c r="AF57" i="30"/>
  <c r="AF56" i="30"/>
  <c r="AF55" i="30"/>
  <c r="AF54" i="30"/>
  <c r="AF53" i="30"/>
  <c r="AF52" i="30"/>
  <c r="AG52" i="30" s="1"/>
  <c r="AF51" i="30"/>
  <c r="AF50" i="30"/>
  <c r="AF49" i="30"/>
  <c r="AF48" i="30"/>
  <c r="AG48" i="30" s="1"/>
  <c r="AF47" i="30"/>
  <c r="AF46" i="30"/>
  <c r="AF45" i="30"/>
  <c r="AF44" i="30"/>
  <c r="AG44" i="30" s="1"/>
  <c r="AF43" i="30"/>
  <c r="AF42" i="30"/>
  <c r="AF41" i="30"/>
  <c r="AG40" i="30"/>
  <c r="AF40" i="30"/>
  <c r="AF39" i="30"/>
  <c r="AF38" i="30"/>
  <c r="AF37" i="30"/>
  <c r="AF36" i="30"/>
  <c r="AG36" i="30" s="1"/>
  <c r="AF35" i="30"/>
  <c r="AF34" i="30"/>
  <c r="AF33" i="30"/>
  <c r="AG32" i="30"/>
  <c r="AF32" i="30"/>
  <c r="AF31" i="30"/>
  <c r="AF30" i="30"/>
  <c r="AF29" i="30"/>
  <c r="AF28" i="30"/>
  <c r="AG28" i="30" s="1"/>
  <c r="AF27" i="30"/>
  <c r="AF26" i="30"/>
  <c r="AG24" i="30" s="1"/>
  <c r="AF25" i="30"/>
  <c r="AF24" i="30"/>
  <c r="AF23" i="30"/>
  <c r="AF22" i="30"/>
  <c r="AF21" i="30"/>
  <c r="AF20" i="30"/>
  <c r="AG20" i="30" s="1"/>
  <c r="AF19" i="30"/>
  <c r="AF18" i="30"/>
  <c r="AF17" i="30"/>
  <c r="AF16" i="30"/>
  <c r="AG16" i="30" s="1"/>
  <c r="AF15" i="30"/>
  <c r="AF14" i="30"/>
  <c r="AF13" i="30"/>
  <c r="AF12" i="30"/>
  <c r="AG12" i="30" s="1"/>
  <c r="AF11" i="30"/>
  <c r="AF10" i="30"/>
  <c r="AF9" i="30"/>
  <c r="AG8" i="30"/>
  <c r="AF8" i="30"/>
  <c r="AF7" i="30"/>
  <c r="AF6" i="30"/>
  <c r="AF5" i="30"/>
  <c r="AF4" i="30"/>
  <c r="AG4" i="30" s="1"/>
  <c r="AF275" i="29"/>
  <c r="AF274" i="29"/>
  <c r="AF273" i="29"/>
  <c r="AF272" i="29"/>
  <c r="AG272" i="29" s="1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Y83" i="1"/>
  <c r="W83" i="1"/>
  <c r="Z83" i="1" s="1"/>
  <c r="V83" i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X22" i="1" s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U15" i="1"/>
  <c r="X15" i="1" s="1"/>
  <c r="W14" i="1"/>
  <c r="Z14" i="1" s="1"/>
  <c r="V14" i="1"/>
  <c r="Y14" i="1" s="1"/>
  <c r="U14" i="1"/>
  <c r="X14" i="1" s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U5" i="1"/>
  <c r="X5" i="1" s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F83" i="24" a="1"/>
  <c r="F81" i="24" a="1"/>
  <c r="F80" i="24" a="1"/>
  <c r="F79" i="24" a="1"/>
  <c r="F78" i="24" a="1"/>
  <c r="E83" i="24" a="1"/>
  <c r="E81" i="24" a="1"/>
  <c r="E80" i="24" a="1"/>
  <c r="E79" i="24" a="1"/>
  <c r="E78" i="24" a="1"/>
  <c r="D83" i="24" a="1"/>
  <c r="D81" i="24" a="1"/>
  <c r="D80" i="24" a="1"/>
  <c r="D79" i="24" a="1"/>
  <c r="D78" i="24" a="1"/>
  <c r="F83" i="24" l="1"/>
  <c r="F81" i="24"/>
  <c r="F80" i="24"/>
  <c r="F79" i="24"/>
  <c r="F78" i="24"/>
  <c r="E83" i="24"/>
  <c r="E81" i="24"/>
  <c r="E80" i="24"/>
  <c r="E79" i="24"/>
  <c r="E78" i="24"/>
  <c r="D83" i="24"/>
  <c r="D81" i="24"/>
  <c r="D80" i="24"/>
  <c r="D79" i="24"/>
  <c r="D78" i="24"/>
  <c r="AA86" i="1"/>
  <c r="AA84" i="1"/>
  <c r="Z87" i="1"/>
  <c r="Y87" i="1"/>
  <c r="U87" i="1"/>
  <c r="W87" i="1"/>
  <c r="V87" i="1"/>
  <c r="AG268" i="29"/>
  <c r="AG264" i="29"/>
  <c r="AG260" i="29"/>
  <c r="AG256" i="29"/>
  <c r="AG252" i="29"/>
  <c r="AG248" i="29"/>
  <c r="AG244" i="29"/>
  <c r="AG240" i="29"/>
  <c r="AG236" i="29"/>
  <c r="AG232" i="29"/>
  <c r="AG224" i="29"/>
  <c r="AG228" i="29"/>
  <c r="AG220" i="29"/>
  <c r="AG212" i="29"/>
  <c r="AG216" i="29"/>
  <c r="AG208" i="29"/>
  <c r="AG200" i="29"/>
  <c r="AG204" i="29"/>
  <c r="AG192" i="29"/>
  <c r="AG196" i="29"/>
  <c r="AG188" i="29"/>
  <c r="AG184" i="29"/>
  <c r="AG180" i="29"/>
  <c r="AG176" i="29"/>
  <c r="AG172" i="29"/>
  <c r="AG168" i="29"/>
  <c r="AG164" i="29"/>
  <c r="AG160" i="29"/>
  <c r="AG148" i="29"/>
  <c r="AG156" i="29"/>
  <c r="AG152" i="29"/>
  <c r="AG140" i="29"/>
  <c r="AG144" i="29"/>
  <c r="AG136" i="29"/>
  <c r="AG124" i="29"/>
  <c r="AG132" i="29"/>
  <c r="AG128" i="29"/>
  <c r="AG120" i="29"/>
  <c r="AG116" i="29"/>
  <c r="AG112" i="29"/>
  <c r="AG108" i="29"/>
  <c r="AG104" i="29"/>
  <c r="AG100" i="29"/>
  <c r="AG96" i="29"/>
  <c r="AG92" i="29"/>
  <c r="AG88" i="29"/>
  <c r="AG84" i="29"/>
  <c r="AG80" i="29"/>
  <c r="AG76" i="29"/>
  <c r="AG72" i="29"/>
  <c r="AG68" i="29"/>
  <c r="AG64" i="29"/>
  <c r="AG60" i="29"/>
  <c r="AG56" i="29"/>
  <c r="AG52" i="29"/>
  <c r="AG48" i="29"/>
  <c r="AG44" i="29"/>
  <c r="AG40" i="29"/>
  <c r="AG36" i="29"/>
  <c r="AG32" i="29"/>
  <c r="AG28" i="29"/>
  <c r="AG24" i="29"/>
  <c r="AG20" i="29"/>
  <c r="AG16" i="29"/>
  <c r="AG12" i="29"/>
  <c r="AG8" i="29"/>
  <c r="AG4" i="29"/>
  <c r="AA85" i="1"/>
  <c r="AA83" i="1"/>
  <c r="AA82" i="1"/>
  <c r="AA81" i="1"/>
  <c r="AA80" i="1"/>
  <c r="AA79" i="1"/>
  <c r="AA78" i="1"/>
  <c r="AA77" i="1"/>
  <c r="AA75" i="1"/>
  <c r="AA76" i="1"/>
  <c r="AA73" i="1"/>
  <c r="AA74" i="1"/>
  <c r="AA72" i="1"/>
  <c r="AA71" i="1"/>
  <c r="AA70" i="1"/>
  <c r="AA69" i="1"/>
  <c r="AA60" i="1"/>
  <c r="AA68" i="1"/>
  <c r="X66" i="1"/>
  <c r="X87" i="1" s="1"/>
  <c r="AA67" i="1"/>
  <c r="Z61" i="1"/>
  <c r="Y61" i="1"/>
  <c r="X61" i="1"/>
  <c r="U61" i="1"/>
  <c r="V61" i="1"/>
  <c r="W61" i="1"/>
  <c r="AA59" i="1"/>
  <c r="AA58" i="1"/>
  <c r="AA57" i="1"/>
  <c r="AA56" i="1"/>
  <c r="AA54" i="1"/>
  <c r="AA55" i="1"/>
  <c r="AA53" i="1"/>
  <c r="AA52" i="1"/>
  <c r="AA51" i="1"/>
  <c r="AA50" i="1"/>
  <c r="AA49" i="1"/>
  <c r="AA40" i="1"/>
  <c r="AA48" i="1"/>
  <c r="AA46" i="1"/>
  <c r="AA47" i="1"/>
  <c r="AA45" i="1"/>
  <c r="AA43" i="1"/>
  <c r="AA44" i="1"/>
  <c r="AA42" i="1"/>
  <c r="AA41" i="1"/>
  <c r="AA39" i="1"/>
  <c r="AA38" i="1"/>
  <c r="AA37" i="1"/>
  <c r="X31" i="1"/>
  <c r="AA30" i="1"/>
  <c r="AA36" i="1"/>
  <c r="Z31" i="1"/>
  <c r="AA28" i="1"/>
  <c r="U31" i="1"/>
  <c r="W31" i="1"/>
  <c r="V31" i="1"/>
  <c r="AA27" i="1"/>
  <c r="AA29" i="1"/>
  <c r="AA25" i="1"/>
  <c r="AA26" i="1"/>
  <c r="AA23" i="1"/>
  <c r="AA24" i="1"/>
  <c r="AA21" i="1"/>
  <c r="AA22" i="1"/>
  <c r="AA19" i="1"/>
  <c r="AA20" i="1"/>
  <c r="AA18" i="1"/>
  <c r="AA17" i="1"/>
  <c r="AA16" i="1"/>
  <c r="AA15" i="1"/>
  <c r="AA7" i="1"/>
  <c r="X9" i="1"/>
  <c r="V9" i="1"/>
  <c r="Y15" i="1"/>
  <c r="Y31" i="1" s="1"/>
  <c r="U9" i="1"/>
  <c r="AA8" i="1"/>
  <c r="AA14" i="1"/>
  <c r="Z9" i="1"/>
  <c r="W9" i="1"/>
  <c r="AA6" i="1"/>
  <c r="Y5" i="1"/>
  <c r="Y9" i="1" s="1"/>
  <c r="AA5" i="1"/>
  <c r="AG4" i="26"/>
  <c r="AA66" i="1" l="1"/>
  <c r="AA87" i="1" s="1"/>
  <c r="AA61" i="1"/>
  <c r="AA31" i="1"/>
  <c r="AA9" i="1"/>
  <c r="H94" i="1" l="1"/>
  <c r="H96" i="1"/>
  <c r="H95" i="1"/>
  <c r="H93" i="1"/>
  <c r="D96" i="1"/>
  <c r="E95" i="1"/>
  <c r="G93" i="1"/>
  <c r="C96" i="1"/>
  <c r="D94" i="1"/>
  <c r="C93" i="1"/>
  <c r="F93" i="1"/>
  <c r="C94" i="1"/>
  <c r="G95" i="1"/>
  <c r="F94" i="1"/>
  <c r="F96" i="1"/>
  <c r="G94" i="1"/>
  <c r="C95" i="1"/>
  <c r="G96" i="1"/>
  <c r="E93" i="1"/>
  <c r="F95" i="1"/>
  <c r="E94" i="1"/>
  <c r="E96" i="1"/>
  <c r="D93" i="1"/>
  <c r="D95" i="1"/>
  <c r="H100" i="1" l="1"/>
  <c r="H97" i="1"/>
  <c r="G100" i="1"/>
  <c r="F100" i="1"/>
  <c r="E100" i="1"/>
  <c r="D100" i="1"/>
  <c r="C100" i="1"/>
  <c r="C97" i="1"/>
  <c r="G97" i="1"/>
  <c r="I96" i="1"/>
  <c r="I94" i="1"/>
  <c r="E97" i="1"/>
  <c r="F97" i="1"/>
  <c r="I93" i="1"/>
  <c r="D97" i="1"/>
  <c r="I95" i="1"/>
  <c r="W93" i="1"/>
  <c r="U93" i="1"/>
  <c r="Y93" i="1"/>
  <c r="V93" i="1"/>
  <c r="V89" i="1"/>
  <c r="Z93" i="1"/>
  <c r="Y89" i="1"/>
  <c r="W89" i="1"/>
  <c r="U89" i="1"/>
  <c r="Z89" i="1"/>
  <c r="W91" i="1" l="1"/>
  <c r="U91" i="1"/>
  <c r="V91" i="1"/>
  <c r="I98" i="1"/>
  <c r="I100" i="1"/>
  <c r="AA89" i="1"/>
  <c r="X8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<sst xmlns="http://schemas.openxmlformats.org/spreadsheetml/2006/main" count="3649" uniqueCount="1154">
  <si>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</si>
  <si>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</si>
  <si>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</si>
  <si>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</si>
  <si>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</si>
  <si>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</si>
  <si>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</si>
  <si>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</si>
  <si>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</si>
  <si>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</si>
  <si>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</si>
  <si>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</si>
  <si>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</si>
  <si>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</si>
  <si>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</si>
  <si>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</si>
  <si>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</si>
  <si>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</si>
  <si>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</si>
  <si>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</si>
  <si>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</si>
  <si>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</si>
  <si>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</si>
  <si>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</si>
  <si>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</si>
  <si>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</si>
  <si>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</si>
  <si>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</si>
  <si>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</si>
  <si>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</si>
  <si>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</si>
  <si>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</si>
  <si>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</si>
  <si>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</si>
  <si>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</si>
  <si>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</si>
  <si>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</si>
  <si>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</si>
  <si>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</si>
  <si>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</si>
  <si>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</si>
  <si>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</si>
  <si>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</si>
  <si>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</si>
  <si>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</si>
  <si>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</si>
  <si>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</si>
  <si>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</si>
  <si>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</si>
  <si>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</si>
  <si>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</si>
  <si>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</si>
  <si>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</si>
  <si>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</si>
  <si>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</si>
  <si>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</si>
  <si>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</si>
  <si>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</si>
  <si>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</si>
  <si>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</si>
  <si>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</si>
  <si>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</si>
  <si>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</si>
  <si>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</si>
  <si>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</si>
  <si>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</si>
  <si>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</si>
  <si>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</si>
  <si>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</si>
  <si>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</si>
  <si>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</si>
  <si>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</si>
  <si>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</si>
  <si>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</si>
  <si>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</si>
  <si>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</si>
  <si>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</si>
  <si>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</si>
  <si>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</si>
  <si>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</si>
  <si>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</si>
  <si>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</si>
  <si>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</si>
  <si>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</si>
  <si>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</si>
  <si>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</si>
  <si>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</si>
  <si>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</si>
  <si>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</si>
  <si>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</si>
  <si>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</si>
  <si>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</si>
  <si>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</si>
  <si>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</si>
  <si>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</si>
  <si>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</si>
  <si>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</si>
  <si>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</si>
  <si>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</si>
  <si>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</si>
  <si>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</si>
  <si>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</si>
  <si>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</si>
  <si>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</si>
  <si>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</si>
  <si>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</si>
  <si>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</si>
  <si>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</si>
  <si>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</si>
  <si>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</si>
  <si>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</si>
  <si>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</si>
  <si>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</si>
  <si>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</si>
  <si>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</si>
  <si>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</si>
  <si>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</si>
  <si>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</si>
  <si>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</si>
  <si>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</si>
  <si>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</si>
  <si>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</si>
  <si>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</si>
  <si>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</si>
  <si>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</si>
  <si>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</si>
  <si>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</si>
  <si>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</si>
  <si>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</si>
  <si>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</si>
  <si>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</si>
  <si>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</si>
  <si>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</si>
  <si>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</si>
  <si>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</si>
  <si>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</si>
  <si>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</si>
  <si>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</si>
  <si>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</si>
  <si>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</si>
  <si>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</si>
  <si>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</si>
  <si>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</si>
  <si>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</si>
  <si>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</si>
  <si>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</si>
  <si>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</si>
  <si>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</si>
  <si>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</si>
  <si>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</si>
  <si>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</si>
  <si>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</si>
  <si>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</si>
  <si>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</si>
  <si>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</si>
  <si>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</si>
  <si>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</si>
  <si>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</si>
  <si>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</si>
  <si>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</si>
  <si>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</si>
  <si>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</si>
  <si>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</si>
  <si>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</si>
  <si>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</si>
  <si>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</si>
  <si>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</si>
  <si>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</si>
  <si>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</si>
  <si>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</si>
  <si>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</si>
  <si>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</si>
  <si>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</si>
  <si>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</si>
  <si>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</si>
  <si>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</si>
  <si>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</si>
  <si>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</si>
  <si>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</si>
  <si>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</si>
  <si>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</si>
  <si>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</si>
  <si>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</si>
  <si>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</si>
  <si>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</si>
  <si>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</si>
  <si>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</si>
  <si>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</si>
  <si>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</si>
  <si>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</si>
  <si>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</si>
  <si>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</si>
  <si>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</si>
  <si>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</si>
  <si>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</si>
  <si>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</si>
  <si>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</si>
  <si>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</si>
  <si>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</si>
  <si>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</si>
  <si>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</si>
  <si>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</si>
  <si>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</si>
  <si>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</si>
  <si>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Column8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</si>
  <si>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</si>
  <si>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</si>
  <si>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</si>
  <si>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</si>
  <si>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</si>
  <si>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</si>
  <si>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</si>
  <si>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</si>
  <si>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</si>
  <si>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</si>
  <si>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</si>
  <si>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</si>
  <si>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</si>
  <si>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</si>
  <si>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</si>
  <si>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</si>
  <si>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</si>
  <si>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</si>
  <si>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</si>
  <si>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</si>
  <si>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</si>
  <si>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</si>
  <si>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</si>
  <si>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</si>
  <si>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</si>
  <si>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</si>
  <si>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</si>
  <si>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</si>
  <si>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</si>
  <si>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</si>
  <si>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</si>
  <si>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</si>
  <si>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</si>
  <si>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</si>
  <si>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</si>
  <si>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</si>
  <si>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</si>
  <si>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</si>
  <si>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</si>
  <si>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</si>
  <si>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</si>
  <si>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</si>
  <si>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</si>
  <si>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</si>
  <si>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</si>
  <si>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</si>
  <si>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</si>
  <si>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</si>
  <si>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</si>
  <si>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</si>
  <si>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</si>
  <si>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</si>
  <si>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</si>
  <si>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</si>
  <si>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</si>
  <si>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</si>
  <si>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</si>
  <si>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</si>
  <si>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</si>
  <si>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</si>
  <si>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</si>
  <si>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</si>
  <si>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</si>
  <si>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</si>
  <si>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</si>
  <si>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</si>
  <si>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</si>
  <si>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</si>
  <si>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</si>
  <si>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</si>
  <si>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</si>
  <si>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</si>
  <si>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</si>
  <si>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</si>
  <si>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</si>
  <si>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</si>
  <si>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</si>
  <si>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</si>
  <si>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</si>
  <si>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</si>
  <si>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</si>
  <si>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</si>
  <si>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</si>
  <si>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</si>
  <si>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</si>
  <si>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</si>
  <si>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</si>
  <si>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</si>
  <si>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</si>
  <si>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</si>
  <si>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</si>
  <si>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</si>
  <si>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</si>
  <si>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</si>
  <si>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</si>
  <si>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</si>
  <si>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</si>
  <si>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</si>
  <si>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</si>
  <si>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</si>
  <si>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</si>
  <si>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</si>
  <si>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</si>
  <si>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</si>
  <si>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</si>
  <si>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</si>
  <si>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</si>
  <si>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</si>
  <si>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</si>
  <si>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</si>
  <si>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</si>
  <si>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</si>
  <si>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</si>
  <si>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</si>
  <si>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</si>
  <si>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</si>
  <si>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</si>
  <si>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</si>
  <si>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</si>
  <si>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</si>
  <si>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</si>
  <si>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</si>
  <si>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</si>
  <si>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</si>
  <si>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</si>
  <si>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</si>
  <si>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</si>
  <si>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</si>
  <si>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</si>
  <si>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</si>
  <si>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</si>
  <si>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</si>
  <si>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</si>
  <si>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</si>
  <si>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</si>
  <si>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</si>
  <si>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</si>
  <si>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</si>
  <si>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</si>
  <si>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</si>
  <si>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</si>
  <si>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</si>
  <si>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</si>
  <si>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</si>
  <si>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</si>
  <si>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</si>
  <si>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</si>
  <si>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</si>
  <si>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</si>
  <si>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</si>
  <si>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</si>
  <si>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</si>
  <si>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</si>
  <si>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</si>
  <si>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</si>
  <si>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</si>
  <si>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</si>
  <si>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</si>
  <si>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</si>
  <si>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</si>
  <si>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</si>
  <si>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</si>
  <si>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</si>
  <si>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</si>
  <si>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</si>
  <si>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</si>
  <si>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</si>
  <si>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</si>
  <si>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</si>
  <si>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</si>
  <si>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</si>
  <si>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</si>
  <si>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</si>
  <si>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</si>
  <si>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</si>
  <si>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</si>
  <si>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</si>
  <si>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</si>
  <si>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</si>
  <si>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</si>
  <si>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</si>
  <si>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</si>
  <si>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</si>
  <si>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</si>
  <si>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</si>
  <si>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</si>
  <si>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</si>
  <si>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</si>
  <si>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</si>
  <si>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</si>
  <si>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</si>
  <si>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</si>
  <si>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</si>
  <si>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</si>
  <si>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</si>
  <si>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</si>
  <si>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</si>
  <si>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</si>
  <si>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</si>
  <si>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</si>
  <si>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</si>
  <si>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</si>
  <si>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</si>
  <si>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</si>
  <si>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</si>
  <si>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</si>
  <si>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</si>
  <si>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</si>
  <si>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</si>
  <si>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</si>
  <si>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</si>
  <si>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</si>
  <si>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</si>
  <si>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</si>
  <si>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</si>
  <si>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</si>
  <si>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</si>
  <si>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</si>
  <si>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</si>
  <si>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</si>
  <si>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</si>
  <si>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</si>
  <si>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</si>
  <si>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</si>
  <si>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</si>
  <si>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</si>
  <si>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</si>
  <si>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</si>
  <si>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</si>
  <si>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</si>
  <si>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</si>
  <si>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</si>
  <si>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</si>
  <si>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</si>
  <si>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</si>
  <si>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</si>
  <si>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</si>
  <si>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</si>
  <si>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</si>
  <si>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</si>
  <si>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</si>
  <si>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</si>
  <si>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</si>
  <si>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</si>
  <si>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</si>
  <si>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</si>
  <si>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</si>
  <si>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</si>
  <si>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</si>
  <si>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</si>
  <si>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</si>
  <si>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</si>
  <si>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</si>
  <si>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</si>
  <si>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</si>
  <si>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</si>
  <si>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</si>
  <si>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</si>
  <si>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</si>
  <si>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</si>
  <si>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</si>
  <si>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</si>
  <si>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</si>
  <si>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</si>
  <si>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</si>
  <si>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</si>
  <si>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</si>
  <si>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</si>
  <si>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</si>
  <si>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</si>
  <si>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</si>
  <si>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</si>
  <si>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</si>
  <si>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</si>
  <si>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</si>
  <si>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</si>
  <si>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</si>
  <si>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</si>
  <si>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</si>
  <si>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</si>
  <si>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</si>
  <si>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</si>
  <si>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</si>
  <si>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</si>
  <si>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</si>
  <si>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</si>
  <si>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</si>
  <si>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</si>
  <si>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</si>
  <si>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</si>
  <si>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</si>
  <si>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</si>
  <si>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</si>
  <si>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</si>
  <si>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</si>
  <si>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</si>
  <si>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</si>
  <si>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</si>
  <si>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</si>
  <si>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</si>
  <si>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</si>
  <si>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</si>
  <si>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</si>
  <si>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</si>
  <si>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</si>
  <si>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</si>
  <si>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</si>
  <si>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</si>
  <si>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</si>
  <si>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</si>
  <si>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</si>
  <si>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</si>
  <si>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</si>
  <si>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</si>
  <si>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</si>
  <si>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</si>
  <si>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</si>
  <si>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</si>
  <si>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</si>
  <si>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</si>
  <si>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</si>
  <si>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</si>
  <si>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</si>
  <si>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</si>
  <si>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</si>
  <si>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</si>
  <si>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</si>
  <si>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</si>
  <si>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</si>
  <si>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</si>
  <si>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</si>
  <si>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</si>
  <si>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</si>
  <si>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</si>
  <si>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</si>
  <si>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</si>
  <si>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</si>
  <si>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</si>
  <si>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</si>
  <si>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</si>
  <si>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</si>
  <si>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</si>
  <si>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</si>
  <si>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</si>
  <si>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</si>
  <si>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</si>
  <si>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</si>
  <si>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</si>
  <si>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</si>
  <si>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</si>
  <si>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</si>
  <si>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</si>
  <si>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</si>
  <si>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</si>
  <si>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</si>
  <si>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</si>
  <si>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</si>
  <si>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</si>
  <si>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</si>
  <si>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</si>
  <si>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</si>
  <si>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</si>
  <si>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</si>
  <si>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</si>
  <si>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</si>
  <si>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</si>
  <si>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</si>
  <si>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</si>
  <si>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</si>
  <si>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</si>
  <si>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</si>
  <si>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</si>
  <si>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</si>
  <si>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</si>
  <si>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</si>
  <si>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</si>
  <si>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</si>
  <si>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</si>
  <si>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</si>
  <si>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</si>
  <si>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</si>
  <si>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</si>
  <si>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</si>
  <si>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</si>
  <si>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</si>
  <si>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</si>
  <si>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</si>
  <si>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</si>
  <si>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</si>
  <si>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</si>
  <si>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</si>
  <si>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</si>
  <si>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</si>
  <si>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</si>
  <si>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</si>
  <si>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</si>
  <si>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</si>
  <si>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</si>
  <si>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</si>
  <si>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</si>
  <si>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</si>
  <si>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</si>
  <si>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</si>
  <si>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</si>
  <si>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</si>
  <si>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</si>
  <si>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</si>
  <si>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</si>
  <si>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</si>
  <si>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</si>
  <si>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</si>
  <si>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</si>
  <si>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</si>
  <si>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</si>
  <si>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</si>
  <si>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</si>
  <si>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</si>
  <si>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</si>
  <si>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</si>
  <si>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</si>
  <si>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</si>
  <si>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</si>
  <si>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</si>
  <si>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</si>
  <si>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</si>
  <si>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</si>
  <si>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</si>
  <si>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</si>
  <si>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</si>
  <si>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</si>
  <si>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</si>
  <si>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</si>
  <si>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</si>
  <si>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</si>
  <si>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</si>
  <si>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</si>
  <si>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</si>
  <si>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</si>
  <si>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</si>
  <si>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</si>
  <si>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</si>
  <si>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</si>
  <si>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</si>
  <si>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</si>
  <si>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</si>
  <si>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</si>
  <si>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</si>
  <si>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</si>
  <si>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</si>
  <si>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</si>
  <si>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</si>
  <si>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</si>
  <si>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</si>
  <si>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</si>
  <si>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</si>
  <si>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</si>
  <si>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</si>
  <si>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</si>
  <si>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</si>
  <si>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</si>
  <si>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</si>
  <si>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</si>
  <si>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</si>
  <si>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</si>
  <si>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</si>
  <si>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</si>
  <si>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</si>
  <si>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</si>
  <si>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</si>
  <si>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</si>
  <si>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</si>
  <si>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</si>
  <si>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</si>
  <si>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</si>
  <si>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</si>
  <si>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</si>
  <si>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</si>
  <si>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</si>
  <si>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</si>
  <si>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</si>
  <si>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</si>
  <si>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</si>
  <si>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</si>
  <si>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</si>
  <si>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</si>
  <si>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</si>
  <si>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</si>
  <si>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</si>
  <si>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</si>
  <si>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</si>
  <si>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</si>
  <si>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</si>
  <si>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</si>
  <si>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</si>
  <si>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</si>
  <si>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</si>
  <si>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</si>
  <si>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</si>
  <si>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</si>
  <si>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</si>
  <si>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</si>
  <si>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</si>
  <si>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</si>
  <si>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</si>
  <si>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</si>
  <si>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</si>
  <si>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</si>
  <si>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</si>
  <si>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</si>
  <si>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</si>
  <si>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</si>
  <si>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</si>
  <si>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</si>
  <si>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</si>
  <si>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</si>
  <si>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</si>
  <si>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</si>
  <si>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</si>
  <si>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</si>
  <si>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</si>
  <si>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</si>
  <si>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</si>
  <si>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</si>
  <si>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</si>
  <si>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</si>
  <si>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</si>
  <si>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</si>
  <si>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</si>
  <si>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</si>
  <si>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</si>
  <si>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</si>
  <si>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</si>
  <si>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</si>
  <si>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</si>
  <si>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</si>
  <si>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</si>
  <si>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</si>
  <si>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</si>
  <si>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</si>
  <si>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</si>
  <si>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</si>
  <si>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</si>
  <si>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</si>
  <si>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</si>
  <si>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</si>
  <si>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</si>
  <si>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</si>
  <si>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</si>
  <si>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</si>
  <si>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</si>
  <si>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</si>
  <si>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</si>
  <si>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</si>
  <si>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</si>
  <si>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</si>
  <si>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</si>
  <si>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</si>
  <si>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</si>
  <si>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</si>
  <si>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</si>
  <si>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</si>
  <si>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</si>
  <si>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</si>
  <si>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</si>
  <si>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</si>
  <si>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</si>
  <si>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</si>
  <si>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</si>
  <si>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</si>
  <si>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</si>
  <si>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</si>
  <si>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</si>
  <si>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</si>
  <si>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</si>
  <si>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</si>
  <si>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</si>
  <si>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</si>
  <si>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</si>
  <si>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</si>
  <si>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</si>
  <si>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</si>
  <si>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</si>
  <si>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</si>
  <si>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</si>
  <si>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</si>
  <si>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</si>
  <si>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</si>
  <si>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</si>
  <si>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</si>
  <si>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</si>
  <si>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</si>
  <si>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</si>
  <si>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</si>
  <si>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</si>
  <si>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</si>
  <si>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</si>
  <si>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</si>
  <si>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</si>
  <si>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</si>
  <si>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</si>
  <si>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</si>
  <si>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</si>
  <si>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</si>
  <si>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</si>
  <si>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</si>
  <si>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</si>
  <si>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</si>
  <si>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</si>
  <si>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</si>
  <si>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</si>
  <si>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</si>
  <si>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</si>
  <si>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</si>
  <si>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</si>
  <si>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</si>
  <si>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</si>
  <si>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</si>
  <si>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</si>
  <si>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</si>
  <si>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</si>
  <si>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</si>
  <si>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</si>
  <si>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</si>
  <si>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</si>
  <si>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</si>
  <si>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</si>
  <si>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</si>
  <si>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</si>
  <si>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</si>
  <si>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</si>
  <si>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</si>
  <si>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</si>
  <si>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</si>
  <si>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</si>
  <si>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</si>
  <si>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</si>
  <si>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</si>
  <si>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</si>
  <si>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</si>
  <si>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</si>
  <si>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</si>
  <si>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</si>
  <si>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</si>
  <si>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</si>
  <si>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</si>
  <si>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</si>
  <si>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</si>
  <si>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</si>
  <si>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</si>
  <si>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</si>
  <si>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</si>
  <si>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</si>
  <si>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</si>
  <si>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</si>
  <si>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</si>
  <si>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</si>
  <si>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</si>
  <si>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</si>
  <si>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</si>
  <si>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</si>
  <si>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</si>
  <si>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</si>
  <si>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</si>
  <si>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</si>
  <si>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</si>
  <si>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</si>
  <si>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</si>
  <si>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</si>
  <si>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</si>
  <si>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</si>
  <si>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</si>
  <si>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</si>
  <si>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</si>
  <si>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</si>
  <si>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</si>
  <si>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</si>
  <si>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</si>
  <si>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</si>
  <si>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</si>
  <si>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</si>
  <si>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</si>
  <si>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</si>
  <si>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</si>
  <si>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</si>
  <si>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</si>
  <si>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</si>
  <si>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</si>
  <si>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</si>
  <si>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</si>
  <si>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</si>
  <si>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</si>
  <si>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</si>
  <si>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</si>
  <si>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</si>
  <si>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</si>
  <si>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</si>
  <si>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</si>
  <si>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</si>
  <si>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</si>
  <si>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</si>
  <si>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</si>
  <si>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</si>
  <si>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</si>
  <si>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</si>
  <si>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</si>
  <si>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</si>
  <si>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</si>
  <si>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</si>
  <si>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</si>
  <si>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</si>
  <si>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</si>
  <si>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</si>
  <si>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</si>
  <si>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</si>
  <si>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</si>
  <si>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</si>
  <si>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</si>
  <si>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</si>
  <si>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</si>
  <si>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</si>
  <si>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</si>
  <si>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</si>
  <si>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</si>
  <si>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</si>
  <si>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</si>
  <si>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</si>
  <si>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</si>
  <si>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</si>
  <si>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</si>
  <si>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</si>
  <si>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</si>
  <si>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</si>
  <si>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</si>
  <si>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</si>
  <si>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</si>
  <si>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</si>
  <si>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</si>
  <si>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</si>
  <si>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</si>
  <si>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</si>
  <si>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</si>
  <si>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</si>
  <si>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</si>
  <si>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</si>
  <si>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</si>
  <si>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</si>
  <si>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</si>
  <si>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</si>
  <si>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</si>
  <si>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</si>
  <si>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</si>
  <si>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</si>
  <si>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</si>
  <si>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</si>
  <si>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</si>
  <si>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</si>
  <si>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</si>
  <si>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</si>
  <si>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</si>
  <si>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</si>
  <si>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</si>
  <si>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</si>
  <si>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</si>
  <si>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</si>
  <si>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</si>
  <si>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</si>
  <si>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</si>
  <si>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</si>
  <si>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</si>
  <si>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</si>
  <si>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</si>
  <si>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</si>
  <si>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</si>
  <si>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</si>
  <si>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</si>
  <si>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</si>
  <si>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</si>
  <si>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</si>
  <si>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</si>
  <si>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</si>
  <si>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</si>
  <si>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</si>
  <si>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</si>
  <si>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</si>
  <si>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</si>
  <si>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</si>
  <si>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</si>
  <si>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</si>
  <si>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</si>
  <si>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</si>
  <si>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</si>
  <si>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</si>
  <si>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</si>
  <si>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</si>
  <si>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</si>
  <si>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</si>
  <si>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</si>
  <si>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</si>
  <si>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</si>
  <si>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</si>
  <si>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</si>
  <si>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</si>
  <si>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</si>
  <si>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</si>
  <si>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</si>
  <si>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</si>
  <si>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</si>
  <si>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</si>
  <si>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</si>
  <si>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</si>
  <si>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</si>
  <si>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</si>
  <si>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</si>
  <si>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</si>
  <si>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</si>
  <si>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</si>
  <si>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</si>
  <si>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</si>
  <si>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</si>
  <si>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</si>
  <si>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</si>
  <si>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</si>
  <si>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</si>
  <si>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</si>
  <si>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</si>
  <si>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</si>
  <si>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</si>
  <si>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</si>
  <si>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</si>
  <si>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</si>
  <si>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</si>
  <si>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</si>
  <si>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</si>
  <si>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</si>
  <si>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</si>
  <si>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</si>
  <si>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</si>
  <si>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</si>
  <si>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</si>
  <si>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</si>
  <si>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</si>
  <si>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</si>
  <si>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</si>
  <si>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</si>
  <si>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</si>
  <si>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</si>
  <si>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</si>
  <si>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</si>
  <si>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</si>
  <si>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</si>
  <si>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</si>
  <si>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</si>
  <si>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</si>
  <si>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</si>
  <si>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</si>
  <si>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</si>
  <si>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</si>
  <si>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</si>
  <si>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</si>
  <si>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</si>
  <si>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</si>
  <si>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</si>
  <si>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</si>
  <si>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</si>
  <si>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</si>
  <si>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</si>
  <si>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</si>
  <si>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</si>
  <si>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</si>
  <si>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</si>
  <si>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</si>
  <si>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</si>
  <si>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</si>
  <si>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</si>
  <si>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</si>
  <si>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</si>
  <si>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</si>
  <si>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</si>
  <si>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</si>
  <si>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</si>
  <si>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</si>
  <si>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</si>
  <si>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</si>
  <si>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</si>
  <si>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</si>
  <si>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</si>
  <si>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</si>
  <si>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</si>
  <si>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</si>
  <si>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</si>
  <si>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</si>
  <si>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</si>
  <si>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</si>
  <si>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</si>
  <si>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</si>
  <si>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</si>
  <si>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</si>
  <si>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</si>
  <si>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</si>
  <si>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</si>
  <si>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LUNES 30</t>
  </si>
  <si>
    <t>MARTES 01</t>
  </si>
  <si>
    <t>MIERCOLES 02</t>
  </si>
  <si>
    <t>JUEVES 03</t>
  </si>
  <si>
    <t>VIERNES 04</t>
  </si>
  <si>
    <t>SABADO 05</t>
  </si>
  <si>
    <t>DOMINGO 06</t>
  </si>
  <si>
    <t>LUNES 07</t>
  </si>
  <si>
    <t>MARTES 08</t>
  </si>
  <si>
    <t>MIERCOLES 09</t>
  </si>
  <si>
    <t>JUEVES 10</t>
  </si>
  <si>
    <t>VIERNES 11</t>
  </si>
  <si>
    <t>SABADO 12</t>
  </si>
  <si>
    <t>DOMINGO 13</t>
  </si>
  <si>
    <t>LUNES 14</t>
  </si>
  <si>
    <t>MARTES 15</t>
  </si>
  <si>
    <t>MIERCOLES 16</t>
  </si>
  <si>
    <t>JUEVES 17</t>
  </si>
  <si>
    <t>VIERNES 18</t>
  </si>
  <si>
    <t>SABADO 19</t>
  </si>
  <si>
    <t>DOMINGO 20</t>
  </si>
  <si>
    <t>LUNES 21</t>
  </si>
  <si>
    <t>MARTES 22</t>
  </si>
  <si>
    <t>MIERCOLES 23</t>
  </si>
  <si>
    <t>JUEVES 24</t>
  </si>
  <si>
    <t>VIERNES 25</t>
  </si>
  <si>
    <t>SABADO 26</t>
  </si>
  <si>
    <t>DOMINGO 27</t>
  </si>
  <si>
    <t>LUNES 28</t>
  </si>
  <si>
    <t>MARTES 29</t>
  </si>
  <si>
    <t>MIERCOLES 30</t>
  </si>
  <si>
    <t>JUEVES 31</t>
  </si>
  <si>
    <t>VIERNES 01</t>
  </si>
  <si>
    <t>SABADO 02</t>
  </si>
  <si>
    <t>DOMINGO 03</t>
  </si>
  <si>
    <t>DEL 1 AL 6</t>
  </si>
  <si>
    <t>DEL 7 AL 13</t>
  </si>
  <si>
    <t>DEL 14 AL 20</t>
  </si>
  <si>
    <t>DEL 21 AL 27</t>
  </si>
  <si>
    <t>DEL 28 AL 31</t>
  </si>
  <si>
    <t>31 de octubre de 2024</t>
  </si>
  <si>
    <t>x</t>
  </si>
  <si>
    <t xml:space="preserve">ALMACEN: </t>
  </si>
  <si>
    <t xml:space="preserve">LA TORRE: </t>
  </si>
  <si>
    <t xml:space="preserve">INV.2.1: </t>
  </si>
  <si>
    <t xml:space="preserve">INV.3.1: </t>
  </si>
  <si>
    <t xml:space="preserve">GOBERNADORA: </t>
  </si>
  <si>
    <t xml:space="preserve">ENCARGADOS: </t>
  </si>
  <si>
    <t xml:space="preserve">TOTAL GENERAL: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</si>
</sst>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2"/>
      <color rgb="FF000000"/>
      <name val="Aptos Narrow"/>
      <family val="2"/>
      <scheme val="minor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0F0F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1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5" fillId="2" borderId="14" xfId="0" applyFont="1" applyFill="1" applyBorder="1" applyAlignment="1">
      <alignment horizontal="center"/>
    </xf>
    <xf numFmtId="0" fontId="15" fillId="2" borderId="15" xfId="0" applyFont="1" applyFill="1" applyBorder="1" applyAlignment="1">
      <alignment horizontal="center"/>
    </xf>
    <xf numFmtId="0" fontId="15" fillId="2" borderId="16" xfId="0" applyFont="1" applyFill="1" applyBorder="1" applyAlignment="1">
      <alignment horizontal="center"/>
    </xf>
    <xf numFmtId="0" fontId="15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15" fillId="5" borderId="18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15" fillId="3" borderId="18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15" fillId="3" borderId="15" xfId="0" applyFont="1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2" fillId="0" borderId="35" xfId="0" applyFont="1" applyBorder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" fontId="18" fillId="8" borderId="0" xfId="0" applyNumberFormat="1" applyFont="1" applyFill="1"/>
    <xf numFmtId="1" fontId="18" fillId="8" borderId="30" xfId="0" applyNumberFormat="1" applyFont="1" applyFill="1" applyBorder="1"/>
    <xf numFmtId="1" fontId="18" fillId="0" borderId="0" xfId="0" applyNumberFormat="1" applyFont="1"/>
    <xf numFmtId="1" fontId="18" fillId="0" borderId="30" xfId="0" applyNumberFormat="1" applyFont="1" applyBorder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22" fillId="2" borderId="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3" fillId="2" borderId="5" xfId="0" applyFont="1" applyFill="1" applyBorder="1" applyAlignment="1">
      <alignment horizontal="center"/>
    </xf>
    <xf numFmtId="0" fontId="0" fillId="2" borderId="8" xfId="0" applyFill="1" applyBorder="1" applyAlignment="1">
      <alignment horizontal="center" vertical="justify"/>
    </xf>
    <xf numFmtId="0" fontId="0" fillId="2" borderId="13" xfId="0" applyFill="1" applyBorder="1" applyAlignment="1">
      <alignment horizontal="center" vertical="justify"/>
    </xf>
    <xf numFmtId="0" fontId="0" fillId="2" borderId="44" xfId="0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5" fontId="5" fillId="18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8" borderId="1" xfId="0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9" fontId="5" fillId="18" borderId="1" xfId="3" applyNumberFormat="1" applyFont="1" applyFill="1" applyBorder="1"/>
    <xf numFmtId="164" fontId="5" fillId="19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37" xfId="0" applyFont="1" applyFill="1" applyBorder="1"/>
    <xf numFmtId="165" fontId="5" fillId="16" borderId="4" xfId="0" applyNumberFormat="1" applyFont="1" applyFill="1" applyBorder="1"/>
    <xf numFmtId="0" fontId="2" fillId="2" borderId="27" xfId="0" applyFont="1" applyFill="1" applyBorder="1"/>
    <xf numFmtId="0" fontId="9" fillId="2" borderId="4" xfId="0" applyFont="1" applyFill="1" applyBorder="1"/>
    <xf numFmtId="169" fontId="5" fillId="2" borderId="1" xfId="0" applyNumberFormat="1" applyFont="1" applyFill="1" applyBorder="1"/>
    <xf numFmtId="0" fontId="10" fillId="2" borderId="37" xfId="0" applyFont="1" applyFill="1" applyBorder="1" applyAlignment="1">
      <alignment vertical="center"/>
    </xf>
    <xf numFmtId="0" fontId="4" fillId="0" borderId="27" xfId="0" quotePrefix="1" applyFont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5" fillId="0" borderId="37" xfId="0" applyFont="1" applyBorder="1"/>
    <xf numFmtId="0" fontId="0" fillId="2" borderId="27" xfId="0" applyFill="1" applyBorder="1"/>
    <xf numFmtId="0" fontId="25" fillId="0" borderId="4" xfId="0" applyFont="1" applyBorder="1"/>
    <xf numFmtId="0" fontId="23" fillId="2" borderId="9" xfId="0" applyFont="1" applyFill="1" applyBorder="1" applyAlignment="1">
      <alignment horizontal="center"/>
    </xf>
    <xf numFmtId="3" fontId="2" fillId="0" borderId="0" xfId="0" applyNumberFormat="1" applyFont="1" applyBorder="1" applyProtection="1">
      <protection locked="0"/>
    </xf>
    <xf numFmtId="3" fontId="2" fillId="7" borderId="0" xfId="0" applyNumberFormat="1" applyFont="1" applyFill="1" applyBorder="1" applyAlignment="1" applyProtection="1">
      <alignment horizontal="left"/>
      <protection locked="0"/>
    </xf>
    <xf numFmtId="3" fontId="2" fillId="14" borderId="0" xfId="0" applyNumberFormat="1" applyFont="1" applyFill="1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0" fontId="2" fillId="20" borderId="35" xfId="0" applyFont="1" applyFill="1" applyBorder="1" applyAlignment="1">
      <alignment horizontal="left"/>
    </xf>
    <xf numFmtId="0" fontId="2" fillId="21" borderId="35" xfId="0" applyFont="1" applyFill="1" applyBorder="1" applyAlignment="1">
      <alignment horizontal="left"/>
    </xf>
    <xf numFmtId="0" fontId="2" fillId="22" borderId="35" xfId="0" applyFont="1" applyFill="1" applyBorder="1" applyAlignment="1">
      <alignment horizontal="left"/>
    </xf>
    <xf numFmtId="0" fontId="2" fillId="23" borderId="35" xfId="0" applyFont="1" applyFill="1" applyBorder="1" applyAlignment="1">
      <alignment horizontal="left"/>
    </xf>
    <xf numFmtId="0" fontId="11" fillId="24" borderId="35" xfId="0" applyFont="1" applyFill="1" applyBorder="1" applyAlignment="1">
      <alignment horizontal="left"/>
    </xf>
    <xf numFmtId="0" fontId="2" fillId="0" borderId="0" xfId="0" applyFont="1" applyFill="1"/>
    <xf numFmtId="0" fontId="2" fillId="0" borderId="35" xfId="0" applyFont="1" applyFill="1" applyBorder="1"/>
    <xf numFmtId="4" fontId="2" fillId="0" borderId="0" xfId="0" applyNumberFormat="1" applyFont="1" applyFill="1" applyProtection="1">
      <protection locked="0"/>
    </xf>
    <xf numFmtId="1" fontId="2" fillId="0" borderId="0" xfId="0" applyNumberFormat="1" applyFont="1" applyFill="1" applyProtection="1">
      <protection locked="0"/>
    </xf>
    <xf numFmtId="0" fontId="2" fillId="20" borderId="35" xfId="0" applyFont="1" applyFill="1" applyBorder="1"/>
    <xf numFmtId="0" fontId="9" fillId="2" borderId="37" xfId="0" applyFont="1" applyFill="1" applyBorder="1"/>
    <xf numFmtId="0" fontId="26" fillId="2" borderId="37" xfId="0" applyFont="1" applyFill="1" applyBorder="1" applyAlignment="1">
      <alignment vertical="center"/>
    </xf>
    <xf numFmtId="0" fontId="2" fillId="21" borderId="35" xfId="0" applyFont="1" applyFill="1" applyBorder="1"/>
    <xf numFmtId="0" fontId="11" fillId="24" borderId="35" xfId="0" applyFont="1" applyFill="1" applyBorder="1"/>
    <xf numFmtId="4" fontId="27" fillId="0" borderId="0" xfId="0" applyNumberFormat="1" applyFont="1" applyFill="1" applyProtection="1">
      <protection locked="0"/>
    </xf>
    <xf numFmtId="4" fontId="11" fillId="0" borderId="0" xfId="0" applyNumberFormat="1" applyFont="1" applyFill="1" applyProtection="1">
      <protection locked="0"/>
    </xf>
    <xf numFmtId="4" fontId="2" fillId="20" borderId="0" xfId="0" applyNumberFormat="1" applyFont="1" applyFill="1" applyProtection="1">
      <protection locked="0"/>
    </xf>
    <xf numFmtId="4" fontId="2" fillId="21" borderId="0" xfId="0" applyNumberFormat="1" applyFont="1" applyFill="1" applyProtection="1">
      <protection locked="0"/>
    </xf>
    <xf numFmtId="4" fontId="2" fillId="22" borderId="0" xfId="0" applyNumberFormat="1" applyFont="1" applyFill="1" applyProtection="1">
      <protection locked="0"/>
    </xf>
    <xf numFmtId="4" fontId="2" fillId="23" borderId="0" xfId="0" applyNumberFormat="1" applyFont="1" applyFill="1" applyProtection="1">
      <protection locked="0"/>
    </xf>
    <xf numFmtId="4" fontId="2" fillId="24" borderId="0" xfId="0" applyNumberFormat="1" applyFont="1" applyFill="1" applyProtection="1">
      <protection locked="0"/>
    </xf>
    <xf numFmtId="0" fontId="2" fillId="20" borderId="35" xfId="0" applyFont="1" applyFill="1" applyBorder="1" applyAlignment="1">
      <alignment horizontal="right"/>
    </xf>
    <xf numFmtId="0" fontId="2" fillId="21" borderId="35" xfId="0" applyFont="1" applyFill="1" applyBorder="1" applyAlignment="1">
      <alignment horizontal="right"/>
    </xf>
    <xf numFmtId="0" fontId="2" fillId="22" borderId="35" xfId="0" applyFont="1" applyFill="1" applyBorder="1" applyAlignment="1">
      <alignment horizontal="right"/>
    </xf>
    <xf numFmtId="0" fontId="2" fillId="23" borderId="35" xfId="0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24" borderId="35" xfId="0" applyFont="1" applyFill="1" applyBorder="1" applyAlignment="1">
      <alignment horizontal="right"/>
    </xf>
    <xf numFmtId="0" fontId="11" fillId="21" borderId="35" xfId="0" applyFont="1" applyFill="1" applyBorder="1"/>
    <xf numFmtId="0" fontId="11" fillId="22" borderId="35" xfId="0" applyFont="1" applyFill="1" applyBorder="1"/>
    <xf numFmtId="0" fontId="9" fillId="0" borderId="37" xfId="0" applyFont="1" applyBorder="1"/>
    <xf numFmtId="0" fontId="27" fillId="22" borderId="35" xfId="0" applyFont="1" applyFill="1" applyBorder="1"/>
    <xf numFmtId="0" fontId="27" fillId="23" borderId="35" xfId="0" applyFont="1" applyFill="1" applyBorder="1"/>
    <xf numFmtId="0" fontId="11" fillId="23" borderId="35" xfId="0" applyFont="1" applyFill="1" applyBorder="1"/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195"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91</xdr:row>
          <xdr:rowOff>0</xdr:rowOff>
        </xdr:from>
        <xdr:to>
          <xdr:col>14</xdr:col>
          <xdr:colOff>0</xdr:colOff>
          <xdr:row>93</xdr:row>
          <xdr:rowOff>19049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91</xdr:row>
          <xdr:rowOff>0</xdr:rowOff>
        </xdr:from>
        <xdr:to>
          <xdr:col>17</xdr:col>
          <xdr:colOff>76200</xdr:colOff>
          <xdr:row>93</xdr:row>
          <xdr:rowOff>19049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94</xdr:row>
          <xdr:rowOff>9525</xdr:rowOff>
        </xdr:from>
        <xdr:to>
          <xdr:col>14</xdr:col>
          <xdr:colOff>0</xdr:colOff>
          <xdr:row>96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94</xdr:row>
          <xdr:rowOff>9525</xdr:rowOff>
        </xdr:from>
        <xdr:to>
          <xdr:col>17</xdr:col>
          <xdr:colOff>76200</xdr:colOff>
          <xdr:row>96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97</xdr:row>
          <xdr:rowOff>9525</xdr:rowOff>
        </xdr:from>
        <xdr:to>
          <xdr:col>14</xdr:col>
          <xdr:colOff>0</xdr:colOff>
          <xdr:row>99</xdr:row>
          <xdr:rowOff>28575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8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  <queryTableField id="8" name="Column8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H1729" tableType="queryTable" totalsRowShown="0">
  <autoFilter ref="A1:H1729" xr:uid="{4B3DEB09-1A84-49FF-9781-3861935B648B}"/>
  <tableColumns count="8">
    <tableColumn id="1" xr3:uid="{83B41F4A-BDE7-4D47-B7F6-CBE6608C309C}" uniqueName="1" name="ID_TRABAJADOR" queryTableFieldId="1" dataDxfId="194"/>
    <tableColumn id="2" xr3:uid="{3D24EFA5-F871-4B52-9712-6DB4100FAA7A}" uniqueName="2" name="NOMBRE" queryTableFieldId="2" dataDxfId="193"/>
    <tableColumn id="3" xr3:uid="{E0F7DE7A-4D84-4101-ABA9-3D631B129D52}" uniqueName="3" name="APELLIDOS" queryTableFieldId="3" dataDxfId="192"/>
    <tableColumn id="4" xr3:uid="{EBEEE8B3-20D0-44D3-A184-4F56E378C794}" uniqueName="4" name="DNI" queryTableFieldId="4" dataDxfId="191"/>
    <tableColumn id="5" xr3:uid="{0F931854-B521-4C6F-9E23-01ECCB037358}" uniqueName="5" name="FECHA" queryTableFieldId="5" dataDxfId="190"/>
    <tableColumn id="6" xr3:uid="{C857B5CB-9050-458A-9BAA-64370BE1AD68}" uniqueName="6" name="HORAS" queryTableFieldId="6" dataDxfId="189"/>
    <tableColumn id="7" xr3:uid="{7AF04E4B-2D18-4132-84A5-7DAB95FB6C40}" uniqueName="7" name="ENTRADA/SALIDA" queryTableFieldId="7" dataDxfId="188"/>
    <tableColumn id="8" xr3:uid="{40C2E592-9BF3-4BAE-B5BB-85BF4EFFB850}" uniqueName="8" name="Column8" queryTableFieldId="8" dataDxfId="18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186"/>
    <tableColumn id="3" xr3:uid="{2B2A577C-8801-43C6-B334-AB1D36348EE9}" uniqueName="3" name="ID" queryTableFieldId="3"/>
    <tableColumn id="4" xr3:uid="{E1EFBBFA-1DE0-4950-ADC8-E5B2B904A019}" uniqueName="4" name="NOMBRE Y APELLIDOS" queryTableFieldId="4" dataDxfId="185"/>
    <tableColumn id="5" xr3:uid="{59062B42-9834-4CCC-8EF9-EEC987C55338}" uniqueName="5" name="FINCA" queryTableFieldId="5" dataDxfId="184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74"/>
    <tableColumn id="8" xr3:uid="{50FAE89D-4C5D-4057-AD6F-A0E9D7BB6673}" uniqueName="8" name="ALTA" queryTableFieldId="8" dataDxfId="173"/>
    <tableColumn id="9" xr3:uid="{5CBCE841-7194-4D82-B805-46143A6A8A86}" uniqueName="9" name="BAJA" queryTableFieldId="9" dataDxfId="172"/>
    <tableColumn id="10" xr3:uid="{7FE2E989-5981-44CA-9124-8770B7374C83}" uniqueName="10" name="ACTIVOS" queryTableFieldId="10" dataDxfId="183"/>
    <tableColumn id="11" xr3:uid="{1CA53021-034B-4AC0-917F-F656AE0D617D}" uniqueName="11" name="PREVISION ALTA" queryTableFieldId="11" dataDxfId="171"/>
    <tableColumn id="12" xr3:uid="{8D3D58F4-004E-4FAA-BCF3-91D0B9FFD12F}" uniqueName="12" name="PREVISION BAJA" queryTableFieldId="12" dataDxfId="170"/>
    <tableColumn id="13" xr3:uid="{0976DC3B-6AA4-4549-B333-C671D6C1894D}" uniqueName="13" name="ULT. FORMACION" queryTableFieldId="13"/>
    <tableColumn id="14" xr3:uid="{D8B22DC6-BE82-4D5B-B5F4-9539C67211C3}" uniqueName="14" name="RECO" queryTableFieldId="14" dataDxfId="182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181"/>
    <tableColumn id="3" xr3:uid="{4A16FEBE-4A1C-4C5A-9052-0E71E456A6F1}" uniqueName="3" name="SITUACION" queryTableFieldId="3" dataDxfId="180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179"/>
    <tableColumn id="8" xr3:uid="{1B4DDFA7-7C24-4796-AABA-3CAD97444AFD}" uniqueName="8" name="PRIVILEGIOS" queryTableFieldId="8" dataDxfId="178"/>
    <tableColumn id="9" xr3:uid="{01863163-5353-4E9D-A554-B7222CE39CFB}" uniqueName="9" name="NACIONALIDAD" queryTableFieldId="9" dataDxfId="177"/>
    <tableColumn id="10" xr3:uid="{72B14A40-B872-41A3-B295-5BC9BD7FF2C4}" uniqueName="10" name="EMAIL" queryTableFieldId="10"/>
    <tableColumn id="11" xr3:uid="{0309B5C4-507C-4B49-A92A-8FFD38923481}" uniqueName="11" name="DIRECCIÓN" queryTableFieldId="11" dataDxfId="176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75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56"/>
  <sheetViews>
    <sheetView topLeftCell="A37" zoomScale="85" zoomScaleNormal="85" workbookViewId="0">
      <selection activeCell="A500" sqref="A500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2024</v>
      </c>
    </row>
    <row r="2" spans="1:29" ht="12" customHeight="1" x14ac:dyDescent="0.25"/>
    <row r="3" spans="1:29" ht="18.75" x14ac:dyDescent="0.25">
      <c r="A3" s="159" t="s">
        <v>20</v>
      </c>
      <c r="B3" s="160"/>
      <c r="C3" s="161" t="s">
        <v>175</v>
      </c>
      <c r="D3" s="162"/>
      <c r="E3" s="163"/>
      <c r="F3" s="161" t="s">
        <v>176</v>
      </c>
      <c r="G3" s="162"/>
      <c r="H3" s="163"/>
      <c r="I3" s="161" t="s">
        <v>177</v>
      </c>
      <c r="J3" s="162"/>
      <c r="K3" s="163"/>
      <c r="L3" s="161" t="s">
        <v>178</v>
      </c>
      <c r="M3" s="162"/>
      <c r="N3" s="163"/>
      <c r="O3" s="155" t="s">
        <v>179</v>
      </c>
      <c r="P3" s="156"/>
      <c r="Q3" s="157"/>
      <c r="R3" s="155" t="s">
        <v>180</v>
      </c>
      <c r="S3" s="156"/>
      <c r="T3" s="157"/>
      <c r="U3" s="164" t="s">
        <v>12</v>
      </c>
      <c r="V3" s="164"/>
      <c r="W3" s="164"/>
      <c r="X3" s="164" t="s">
        <v>11</v>
      </c>
      <c r="Y3" s="164"/>
      <c r="Z3" s="164"/>
      <c r="AA3" s="164"/>
    </row>
    <row r="4" spans="1:29" ht="15" customHeight="1" x14ac:dyDescent="0.25">
      <c r="A4" s="211" t="s">
        <v>0</v>
      </c>
      <c r="B4" s="4" t="s">
        <v>1</v>
      </c>
      <c r="C4" s="165" t="s">
        <v>1140</v>
      </c>
      <c r="D4" s="165"/>
      <c r="E4" s="165"/>
      <c r="F4" s="165" t="s">
        <v>1141</v>
      </c>
      <c r="G4" s="165"/>
      <c r="H4" s="165"/>
      <c r="I4" s="165" t="s">
        <v>1142</v>
      </c>
      <c r="J4" s="165"/>
      <c r="K4" s="165"/>
      <c r="L4" s="158" t="s">
        <v>1143</v>
      </c>
      <c r="M4" s="158"/>
      <c r="N4" s="158"/>
      <c r="O4" s="158" t="s">
        <v>1144</v>
      </c>
      <c r="P4" s="158"/>
      <c r="Q4" s="158"/>
      <c r="R4" s="158"/>
      <c r="S4" s="158"/>
      <c r="T4" s="158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204">
        <v>11467</v>
      </c>
      <c r="B5" s="202" t="s">
        <v>15</v>
      </c>
      <c r="C5" s="191">
        <v>7</v>
      </c>
      <c r="D5" s="192">
        <v>0</v>
      </c>
      <c r="E5" s="193">
        <v>0</v>
      </c>
      <c r="F5" s="191"/>
      <c r="G5" s="192"/>
      <c r="H5" s="193"/>
      <c r="I5" s="191"/>
      <c r="J5" s="192"/>
      <c r="K5" s="193"/>
      <c r="L5" s="191"/>
      <c r="M5" s="192"/>
      <c r="N5" s="193"/>
      <c r="O5" s="191"/>
      <c r="P5" s="192"/>
      <c r="Q5" s="193"/>
      <c r="R5" s="191"/>
      <c r="S5" s="192"/>
      <c r="T5" s="193"/>
      <c r="U5" s="194">
        <f>C5+F5+I5+L5+O5+R5</f>
        <v>7</v>
      </c>
      <c r="V5" s="195">
        <f>D5+G5+J5+M5+P5+S5</f>
        <v>0</v>
      </c>
      <c r="W5" s="196">
        <f>E5+H5+K5+N5+Q5+T5</f>
        <v>0</v>
      </c>
      <c r="X5" s="197">
        <f>U5*8.9</f>
        <v>62.300000000000004</v>
      </c>
      <c r="Y5" s="198">
        <f>V5*8.9</f>
        <v>0</v>
      </c>
      <c r="Z5" s="199">
        <f>W5*11.12</f>
        <v>0</v>
      </c>
      <c r="AA5" s="200">
        <f>X5+Z5</f>
        <v>62.300000000000004</v>
      </c>
    </row>
    <row r="6" spans="1:29" x14ac:dyDescent="0.25">
      <c r="A6" s="204">
        <v>11438</v>
      </c>
      <c r="B6" s="228" t="s">
        <v>2</v>
      </c>
      <c r="C6" s="203">
        <v>7</v>
      </c>
      <c r="D6" s="192">
        <v>0</v>
      </c>
      <c r="E6" s="193">
        <v>0</v>
      </c>
      <c r="F6" s="191"/>
      <c r="G6" s="192"/>
      <c r="H6" s="193"/>
      <c r="I6" s="191"/>
      <c r="J6" s="192"/>
      <c r="K6" s="193"/>
      <c r="L6" s="191"/>
      <c r="M6" s="192"/>
      <c r="N6" s="193"/>
      <c r="O6" s="191"/>
      <c r="P6" s="192"/>
      <c r="Q6" s="193"/>
      <c r="R6" s="191"/>
      <c r="S6" s="192"/>
      <c r="T6" s="193"/>
      <c r="U6" s="194">
        <f>C6+F6+I6+L6+O6+R6</f>
        <v>7</v>
      </c>
      <c r="V6" s="195">
        <f>D6+G6+J6+M6+P6+S6</f>
        <v>0</v>
      </c>
      <c r="W6" s="196">
        <f>E6+H6+K6+N6+Q6+T6</f>
        <v>0</v>
      </c>
      <c r="X6" s="197">
        <f>U6*9.56</f>
        <v>66.92</v>
      </c>
      <c r="Y6" s="198">
        <f>V6*9.56</f>
        <v>0</v>
      </c>
      <c r="Z6" s="199">
        <f>W6*11.95</f>
        <v>0</v>
      </c>
      <c r="AA6" s="200">
        <f>X6+Z6</f>
        <v>66.92</v>
      </c>
    </row>
    <row r="7" spans="1:29" x14ac:dyDescent="0.25">
      <c r="A7" s="204">
        <v>11525</v>
      </c>
      <c r="B7" s="202" t="s">
        <v>220</v>
      </c>
      <c r="C7" s="203">
        <v>7</v>
      </c>
      <c r="D7" s="192">
        <v>0</v>
      </c>
      <c r="E7" s="193">
        <v>0</v>
      </c>
      <c r="F7" s="191"/>
      <c r="G7" s="192"/>
      <c r="H7" s="193"/>
      <c r="I7" s="191"/>
      <c r="J7" s="192"/>
      <c r="K7" s="193"/>
      <c r="L7" s="191"/>
      <c r="M7" s="192"/>
      <c r="N7" s="193"/>
      <c r="O7" s="191"/>
      <c r="P7" s="192"/>
      <c r="Q7" s="193"/>
      <c r="R7" s="191"/>
      <c r="S7" s="192"/>
      <c r="T7" s="193"/>
      <c r="U7" s="194">
        <f>C7+F7+I7+L7+O7+R7</f>
        <v>7</v>
      </c>
      <c r="V7" s="195">
        <f>D7+G7+J7+M7+P7+S7</f>
        <v>0</v>
      </c>
      <c r="W7" s="196">
        <f>E7+H7+K7+N7+Q7+T7</f>
        <v>0</v>
      </c>
      <c r="X7" s="197">
        <f>U7*8.9</f>
        <v>62.300000000000004</v>
      </c>
      <c r="Y7" s="198">
        <f>V7*8.9</f>
        <v>0</v>
      </c>
      <c r="Z7" s="199">
        <f>W7*11.12</f>
        <v>0</v>
      </c>
      <c r="AA7" s="200">
        <f>X7+Z7</f>
        <v>62.300000000000004</v>
      </c>
    </row>
    <row r="8" spans="1:29" x14ac:dyDescent="0.25">
      <c r="A8" s="28">
        <v>2096</v>
      </c>
      <c r="B8" s="205" t="s">
        <v>7</v>
      </c>
      <c r="C8" s="203">
        <v>7</v>
      </c>
      <c r="D8" s="192">
        <v>0</v>
      </c>
      <c r="E8" s="193">
        <v>0</v>
      </c>
      <c r="F8" s="191"/>
      <c r="G8" s="192"/>
      <c r="H8" s="193"/>
      <c r="I8" s="191"/>
      <c r="J8" s="192"/>
      <c r="K8" s="193"/>
      <c r="L8" s="191"/>
      <c r="M8" s="192"/>
      <c r="N8" s="193"/>
      <c r="O8" s="191"/>
      <c r="P8" s="192"/>
      <c r="Q8" s="193"/>
      <c r="R8" s="191"/>
      <c r="S8" s="192"/>
      <c r="T8" s="193"/>
      <c r="U8" s="194">
        <f>C8+F8+I8+L8+O8+R8</f>
        <v>7</v>
      </c>
      <c r="V8" s="195">
        <f>D8+G8+J8+M8+P8+S8</f>
        <v>0</v>
      </c>
      <c r="W8" s="196">
        <f>E8+H8+K8+N8+Q8+T8</f>
        <v>0</v>
      </c>
      <c r="X8" s="197">
        <f>U8*9.56</f>
        <v>66.92</v>
      </c>
      <c r="Y8" s="198">
        <f>V8*9.56</f>
        <v>0</v>
      </c>
      <c r="Z8" s="199">
        <f>W8*11.95</f>
        <v>0</v>
      </c>
      <c r="AA8" s="200">
        <f>X8+Z8</f>
        <v>66.92</v>
      </c>
    </row>
    <row r="9" spans="1:29" x14ac:dyDescent="0.25">
      <c r="B9" s="2">
        <f>COUNTA(B5:B8)</f>
        <v>4</v>
      </c>
      <c r="C9" s="201">
        <f>SUM(C5:C8)</f>
        <v>28</v>
      </c>
      <c r="D9" s="201">
        <f>SUM(D5:D8)</f>
        <v>0</v>
      </c>
      <c r="E9" s="201">
        <f>SUM(E5:E8)</f>
        <v>0</v>
      </c>
      <c r="F9" s="201">
        <f>SUM(F5:F8)</f>
        <v>0</v>
      </c>
      <c r="G9" s="201">
        <f>SUM(G5:G8)</f>
        <v>0</v>
      </c>
      <c r="H9" s="201">
        <f>SUM(H5:H8)</f>
        <v>0</v>
      </c>
      <c r="I9" s="201">
        <f>SUM(I5:I8)</f>
        <v>0</v>
      </c>
      <c r="J9" s="201">
        <f>SUM(J5:J8)</f>
        <v>0</v>
      </c>
      <c r="K9" s="201">
        <f>SUM(K5:K8)</f>
        <v>0</v>
      </c>
      <c r="L9" s="201">
        <f>SUM(L5:L8)</f>
        <v>0</v>
      </c>
      <c r="M9" s="201">
        <f>SUM(M5:M8)</f>
        <v>0</v>
      </c>
      <c r="N9" s="201">
        <f>SUM(N5:N8)</f>
        <v>0</v>
      </c>
      <c r="O9" s="201">
        <f>SUM(O5:O8)</f>
        <v>0</v>
      </c>
      <c r="P9" s="201">
        <f>SUM(P5:P8)</f>
        <v>0</v>
      </c>
      <c r="Q9" s="201">
        <f>SUM(Q5:Q8)</f>
        <v>0</v>
      </c>
      <c r="R9" s="201">
        <f>SUM(R5:R8)</f>
        <v>0</v>
      </c>
      <c r="S9" s="201">
        <f>SUM(S5:S8)</f>
        <v>0</v>
      </c>
      <c r="T9" s="201">
        <f>SUM(T5:T8)</f>
        <v>0</v>
      </c>
      <c r="U9" s="45">
        <f>SUM(U5:U8)</f>
        <v>28</v>
      </c>
      <c r="V9" s="45">
        <f>SUM(V5:V8)</f>
        <v>0</v>
      </c>
      <c r="W9" s="45">
        <f>SUM(W5:W8)</f>
        <v>0</v>
      </c>
      <c r="X9" s="46">
        <f>SUM(X5:X8)</f>
        <v>258.44</v>
      </c>
      <c r="Y9" s="46">
        <f>SUM(Y5:Y8)</f>
        <v>0</v>
      </c>
      <c r="Z9" s="46">
        <f>SUM(Z5:Z8)</f>
        <v>0</v>
      </c>
      <c r="AA9" s="46">
        <f>SUM(AA5:AA8)</f>
        <v>258.44</v>
      </c>
    </row>
    <row r="10" spans="1:29" x14ac:dyDescent="0.25">
      <c r="U10" s="30"/>
      <c r="Y10" s="30"/>
      <c r="Z10" s="30"/>
      <c r="AB10" s="8"/>
      <c r="AC10" s="8"/>
    </row>
    <row r="11" spans="1:29" x14ac:dyDescent="0.25">
      <c r="U11" s="48"/>
      <c r="V11" s="48"/>
      <c r="W11" s="48"/>
      <c r="X11" s="48"/>
      <c r="Y11" s="48"/>
      <c r="Z11" s="48"/>
    </row>
    <row r="12" spans="1:29" ht="18" customHeight="1" x14ac:dyDescent="0.25">
      <c r="A12" s="159" t="s">
        <v>52</v>
      </c>
      <c r="B12" s="160"/>
      <c r="C12" s="161" t="s">
        <v>175</v>
      </c>
      <c r="D12" s="162"/>
      <c r="E12" s="163"/>
      <c r="F12" s="161" t="s">
        <v>176</v>
      </c>
      <c r="G12" s="162"/>
      <c r="H12" s="163"/>
      <c r="I12" s="161" t="s">
        <v>177</v>
      </c>
      <c r="J12" s="162"/>
      <c r="K12" s="163"/>
      <c r="L12" s="161" t="s">
        <v>178</v>
      </c>
      <c r="M12" s="162"/>
      <c r="N12" s="163"/>
      <c r="O12" s="155" t="s">
        <v>179</v>
      </c>
      <c r="P12" s="156"/>
      <c r="Q12" s="157"/>
      <c r="R12" s="155" t="s">
        <v>180</v>
      </c>
      <c r="S12" s="156"/>
      <c r="T12" s="157"/>
      <c r="U12" s="164" t="s">
        <v>12</v>
      </c>
      <c r="V12" s="164"/>
      <c r="W12" s="164"/>
      <c r="X12" s="164" t="s">
        <v>11</v>
      </c>
      <c r="Y12" s="164"/>
      <c r="Z12" s="164"/>
      <c r="AA12" s="164"/>
    </row>
    <row r="13" spans="1:29" ht="15" customHeight="1" x14ac:dyDescent="0.25">
      <c r="A13" s="211" t="s">
        <v>0</v>
      </c>
      <c r="B13" s="4" t="s">
        <v>1</v>
      </c>
      <c r="C13" s="165" t="s">
        <v>1140</v>
      </c>
      <c r="D13" s="165"/>
      <c r="E13" s="165"/>
      <c r="F13" s="165" t="s">
        <v>1141</v>
      </c>
      <c r="G13" s="165"/>
      <c r="H13" s="165"/>
      <c r="I13" s="165" t="s">
        <v>1142</v>
      </c>
      <c r="J13" s="165"/>
      <c r="K13" s="165"/>
      <c r="L13" s="158" t="s">
        <v>1143</v>
      </c>
      <c r="M13" s="158"/>
      <c r="N13" s="158"/>
      <c r="O13" s="158" t="s">
        <v>1144</v>
      </c>
      <c r="P13" s="158"/>
      <c r="Q13" s="158"/>
      <c r="R13" s="158"/>
      <c r="S13" s="158"/>
      <c r="T13" s="158"/>
      <c r="U13" s="3" t="s">
        <v>10</v>
      </c>
      <c r="V13" s="3" t="s">
        <v>9</v>
      </c>
      <c r="W13" s="3" t="s">
        <v>8</v>
      </c>
      <c r="X13" s="3" t="s">
        <v>10</v>
      </c>
      <c r="Y13" s="3" t="s">
        <v>9</v>
      </c>
      <c r="Z13" s="3" t="s">
        <v>8</v>
      </c>
      <c r="AA13" s="4" t="s">
        <v>13</v>
      </c>
    </row>
    <row r="14" spans="1:29" x14ac:dyDescent="0.25">
      <c r="A14" s="208">
        <v>11411</v>
      </c>
      <c r="B14" s="207" t="s">
        <v>21</v>
      </c>
      <c r="C14" s="191">
        <v>7</v>
      </c>
      <c r="D14" s="192">
        <v>0</v>
      </c>
      <c r="E14" s="193">
        <v>0</v>
      </c>
      <c r="F14" s="191"/>
      <c r="G14" s="192"/>
      <c r="H14" s="193"/>
      <c r="I14" s="191"/>
      <c r="J14" s="192"/>
      <c r="K14" s="193"/>
      <c r="L14" s="191"/>
      <c r="M14" s="192"/>
      <c r="N14" s="193"/>
      <c r="O14" s="191"/>
      <c r="P14" s="192"/>
      <c r="Q14" s="193"/>
      <c r="R14" s="191"/>
      <c r="S14" s="192"/>
      <c r="T14" s="193"/>
      <c r="U14" s="194">
        <f>C14+F14+I14+L14+O14+R14</f>
        <v>7</v>
      </c>
      <c r="V14" s="195">
        <f>D14+G14+J14+M14+P14+S14</f>
        <v>0</v>
      </c>
      <c r="W14" s="196">
        <f>E14+H14+K14+N14+Q14+T14</f>
        <v>0</v>
      </c>
      <c r="X14" s="197">
        <f>U14*9.56</f>
        <v>66.92</v>
      </c>
      <c r="Y14" s="198">
        <f>V14*9.56</f>
        <v>0</v>
      </c>
      <c r="Z14" s="199">
        <f>W14*11.95</f>
        <v>0</v>
      </c>
      <c r="AA14" s="200">
        <f>X14+Z14</f>
        <v>66.92</v>
      </c>
    </row>
    <row r="15" spans="1:29" x14ac:dyDescent="0.25">
      <c r="A15" s="208">
        <v>11414</v>
      </c>
      <c r="B15" s="207" t="s">
        <v>22</v>
      </c>
      <c r="C15" s="203">
        <v>7</v>
      </c>
      <c r="D15" s="192">
        <v>0</v>
      </c>
      <c r="E15" s="193">
        <v>0</v>
      </c>
      <c r="F15" s="191"/>
      <c r="G15" s="192"/>
      <c r="H15" s="193"/>
      <c r="I15" s="191"/>
      <c r="J15" s="192"/>
      <c r="K15" s="193"/>
      <c r="L15" s="191"/>
      <c r="M15" s="192"/>
      <c r="N15" s="193"/>
      <c r="O15" s="191"/>
      <c r="P15" s="192"/>
      <c r="Q15" s="193"/>
      <c r="R15" s="191"/>
      <c r="S15" s="192"/>
      <c r="T15" s="193"/>
      <c r="U15" s="194">
        <f>C15+F15+I15+L15+O15+R15</f>
        <v>7</v>
      </c>
      <c r="V15" s="195">
        <f>D15+G15+J15+M15+P15+S15</f>
        <v>0</v>
      </c>
      <c r="W15" s="196">
        <f>E15+H15+K15+N15+Q15+T15</f>
        <v>0</v>
      </c>
      <c r="X15" s="197">
        <f>U15*9.56</f>
        <v>66.92</v>
      </c>
      <c r="Y15" s="198">
        <f>V15*9.56</f>
        <v>0</v>
      </c>
      <c r="Z15" s="199">
        <f>W15*11.95</f>
        <v>0</v>
      </c>
      <c r="AA15" s="200">
        <f>X15+Z15</f>
        <v>66.92</v>
      </c>
    </row>
    <row r="16" spans="1:29" x14ac:dyDescent="0.25">
      <c r="A16" s="208">
        <v>11453</v>
      </c>
      <c r="B16" s="229" t="s">
        <v>23</v>
      </c>
      <c r="C16" s="203">
        <v>7</v>
      </c>
      <c r="D16" s="192">
        <v>0</v>
      </c>
      <c r="E16" s="193">
        <v>0</v>
      </c>
      <c r="F16" s="191"/>
      <c r="G16" s="192"/>
      <c r="H16" s="193"/>
      <c r="I16" s="191"/>
      <c r="J16" s="192"/>
      <c r="K16" s="193"/>
      <c r="L16" s="191"/>
      <c r="M16" s="192"/>
      <c r="N16" s="193"/>
      <c r="O16" s="191"/>
      <c r="P16" s="192"/>
      <c r="Q16" s="193"/>
      <c r="R16" s="191"/>
      <c r="S16" s="192"/>
      <c r="T16" s="193"/>
      <c r="U16" s="194">
        <f>C16+F16+I16+L16+O16+R16</f>
        <v>7</v>
      </c>
      <c r="V16" s="195">
        <f>D16+G16+J16+M16+P16+S16</f>
        <v>0</v>
      </c>
      <c r="W16" s="196">
        <f>E16+H16+K16+N16+Q16+T16</f>
        <v>0</v>
      </c>
      <c r="X16" s="197">
        <f>U16*8.9</f>
        <v>62.300000000000004</v>
      </c>
      <c r="Y16" s="198">
        <f>V16*8.9</f>
        <v>0</v>
      </c>
      <c r="Z16" s="199">
        <f>W16*11.12</f>
        <v>0</v>
      </c>
      <c r="AA16" s="200">
        <f>X16+Z16</f>
        <v>62.300000000000004</v>
      </c>
    </row>
    <row r="17" spans="1:27" x14ac:dyDescent="0.25">
      <c r="A17" s="208">
        <v>11415</v>
      </c>
      <c r="B17" s="229" t="s">
        <v>25</v>
      </c>
      <c r="C17" s="203">
        <v>7</v>
      </c>
      <c r="D17" s="192">
        <v>0</v>
      </c>
      <c r="E17" s="193">
        <v>0</v>
      </c>
      <c r="F17" s="191"/>
      <c r="G17" s="192"/>
      <c r="H17" s="193"/>
      <c r="I17" s="191"/>
      <c r="J17" s="192"/>
      <c r="K17" s="193"/>
      <c r="L17" s="191"/>
      <c r="M17" s="192"/>
      <c r="N17" s="193"/>
      <c r="O17" s="191"/>
      <c r="P17" s="192"/>
      <c r="Q17" s="193"/>
      <c r="R17" s="191"/>
      <c r="S17" s="192"/>
      <c r="T17" s="193"/>
      <c r="U17" s="194">
        <f>C17+F17+I17+L17+O17+R17</f>
        <v>7</v>
      </c>
      <c r="V17" s="195">
        <f>D17+G17+J17+M17+P17+S17</f>
        <v>0</v>
      </c>
      <c r="W17" s="196">
        <f>E17+H17+K17+N17+Q17+T17</f>
        <v>0</v>
      </c>
      <c r="X17" s="197">
        <f>U17*8.9</f>
        <v>62.300000000000004</v>
      </c>
      <c r="Y17" s="198">
        <f>V17*8.9</f>
        <v>0</v>
      </c>
      <c r="Z17" s="199">
        <f>W17*11.12</f>
        <v>0</v>
      </c>
      <c r="AA17" s="200">
        <f>X17+Z17</f>
        <v>62.300000000000004</v>
      </c>
    </row>
    <row r="18" spans="1:27" x14ac:dyDescent="0.25">
      <c r="A18" s="208">
        <v>11503</v>
      </c>
      <c r="B18" s="229" t="s">
        <v>16</v>
      </c>
      <c r="C18" s="203">
        <v>7</v>
      </c>
      <c r="D18" s="192">
        <v>0</v>
      </c>
      <c r="E18" s="193">
        <v>0</v>
      </c>
      <c r="F18" s="191"/>
      <c r="G18" s="192"/>
      <c r="H18" s="193"/>
      <c r="I18" s="191"/>
      <c r="J18" s="192"/>
      <c r="K18" s="193"/>
      <c r="L18" s="191"/>
      <c r="M18" s="192"/>
      <c r="N18" s="193"/>
      <c r="O18" s="191"/>
      <c r="P18" s="192"/>
      <c r="Q18" s="193"/>
      <c r="R18" s="191"/>
      <c r="S18" s="192"/>
      <c r="T18" s="193"/>
      <c r="U18" s="194">
        <f>C18+F18+I18+L18+O18+R18</f>
        <v>7</v>
      </c>
      <c r="V18" s="195">
        <f>D18+G18+J18+M18+P18+S18</f>
        <v>0</v>
      </c>
      <c r="W18" s="196">
        <f>E18+H18+K18+N18+Q18+T18</f>
        <v>0</v>
      </c>
      <c r="X18" s="197">
        <f>U18*8.9</f>
        <v>62.300000000000004</v>
      </c>
      <c r="Y18" s="198">
        <f>V18*8.9</f>
        <v>0</v>
      </c>
      <c r="Z18" s="199">
        <f>W18*11.12</f>
        <v>0</v>
      </c>
      <c r="AA18" s="200">
        <f>X18+Z18</f>
        <v>62.300000000000004</v>
      </c>
    </row>
    <row r="19" spans="1:27" x14ac:dyDescent="0.25">
      <c r="A19" s="208">
        <v>11413</v>
      </c>
      <c r="B19" s="229" t="s">
        <v>26</v>
      </c>
      <c r="C19" s="203">
        <v>7</v>
      </c>
      <c r="D19" s="192">
        <v>0</v>
      </c>
      <c r="E19" s="193">
        <v>0</v>
      </c>
      <c r="F19" s="191"/>
      <c r="G19" s="192"/>
      <c r="H19" s="193"/>
      <c r="I19" s="191"/>
      <c r="J19" s="192"/>
      <c r="K19" s="193"/>
      <c r="L19" s="191"/>
      <c r="M19" s="192"/>
      <c r="N19" s="193"/>
      <c r="O19" s="191"/>
      <c r="P19" s="192"/>
      <c r="Q19" s="193"/>
      <c r="R19" s="191"/>
      <c r="S19" s="192"/>
      <c r="T19" s="193"/>
      <c r="U19" s="194">
        <f>C19+F19+I19+L19+O19+R19</f>
        <v>7</v>
      </c>
      <c r="V19" s="195">
        <f>D19+G19+J19+M19+P19+S19</f>
        <v>0</v>
      </c>
      <c r="W19" s="196">
        <f>E19+H19+K19+N19+Q19+T19</f>
        <v>0</v>
      </c>
      <c r="X19" s="197">
        <f>U19*8.9</f>
        <v>62.300000000000004</v>
      </c>
      <c r="Y19" s="198">
        <f>V19*8.9</f>
        <v>0</v>
      </c>
      <c r="Z19" s="199">
        <f>W19*11.12</f>
        <v>0</v>
      </c>
      <c r="AA19" s="200">
        <f>X19+Z19</f>
        <v>62.300000000000004</v>
      </c>
    </row>
    <row r="20" spans="1:27" x14ac:dyDescent="0.25">
      <c r="A20" s="208">
        <v>11450</v>
      </c>
      <c r="B20" s="229" t="s">
        <v>27</v>
      </c>
      <c r="C20" s="203">
        <v>7</v>
      </c>
      <c r="D20" s="192">
        <v>0</v>
      </c>
      <c r="E20" s="193">
        <v>0</v>
      </c>
      <c r="F20" s="191"/>
      <c r="G20" s="192"/>
      <c r="H20" s="193"/>
      <c r="I20" s="191"/>
      <c r="J20" s="192"/>
      <c r="K20" s="193"/>
      <c r="L20" s="191"/>
      <c r="M20" s="192"/>
      <c r="N20" s="193"/>
      <c r="O20" s="191"/>
      <c r="P20" s="192"/>
      <c r="Q20" s="193"/>
      <c r="R20" s="191"/>
      <c r="S20" s="192"/>
      <c r="T20" s="193"/>
      <c r="U20" s="194">
        <f>C20+F20+I20+L20+O20+R20</f>
        <v>7</v>
      </c>
      <c r="V20" s="195">
        <f>D20+G20+J20+M20+P20+S20</f>
        <v>0</v>
      </c>
      <c r="W20" s="196">
        <f>E20+H20+K20+N20+Q20+T20</f>
        <v>0</v>
      </c>
      <c r="X20" s="197">
        <f>U20*8.9</f>
        <v>62.300000000000004</v>
      </c>
      <c r="Y20" s="198">
        <f>V20*8.9</f>
        <v>0</v>
      </c>
      <c r="Z20" s="199">
        <f>W20*11.12</f>
        <v>0</v>
      </c>
      <c r="AA20" s="200">
        <f>X20+Z20</f>
        <v>62.300000000000004</v>
      </c>
    </row>
    <row r="21" spans="1:27" x14ac:dyDescent="0.25">
      <c r="A21" s="208">
        <v>11473</v>
      </c>
      <c r="B21" s="229" t="s">
        <v>28</v>
      </c>
      <c r="C21" s="203">
        <v>7</v>
      </c>
      <c r="D21" s="192">
        <v>0</v>
      </c>
      <c r="E21" s="193">
        <v>0</v>
      </c>
      <c r="F21" s="191"/>
      <c r="G21" s="192"/>
      <c r="H21" s="193"/>
      <c r="I21" s="191"/>
      <c r="J21" s="192"/>
      <c r="K21" s="193"/>
      <c r="L21" s="191"/>
      <c r="M21" s="192"/>
      <c r="N21" s="193"/>
      <c r="O21" s="191"/>
      <c r="P21" s="192"/>
      <c r="Q21" s="193"/>
      <c r="R21" s="191"/>
      <c r="S21" s="192"/>
      <c r="T21" s="193"/>
      <c r="U21" s="194">
        <f>C21+F21+I21+L21+O21+R21</f>
        <v>7</v>
      </c>
      <c r="V21" s="195">
        <f>D21+G21+J21+M21+P21+S21</f>
        <v>0</v>
      </c>
      <c r="W21" s="196">
        <f>E21+H21+K21+N21+Q21+T21</f>
        <v>0</v>
      </c>
      <c r="X21" s="197">
        <f>U21*8.9</f>
        <v>62.300000000000004</v>
      </c>
      <c r="Y21" s="198">
        <f>V21*8.9</f>
        <v>0</v>
      </c>
      <c r="Z21" s="199">
        <f>W21*11.12</f>
        <v>0</v>
      </c>
      <c r="AA21" s="200">
        <f>X21+Z21</f>
        <v>62.300000000000004</v>
      </c>
    </row>
    <row r="22" spans="1:27" x14ac:dyDescent="0.25">
      <c r="A22" s="208">
        <v>11479</v>
      </c>
      <c r="B22" s="229" t="s">
        <v>30</v>
      </c>
      <c r="C22" s="203">
        <v>7</v>
      </c>
      <c r="D22" s="192">
        <v>0</v>
      </c>
      <c r="E22" s="193">
        <v>0</v>
      </c>
      <c r="F22" s="191"/>
      <c r="G22" s="192"/>
      <c r="H22" s="193"/>
      <c r="I22" s="191"/>
      <c r="J22" s="192"/>
      <c r="K22" s="193"/>
      <c r="L22" s="191"/>
      <c r="M22" s="192"/>
      <c r="N22" s="193"/>
      <c r="O22" s="191"/>
      <c r="P22" s="192"/>
      <c r="Q22" s="193"/>
      <c r="R22" s="191"/>
      <c r="S22" s="192"/>
      <c r="T22" s="193"/>
      <c r="U22" s="194">
        <f>C22+F22+I22+L22+O22+R22</f>
        <v>7</v>
      </c>
      <c r="V22" s="195">
        <f>D22+G22+J22+M22+P22+S22</f>
        <v>0</v>
      </c>
      <c r="W22" s="196">
        <f>E22+H22+K22+N22+Q22+T22</f>
        <v>0</v>
      </c>
      <c r="X22" s="197">
        <f>U22*8.9</f>
        <v>62.300000000000004</v>
      </c>
      <c r="Y22" s="198">
        <f>V22*8.9</f>
        <v>0</v>
      </c>
      <c r="Z22" s="199">
        <f>W22*11.12</f>
        <v>0</v>
      </c>
      <c r="AA22" s="200">
        <f>X22+Z22</f>
        <v>62.300000000000004</v>
      </c>
    </row>
    <row r="23" spans="1:27" x14ac:dyDescent="0.25">
      <c r="A23" s="208">
        <v>11423</v>
      </c>
      <c r="B23" s="207" t="s">
        <v>32</v>
      </c>
      <c r="C23" s="203">
        <v>7</v>
      </c>
      <c r="D23" s="192">
        <v>0</v>
      </c>
      <c r="E23" s="193">
        <v>0</v>
      </c>
      <c r="F23" s="191"/>
      <c r="G23" s="192"/>
      <c r="H23" s="193"/>
      <c r="I23" s="191"/>
      <c r="J23" s="192"/>
      <c r="K23" s="193"/>
      <c r="L23" s="191"/>
      <c r="M23" s="192"/>
      <c r="N23" s="193"/>
      <c r="O23" s="191"/>
      <c r="P23" s="192"/>
      <c r="Q23" s="193"/>
      <c r="R23" s="191"/>
      <c r="S23" s="192"/>
      <c r="T23" s="193"/>
      <c r="U23" s="194">
        <f>C23+F23+I23+L23+O23+R23</f>
        <v>7</v>
      </c>
      <c r="V23" s="195">
        <f>D23+G23+J23+M23+P23+S23</f>
        <v>0</v>
      </c>
      <c r="W23" s="196">
        <f>E23+H23+K23+N23+Q23+T23</f>
        <v>0</v>
      </c>
      <c r="X23" s="197">
        <f>U23*9.56</f>
        <v>66.92</v>
      </c>
      <c r="Y23" s="198">
        <f>V23*9.56</f>
        <v>0</v>
      </c>
      <c r="Z23" s="199">
        <f>W23*11.95</f>
        <v>0</v>
      </c>
      <c r="AA23" s="200">
        <f>X23+Z23</f>
        <v>66.92</v>
      </c>
    </row>
    <row r="24" spans="1:27" x14ac:dyDescent="0.25">
      <c r="A24" s="208">
        <v>11292</v>
      </c>
      <c r="B24" s="207" t="s">
        <v>4</v>
      </c>
      <c r="C24" s="203">
        <v>7</v>
      </c>
      <c r="D24" s="192">
        <v>0</v>
      </c>
      <c r="E24" s="193">
        <v>0</v>
      </c>
      <c r="F24" s="191"/>
      <c r="G24" s="192"/>
      <c r="H24" s="193"/>
      <c r="I24" s="191"/>
      <c r="J24" s="192"/>
      <c r="K24" s="193"/>
      <c r="L24" s="191"/>
      <c r="M24" s="192"/>
      <c r="N24" s="193"/>
      <c r="O24" s="191"/>
      <c r="P24" s="192"/>
      <c r="Q24" s="193"/>
      <c r="R24" s="191"/>
      <c r="S24" s="192"/>
      <c r="T24" s="193"/>
      <c r="U24" s="194">
        <f>C24+F24+I24+L24+O24+R24</f>
        <v>7</v>
      </c>
      <c r="V24" s="195">
        <f>D24+G24+J24+M24+P24+S24</f>
        <v>0</v>
      </c>
      <c r="W24" s="196">
        <f>E24+H24+K24+N24+Q24+T24</f>
        <v>0</v>
      </c>
      <c r="X24" s="197">
        <f>U24*9.56</f>
        <v>66.92</v>
      </c>
      <c r="Y24" s="198">
        <f>V24*9.56</f>
        <v>0</v>
      </c>
      <c r="Z24" s="199">
        <f>W24*11.95</f>
        <v>0</v>
      </c>
      <c r="AA24" s="200">
        <f>X24+Z24</f>
        <v>66.92</v>
      </c>
    </row>
    <row r="25" spans="1:27" x14ac:dyDescent="0.25">
      <c r="A25" s="208">
        <v>11441</v>
      </c>
      <c r="B25" s="229" t="s">
        <v>36</v>
      </c>
      <c r="C25" s="203">
        <v>7</v>
      </c>
      <c r="D25" s="192">
        <v>0</v>
      </c>
      <c r="E25" s="193">
        <v>0</v>
      </c>
      <c r="F25" s="191"/>
      <c r="G25" s="192"/>
      <c r="H25" s="193"/>
      <c r="I25" s="191"/>
      <c r="J25" s="192"/>
      <c r="K25" s="193"/>
      <c r="L25" s="191"/>
      <c r="M25" s="192"/>
      <c r="N25" s="193"/>
      <c r="O25" s="191"/>
      <c r="P25" s="192"/>
      <c r="Q25" s="193"/>
      <c r="R25" s="191"/>
      <c r="S25" s="192"/>
      <c r="T25" s="193"/>
      <c r="U25" s="194">
        <f>C25+F25+I25+L25+O25+R25</f>
        <v>7</v>
      </c>
      <c r="V25" s="195">
        <f>D25+G25+J25+M25+P25+S25</f>
        <v>0</v>
      </c>
      <c r="W25" s="196">
        <f>E25+H25+K25+N25+Q25+T25</f>
        <v>0</v>
      </c>
      <c r="X25" s="197">
        <f>U25*8.9</f>
        <v>62.300000000000004</v>
      </c>
      <c r="Y25" s="198">
        <f>V25*8.9</f>
        <v>0</v>
      </c>
      <c r="Z25" s="199">
        <f>W25*11.12</f>
        <v>0</v>
      </c>
      <c r="AA25" s="200">
        <f>X25+Z25</f>
        <v>62.300000000000004</v>
      </c>
    </row>
    <row r="26" spans="1:27" x14ac:dyDescent="0.25">
      <c r="A26" s="208">
        <v>11376</v>
      </c>
      <c r="B26" s="207" t="s">
        <v>37</v>
      </c>
      <c r="C26" s="203">
        <v>7</v>
      </c>
      <c r="D26" s="192">
        <v>0</v>
      </c>
      <c r="E26" s="193">
        <v>0</v>
      </c>
      <c r="F26" s="191"/>
      <c r="G26" s="192"/>
      <c r="H26" s="193"/>
      <c r="I26" s="191"/>
      <c r="J26" s="192"/>
      <c r="K26" s="193"/>
      <c r="L26" s="191"/>
      <c r="M26" s="192"/>
      <c r="N26" s="193"/>
      <c r="O26" s="191"/>
      <c r="P26" s="192"/>
      <c r="Q26" s="193"/>
      <c r="R26" s="191"/>
      <c r="S26" s="192"/>
      <c r="T26" s="193"/>
      <c r="U26" s="194">
        <f>C26+F26+I26+L26+O26+R26</f>
        <v>7</v>
      </c>
      <c r="V26" s="195">
        <f>D26+G26+J26+M26+P26+S26</f>
        <v>0</v>
      </c>
      <c r="W26" s="196">
        <f>E26+H26+K26+N26+Q26+T26</f>
        <v>0</v>
      </c>
      <c r="X26" s="197">
        <f>U26*9.56</f>
        <v>66.92</v>
      </c>
      <c r="Y26" s="198">
        <f>V26*9.56</f>
        <v>0</v>
      </c>
      <c r="Z26" s="199">
        <f>W26*11.95</f>
        <v>0</v>
      </c>
      <c r="AA26" s="200">
        <f>X26+Z26</f>
        <v>66.92</v>
      </c>
    </row>
    <row r="27" spans="1:27" x14ac:dyDescent="0.25">
      <c r="A27" s="208">
        <v>11420</v>
      </c>
      <c r="B27" s="229" t="s">
        <v>38</v>
      </c>
      <c r="C27" s="203">
        <v>7</v>
      </c>
      <c r="D27" s="192">
        <v>0</v>
      </c>
      <c r="E27" s="193">
        <v>0</v>
      </c>
      <c r="F27" s="191"/>
      <c r="G27" s="192"/>
      <c r="H27" s="193"/>
      <c r="I27" s="191"/>
      <c r="J27" s="192"/>
      <c r="K27" s="193"/>
      <c r="L27" s="191"/>
      <c r="M27" s="192"/>
      <c r="N27" s="193"/>
      <c r="O27" s="191"/>
      <c r="P27" s="192"/>
      <c r="Q27" s="193"/>
      <c r="R27" s="191"/>
      <c r="S27" s="192"/>
      <c r="T27" s="193"/>
      <c r="U27" s="194">
        <f>C27+F27+I27+L27+O27+R27</f>
        <v>7</v>
      </c>
      <c r="V27" s="195">
        <f>D27+G27+J27+M27+P27+S27</f>
        <v>0</v>
      </c>
      <c r="W27" s="196">
        <f>E27+H27+K27+N27+Q27+T27</f>
        <v>0</v>
      </c>
      <c r="X27" s="197">
        <f>U27*8.9</f>
        <v>62.300000000000004</v>
      </c>
      <c r="Y27" s="198">
        <f>V27*8.9</f>
        <v>0</v>
      </c>
      <c r="Z27" s="199">
        <f>W27*11.12</f>
        <v>0</v>
      </c>
      <c r="AA27" s="200">
        <f>X27+Z27</f>
        <v>62.300000000000004</v>
      </c>
    </row>
    <row r="28" spans="1:27" x14ac:dyDescent="0.25">
      <c r="A28" s="208">
        <v>11419</v>
      </c>
      <c r="B28" s="229" t="s">
        <v>44</v>
      </c>
      <c r="C28" s="203">
        <v>7</v>
      </c>
      <c r="D28" s="192">
        <v>0</v>
      </c>
      <c r="E28" s="193">
        <v>0</v>
      </c>
      <c r="F28" s="191"/>
      <c r="G28" s="192"/>
      <c r="H28" s="193"/>
      <c r="I28" s="191"/>
      <c r="J28" s="192"/>
      <c r="K28" s="193"/>
      <c r="L28" s="191"/>
      <c r="M28" s="192"/>
      <c r="N28" s="193"/>
      <c r="O28" s="191"/>
      <c r="P28" s="192"/>
      <c r="Q28" s="193"/>
      <c r="R28" s="191"/>
      <c r="S28" s="192"/>
      <c r="T28" s="193"/>
      <c r="U28" s="194">
        <f>C28+F28+I28+L28+O28+R28</f>
        <v>7</v>
      </c>
      <c r="V28" s="195">
        <f>D28+G28+J28+M28+P28+S28</f>
        <v>0</v>
      </c>
      <c r="W28" s="196">
        <f>E28+H28+K28+N28+Q28+T28</f>
        <v>0</v>
      </c>
      <c r="X28" s="197">
        <f>U28*8.9</f>
        <v>62.300000000000004</v>
      </c>
      <c r="Y28" s="198">
        <f>V28*8.9</f>
        <v>0</v>
      </c>
      <c r="Z28" s="199">
        <f>W28*11.12</f>
        <v>0</v>
      </c>
      <c r="AA28" s="200">
        <f>X28+Z28</f>
        <v>62.300000000000004</v>
      </c>
    </row>
    <row r="29" spans="1:27" x14ac:dyDescent="0.25">
      <c r="A29" s="208">
        <v>11416</v>
      </c>
      <c r="B29" s="229" t="s">
        <v>45</v>
      </c>
      <c r="C29" s="203">
        <v>7</v>
      </c>
      <c r="D29" s="192">
        <v>0</v>
      </c>
      <c r="E29" s="193">
        <v>0</v>
      </c>
      <c r="F29" s="191"/>
      <c r="G29" s="192"/>
      <c r="H29" s="193"/>
      <c r="I29" s="191"/>
      <c r="J29" s="192"/>
      <c r="K29" s="193"/>
      <c r="L29" s="191"/>
      <c r="M29" s="192"/>
      <c r="N29" s="193"/>
      <c r="O29" s="191"/>
      <c r="P29" s="192"/>
      <c r="Q29" s="193"/>
      <c r="R29" s="191"/>
      <c r="S29" s="192"/>
      <c r="T29" s="193"/>
      <c r="U29" s="194">
        <f>C29+F29+I29+L29+O29+R29</f>
        <v>7</v>
      </c>
      <c r="V29" s="195">
        <f>D29+G29+J29+M29+P29+S29</f>
        <v>0</v>
      </c>
      <c r="W29" s="196">
        <f>E29+H29+K29+N29+Q29+T29</f>
        <v>0</v>
      </c>
      <c r="X29" s="197">
        <f>U29*8.9</f>
        <v>62.300000000000004</v>
      </c>
      <c r="Y29" s="198">
        <f>V29*8.9</f>
        <v>0</v>
      </c>
      <c r="Z29" s="199">
        <f>W29*11.12</f>
        <v>0</v>
      </c>
      <c r="AA29" s="200">
        <f>X29+Z29</f>
        <v>62.300000000000004</v>
      </c>
    </row>
    <row r="30" spans="1:27" x14ac:dyDescent="0.25">
      <c r="A30" s="29">
        <v>11418</v>
      </c>
      <c r="B30" s="209" t="s">
        <v>51</v>
      </c>
      <c r="C30" s="203">
        <v>7</v>
      </c>
      <c r="D30" s="192">
        <v>0</v>
      </c>
      <c r="E30" s="193">
        <v>0</v>
      </c>
      <c r="F30" s="191"/>
      <c r="G30" s="192"/>
      <c r="H30" s="193"/>
      <c r="I30" s="191"/>
      <c r="J30" s="192"/>
      <c r="K30" s="193"/>
      <c r="L30" s="191"/>
      <c r="M30" s="192"/>
      <c r="N30" s="193"/>
      <c r="O30" s="191"/>
      <c r="P30" s="192"/>
      <c r="Q30" s="193"/>
      <c r="R30" s="191"/>
      <c r="S30" s="192"/>
      <c r="T30" s="193"/>
      <c r="U30" s="194">
        <f>C30+F30+I30+L30+O30+R30</f>
        <v>7</v>
      </c>
      <c r="V30" s="195">
        <f>D30+G30+J30+M30+P30+S30</f>
        <v>0</v>
      </c>
      <c r="W30" s="196">
        <f>E30+H30+K30+N30+Q30+T30</f>
        <v>0</v>
      </c>
      <c r="X30" s="197">
        <f>U30*8.9</f>
        <v>62.300000000000004</v>
      </c>
      <c r="Y30" s="198">
        <f>V30*8.9</f>
        <v>0</v>
      </c>
      <c r="Z30" s="199">
        <f>W30*11.12</f>
        <v>0</v>
      </c>
      <c r="AA30" s="200">
        <f>X30+Z30</f>
        <v>62.300000000000004</v>
      </c>
    </row>
    <row r="31" spans="1:27" x14ac:dyDescent="0.25">
      <c r="B31" s="2">
        <f>COUNTA(B14:B30)</f>
        <v>17</v>
      </c>
      <c r="C31" s="201">
        <f>SUM(C14:C30)</f>
        <v>119</v>
      </c>
      <c r="D31" s="201">
        <f>SUM(D14:D30)</f>
        <v>0</v>
      </c>
      <c r="E31" s="201">
        <f>SUM(E14:E30)</f>
        <v>0</v>
      </c>
      <c r="F31" s="201">
        <f>SUM(F14:F30)</f>
        <v>0</v>
      </c>
      <c r="G31" s="201">
        <f>SUM(G14:G30)</f>
        <v>0</v>
      </c>
      <c r="H31" s="201">
        <f>SUM(H14:H30)</f>
        <v>0</v>
      </c>
      <c r="I31" s="201">
        <f>SUM(I14:I30)</f>
        <v>0</v>
      </c>
      <c r="J31" s="201">
        <f>SUM(J14:J30)</f>
        <v>0</v>
      </c>
      <c r="K31" s="201">
        <f>SUM(K14:K30)</f>
        <v>0</v>
      </c>
      <c r="L31" s="201">
        <f>SUM(L14:L30)</f>
        <v>0</v>
      </c>
      <c r="M31" s="201">
        <f>SUM(M14:M30)</f>
        <v>0</v>
      </c>
      <c r="N31" s="201">
        <f>SUM(N14:N30)</f>
        <v>0</v>
      </c>
      <c r="O31" s="31">
        <f>SUM(O14:O30)</f>
        <v>0</v>
      </c>
      <c r="P31" s="31">
        <f>SUM(P14:P30)</f>
        <v>0</v>
      </c>
      <c r="Q31" s="31">
        <f>SUM(Q14:Q30)</f>
        <v>0</v>
      </c>
      <c r="R31" s="31">
        <f>SUM(R14:R30)</f>
        <v>0</v>
      </c>
      <c r="S31" s="31">
        <f>SUM(S14:S30)</f>
        <v>0</v>
      </c>
      <c r="T31" s="31">
        <f>SUM(T14:T30)</f>
        <v>0</v>
      </c>
      <c r="U31" s="206">
        <f>SUM(U14:U30)</f>
        <v>119</v>
      </c>
      <c r="V31" s="206">
        <f>SUM(V14:V30)</f>
        <v>0</v>
      </c>
      <c r="W31" s="206">
        <f>SUM(W14:W30)</f>
        <v>0</v>
      </c>
      <c r="X31" s="58">
        <f>SUM(X14:X30)</f>
        <v>1082.1999999999998</v>
      </c>
      <c r="Y31" s="58">
        <f>SUM(Y14:Y30)</f>
        <v>0</v>
      </c>
      <c r="Z31" s="58">
        <f>SUM(Z14:Z30)</f>
        <v>0</v>
      </c>
      <c r="AA31" s="5">
        <f>SUM(AA14:AA30)</f>
        <v>1082.1999999999998</v>
      </c>
    </row>
    <row r="34" spans="1:27" ht="18" customHeight="1" x14ac:dyDescent="0.25">
      <c r="A34" s="159" t="s">
        <v>81</v>
      </c>
      <c r="B34" s="160"/>
      <c r="C34" s="161" t="s">
        <v>175</v>
      </c>
      <c r="D34" s="162"/>
      <c r="E34" s="163"/>
      <c r="F34" s="161" t="s">
        <v>176</v>
      </c>
      <c r="G34" s="162"/>
      <c r="H34" s="163"/>
      <c r="I34" s="161" t="s">
        <v>177</v>
      </c>
      <c r="J34" s="162"/>
      <c r="K34" s="163"/>
      <c r="L34" s="161" t="s">
        <v>178</v>
      </c>
      <c r="M34" s="162"/>
      <c r="N34" s="163"/>
      <c r="O34" s="155" t="s">
        <v>179</v>
      </c>
      <c r="P34" s="156"/>
      <c r="Q34" s="157"/>
      <c r="R34" s="155" t="s">
        <v>180</v>
      </c>
      <c r="S34" s="156"/>
      <c r="T34" s="157"/>
      <c r="U34" s="164" t="s">
        <v>12</v>
      </c>
      <c r="V34" s="164"/>
      <c r="W34" s="164"/>
      <c r="X34" s="164" t="s">
        <v>11</v>
      </c>
      <c r="Y34" s="164"/>
      <c r="Z34" s="164"/>
      <c r="AA34" s="164"/>
    </row>
    <row r="35" spans="1:27" ht="15" customHeight="1" x14ac:dyDescent="0.25">
      <c r="A35" s="211" t="s">
        <v>0</v>
      </c>
      <c r="B35" s="4" t="s">
        <v>1</v>
      </c>
      <c r="C35" s="165" t="s">
        <v>1140</v>
      </c>
      <c r="D35" s="165"/>
      <c r="E35" s="165"/>
      <c r="F35" s="165" t="s">
        <v>1141</v>
      </c>
      <c r="G35" s="165"/>
      <c r="H35" s="165"/>
      <c r="I35" s="165" t="s">
        <v>1142</v>
      </c>
      <c r="J35" s="165"/>
      <c r="K35" s="165"/>
      <c r="L35" s="158" t="s">
        <v>1143</v>
      </c>
      <c r="M35" s="158"/>
      <c r="N35" s="158"/>
      <c r="O35" s="158" t="s">
        <v>1144</v>
      </c>
      <c r="P35" s="158"/>
      <c r="Q35" s="158"/>
      <c r="R35" s="158"/>
      <c r="S35" s="158"/>
      <c r="T35" s="158"/>
      <c r="U35" s="3" t="s">
        <v>10</v>
      </c>
      <c r="V35" s="3" t="s">
        <v>9</v>
      </c>
      <c r="W35" s="3" t="s">
        <v>8</v>
      </c>
      <c r="X35" s="3" t="s">
        <v>10</v>
      </c>
      <c r="Y35" s="3" t="s">
        <v>9</v>
      </c>
      <c r="Z35" s="3" t="s">
        <v>8</v>
      </c>
      <c r="AA35" s="4" t="s">
        <v>13</v>
      </c>
    </row>
    <row r="36" spans="1:27" x14ac:dyDescent="0.25">
      <c r="A36" s="211">
        <v>11494</v>
      </c>
      <c r="B36" s="210" t="s">
        <v>84</v>
      </c>
      <c r="C36" s="191">
        <v>7</v>
      </c>
      <c r="D36" s="192">
        <v>0</v>
      </c>
      <c r="E36" s="193">
        <v>0</v>
      </c>
      <c r="F36" s="191"/>
      <c r="G36" s="192"/>
      <c r="H36" s="193"/>
      <c r="I36" s="191"/>
      <c r="J36" s="192"/>
      <c r="K36" s="193"/>
      <c r="L36" s="191"/>
      <c r="M36" s="192"/>
      <c r="N36" s="193"/>
      <c r="O36" s="191"/>
      <c r="P36" s="192"/>
      <c r="Q36" s="193"/>
      <c r="R36" s="191"/>
      <c r="S36" s="192"/>
      <c r="T36" s="193"/>
      <c r="U36" s="194">
        <f>C36+F36+I36+L36+O36+R36</f>
        <v>7</v>
      </c>
      <c r="V36" s="195">
        <f>D36+G36+J36+M36+P36+S36</f>
        <v>0</v>
      </c>
      <c r="W36" s="196">
        <f>E36+H36+K36+N36+Q36+T36</f>
        <v>0</v>
      </c>
      <c r="X36" s="197">
        <f>U36*8.9</f>
        <v>62.300000000000004</v>
      </c>
      <c r="Y36" s="198">
        <f>V36*8.9</f>
        <v>0</v>
      </c>
      <c r="Z36" s="199">
        <f>W36*11.12</f>
        <v>0</v>
      </c>
      <c r="AA36" s="200">
        <f>X36+Z36</f>
        <v>62.300000000000004</v>
      </c>
    </row>
    <row r="37" spans="1:27" x14ac:dyDescent="0.25">
      <c r="A37" s="211">
        <v>11449</v>
      </c>
      <c r="B37" s="210" t="s">
        <v>58</v>
      </c>
      <c r="C37" s="203">
        <v>7</v>
      </c>
      <c r="D37" s="192">
        <v>0</v>
      </c>
      <c r="E37" s="193">
        <v>0</v>
      </c>
      <c r="F37" s="191"/>
      <c r="G37" s="192"/>
      <c r="H37" s="193"/>
      <c r="I37" s="191"/>
      <c r="J37" s="192"/>
      <c r="K37" s="193"/>
      <c r="L37" s="191"/>
      <c r="M37" s="192"/>
      <c r="N37" s="193"/>
      <c r="O37" s="191"/>
      <c r="P37" s="192"/>
      <c r="Q37" s="193"/>
      <c r="R37" s="191"/>
      <c r="S37" s="192"/>
      <c r="T37" s="193"/>
      <c r="U37" s="194">
        <f>C37+F37+I37+L37+O37+R37</f>
        <v>7</v>
      </c>
      <c r="V37" s="195">
        <f>D37+G37+J37+M37+P37+S37</f>
        <v>0</v>
      </c>
      <c r="W37" s="196">
        <f>E37+H37+K37+N37+Q37+T37</f>
        <v>0</v>
      </c>
      <c r="X37" s="197">
        <f>U37*8.9</f>
        <v>62.300000000000004</v>
      </c>
      <c r="Y37" s="198">
        <f>V37*8.9</f>
        <v>0</v>
      </c>
      <c r="Z37" s="199">
        <f>W37*11.12</f>
        <v>0</v>
      </c>
      <c r="AA37" s="200">
        <f>X37+Z37</f>
        <v>62.300000000000004</v>
      </c>
    </row>
    <row r="38" spans="1:27" x14ac:dyDescent="0.25">
      <c r="A38" s="211">
        <v>11290</v>
      </c>
      <c r="B38" s="247" t="s">
        <v>3</v>
      </c>
      <c r="C38" s="203">
        <v>7</v>
      </c>
      <c r="D38" s="192">
        <v>0</v>
      </c>
      <c r="E38" s="193">
        <v>0</v>
      </c>
      <c r="F38" s="191"/>
      <c r="G38" s="192"/>
      <c r="H38" s="193"/>
      <c r="I38" s="191"/>
      <c r="J38" s="192"/>
      <c r="K38" s="193"/>
      <c r="L38" s="191"/>
      <c r="M38" s="192"/>
      <c r="N38" s="193"/>
      <c r="O38" s="191"/>
      <c r="P38" s="192"/>
      <c r="Q38" s="193"/>
      <c r="R38" s="191"/>
      <c r="S38" s="192"/>
      <c r="T38" s="193"/>
      <c r="U38" s="194">
        <f>C38+F38+I38+L38+O38+R38</f>
        <v>7</v>
      </c>
      <c r="V38" s="195">
        <f>D38+G38+J38+M38+P38+S38</f>
        <v>0</v>
      </c>
      <c r="W38" s="196">
        <f>E38+H38+K38+N38+Q38+T38</f>
        <v>0</v>
      </c>
      <c r="X38" s="197">
        <f>U38*9.56</f>
        <v>66.92</v>
      </c>
      <c r="Y38" s="198">
        <f>V38*9.56</f>
        <v>0</v>
      </c>
      <c r="Z38" s="199">
        <f>W38*11.95</f>
        <v>0</v>
      </c>
      <c r="AA38" s="200">
        <f>X38+Z38</f>
        <v>66.92</v>
      </c>
    </row>
    <row r="39" spans="1:27" x14ac:dyDescent="0.25">
      <c r="A39" s="211">
        <v>11401</v>
      </c>
      <c r="B39" s="210" t="s">
        <v>108</v>
      </c>
      <c r="C39" s="203">
        <v>7</v>
      </c>
      <c r="D39" s="192">
        <v>0</v>
      </c>
      <c r="E39" s="193">
        <v>0</v>
      </c>
      <c r="F39" s="191"/>
      <c r="G39" s="192"/>
      <c r="H39" s="193"/>
      <c r="I39" s="191"/>
      <c r="J39" s="192"/>
      <c r="K39" s="193"/>
      <c r="L39" s="191"/>
      <c r="M39" s="192"/>
      <c r="N39" s="193"/>
      <c r="O39" s="191"/>
      <c r="P39" s="192"/>
      <c r="Q39" s="193"/>
      <c r="R39" s="191"/>
      <c r="S39" s="192"/>
      <c r="T39" s="193"/>
      <c r="U39" s="194">
        <f>C39+F39+I39+L39+O39+R39</f>
        <v>7</v>
      </c>
      <c r="V39" s="195">
        <f>D39+G39+J39+M39+P39+S39</f>
        <v>0</v>
      </c>
      <c r="W39" s="196">
        <f>E39+H39+K39+N39+Q39+T39</f>
        <v>0</v>
      </c>
      <c r="X39" s="197">
        <f>U39*8.9</f>
        <v>62.300000000000004</v>
      </c>
      <c r="Y39" s="198">
        <f>V39*8.9</f>
        <v>0</v>
      </c>
      <c r="Z39" s="199">
        <f>W39*11.12</f>
        <v>0</v>
      </c>
      <c r="AA39" s="200">
        <f>X39+Z39</f>
        <v>62.300000000000004</v>
      </c>
    </row>
    <row r="40" spans="1:27" x14ac:dyDescent="0.25">
      <c r="A40" s="211">
        <v>11499</v>
      </c>
      <c r="B40" s="210" t="s">
        <v>89</v>
      </c>
      <c r="C40" s="203">
        <v>7</v>
      </c>
      <c r="D40" s="192">
        <v>0</v>
      </c>
      <c r="E40" s="193">
        <v>0</v>
      </c>
      <c r="F40" s="191"/>
      <c r="G40" s="192"/>
      <c r="H40" s="193"/>
      <c r="I40" s="191"/>
      <c r="J40" s="192"/>
      <c r="K40" s="193"/>
      <c r="L40" s="191"/>
      <c r="M40" s="192"/>
      <c r="N40" s="193"/>
      <c r="O40" s="191"/>
      <c r="P40" s="192"/>
      <c r="Q40" s="193"/>
      <c r="R40" s="191"/>
      <c r="S40" s="192"/>
      <c r="T40" s="193"/>
      <c r="U40" s="194">
        <f>C40+F40+I40+L40+O40+R40</f>
        <v>7</v>
      </c>
      <c r="V40" s="195">
        <f>D40+G40+J40+M40+P40+S40</f>
        <v>0</v>
      </c>
      <c r="W40" s="196">
        <f>E40+H40+K40+N40+Q40+T40</f>
        <v>0</v>
      </c>
      <c r="X40" s="197">
        <f>U40*8.9</f>
        <v>62.300000000000004</v>
      </c>
      <c r="Y40" s="198">
        <f>V40*8.9</f>
        <v>0</v>
      </c>
      <c r="Z40" s="199">
        <f>W40*11.12</f>
        <v>0</v>
      </c>
      <c r="AA40" s="200">
        <f>X40+Z40</f>
        <v>62.300000000000004</v>
      </c>
    </row>
    <row r="41" spans="1:27" x14ac:dyDescent="0.25">
      <c r="A41" s="211">
        <v>11363</v>
      </c>
      <c r="B41" s="247" t="s">
        <v>5</v>
      </c>
      <c r="C41" s="203">
        <v>7</v>
      </c>
      <c r="D41" s="192">
        <v>0</v>
      </c>
      <c r="E41" s="193">
        <v>0</v>
      </c>
      <c r="F41" s="191"/>
      <c r="G41" s="192"/>
      <c r="H41" s="193"/>
      <c r="I41" s="191"/>
      <c r="J41" s="192"/>
      <c r="K41" s="193"/>
      <c r="L41" s="191"/>
      <c r="M41" s="192"/>
      <c r="N41" s="193"/>
      <c r="O41" s="191"/>
      <c r="P41" s="192"/>
      <c r="Q41" s="193"/>
      <c r="R41" s="191"/>
      <c r="S41" s="192"/>
      <c r="T41" s="193"/>
      <c r="U41" s="194">
        <f>C41+F41+I41+L41+O41+R41</f>
        <v>7</v>
      </c>
      <c r="V41" s="195">
        <f>D41+G41+J41+M41+P41+S41</f>
        <v>0</v>
      </c>
      <c r="W41" s="196">
        <f>E41+H41+K41+N41+Q41+T41</f>
        <v>0</v>
      </c>
      <c r="X41" s="197">
        <f>U41*9.56</f>
        <v>66.92</v>
      </c>
      <c r="Y41" s="198">
        <f>V41*9.56</f>
        <v>0</v>
      </c>
      <c r="Z41" s="199">
        <f>W41*11.95</f>
        <v>0</v>
      </c>
      <c r="AA41" s="200">
        <f>X41+Z41</f>
        <v>66.92</v>
      </c>
    </row>
    <row r="42" spans="1:27" x14ac:dyDescent="0.25">
      <c r="A42" s="211">
        <v>11291</v>
      </c>
      <c r="B42" s="247" t="s">
        <v>6</v>
      </c>
      <c r="C42" s="203">
        <v>7</v>
      </c>
      <c r="D42" s="192">
        <v>0</v>
      </c>
      <c r="E42" s="193">
        <v>0</v>
      </c>
      <c r="F42" s="191"/>
      <c r="G42" s="192"/>
      <c r="H42" s="193"/>
      <c r="I42" s="191"/>
      <c r="J42" s="192"/>
      <c r="K42" s="193"/>
      <c r="L42" s="191"/>
      <c r="M42" s="192"/>
      <c r="N42" s="193"/>
      <c r="O42" s="191"/>
      <c r="P42" s="192"/>
      <c r="Q42" s="193"/>
      <c r="R42" s="191"/>
      <c r="S42" s="192"/>
      <c r="T42" s="193"/>
      <c r="U42" s="194">
        <f>C42+F42+I42+L42+O42+R42</f>
        <v>7</v>
      </c>
      <c r="V42" s="195">
        <f>D42+G42+J42+M42+P42+S42</f>
        <v>0</v>
      </c>
      <c r="W42" s="196">
        <f>E42+H42+K42+N42+Q42+T42</f>
        <v>0</v>
      </c>
      <c r="X42" s="197">
        <f>U42*9.56</f>
        <v>66.92</v>
      </c>
      <c r="Y42" s="198">
        <f>V42*9.56</f>
        <v>0</v>
      </c>
      <c r="Z42" s="199">
        <f>W42*11.95</f>
        <v>0</v>
      </c>
      <c r="AA42" s="200">
        <f>X42+Z42</f>
        <v>66.92</v>
      </c>
    </row>
    <row r="43" spans="1:27" x14ac:dyDescent="0.25">
      <c r="A43" s="211">
        <v>11502</v>
      </c>
      <c r="B43" s="210" t="s">
        <v>91</v>
      </c>
      <c r="C43" s="203">
        <v>7</v>
      </c>
      <c r="D43" s="192">
        <v>0</v>
      </c>
      <c r="E43" s="193">
        <v>0</v>
      </c>
      <c r="F43" s="191"/>
      <c r="G43" s="192"/>
      <c r="H43" s="193"/>
      <c r="I43" s="191"/>
      <c r="J43" s="192"/>
      <c r="K43" s="193"/>
      <c r="L43" s="191"/>
      <c r="M43" s="192"/>
      <c r="N43" s="193"/>
      <c r="O43" s="191"/>
      <c r="P43" s="192"/>
      <c r="Q43" s="193"/>
      <c r="R43" s="191"/>
      <c r="S43" s="192"/>
      <c r="T43" s="193"/>
      <c r="U43" s="194">
        <f>C43+F43+I43+L43+O43+R43</f>
        <v>7</v>
      </c>
      <c r="V43" s="195">
        <f>D43+G43+J43+M43+P43+S43</f>
        <v>0</v>
      </c>
      <c r="W43" s="196">
        <f>E43+H43+K43+N43+Q43+T43</f>
        <v>0</v>
      </c>
      <c r="X43" s="197">
        <f>U43*8.9</f>
        <v>62.300000000000004</v>
      </c>
      <c r="Y43" s="198">
        <f>V43*8.9</f>
        <v>0</v>
      </c>
      <c r="Z43" s="199">
        <f>W43*11.12</f>
        <v>0</v>
      </c>
      <c r="AA43" s="200">
        <f>X43+Z43</f>
        <v>62.300000000000004</v>
      </c>
    </row>
    <row r="44" spans="1:27" x14ac:dyDescent="0.25">
      <c r="A44" s="211">
        <v>11408</v>
      </c>
      <c r="B44" s="210" t="s">
        <v>64</v>
      </c>
      <c r="C44" s="203">
        <v>7</v>
      </c>
      <c r="D44" s="192">
        <v>0</v>
      </c>
      <c r="E44" s="193">
        <v>0</v>
      </c>
      <c r="F44" s="191"/>
      <c r="G44" s="192"/>
      <c r="H44" s="193"/>
      <c r="I44" s="191"/>
      <c r="J44" s="192"/>
      <c r="K44" s="193"/>
      <c r="L44" s="191"/>
      <c r="M44" s="192"/>
      <c r="N44" s="193"/>
      <c r="O44" s="191"/>
      <c r="P44" s="192"/>
      <c r="Q44" s="193"/>
      <c r="R44" s="191"/>
      <c r="S44" s="192"/>
      <c r="T44" s="193"/>
      <c r="U44" s="194">
        <f>C44+F44+I44+L44+O44+R44</f>
        <v>7</v>
      </c>
      <c r="V44" s="195">
        <f>D44+G44+J44+M44+P44+S44</f>
        <v>0</v>
      </c>
      <c r="W44" s="196">
        <f>E44+H44+K44+N44+Q44+T44</f>
        <v>0</v>
      </c>
      <c r="X44" s="197">
        <f>U44*8.9</f>
        <v>62.300000000000004</v>
      </c>
      <c r="Y44" s="198">
        <f>V44*8.9</f>
        <v>0</v>
      </c>
      <c r="Z44" s="199">
        <f>W44*11.12</f>
        <v>0</v>
      </c>
      <c r="AA44" s="200">
        <f>X44+Z44</f>
        <v>62.300000000000004</v>
      </c>
    </row>
    <row r="45" spans="1:27" x14ac:dyDescent="0.25">
      <c r="A45" s="211">
        <v>11428</v>
      </c>
      <c r="B45" s="210" t="s">
        <v>169</v>
      </c>
      <c r="C45" s="203">
        <v>7</v>
      </c>
      <c r="D45" s="192">
        <v>0</v>
      </c>
      <c r="E45" s="193">
        <v>0</v>
      </c>
      <c r="F45" s="191"/>
      <c r="G45" s="192"/>
      <c r="H45" s="193"/>
      <c r="I45" s="191"/>
      <c r="J45" s="192"/>
      <c r="K45" s="193"/>
      <c r="L45" s="191"/>
      <c r="M45" s="192"/>
      <c r="N45" s="193"/>
      <c r="O45" s="191"/>
      <c r="P45" s="192"/>
      <c r="Q45" s="193"/>
      <c r="R45" s="191"/>
      <c r="S45" s="192"/>
      <c r="T45" s="193"/>
      <c r="U45" s="194">
        <f>C45+F45+I45+L45+O45+R45</f>
        <v>7</v>
      </c>
      <c r="V45" s="195">
        <f>D45+G45+J45+M45+P45+S45</f>
        <v>0</v>
      </c>
      <c r="W45" s="196">
        <f>E45+H45+K45+N45+Q45+T45</f>
        <v>0</v>
      </c>
      <c r="X45" s="197">
        <f>U45*8.9</f>
        <v>62.300000000000004</v>
      </c>
      <c r="Y45" s="198">
        <f>V45*8.9</f>
        <v>0</v>
      </c>
      <c r="Z45" s="199">
        <f>W45*11.12</f>
        <v>0</v>
      </c>
      <c r="AA45" s="200">
        <f>X45+Z45</f>
        <v>62.300000000000004</v>
      </c>
    </row>
    <row r="46" spans="1:27" x14ac:dyDescent="0.25">
      <c r="A46" s="211">
        <v>11478</v>
      </c>
      <c r="B46" s="210" t="s">
        <v>70</v>
      </c>
      <c r="C46" s="203">
        <v>7</v>
      </c>
      <c r="D46" s="192">
        <v>0</v>
      </c>
      <c r="E46" s="193">
        <v>0</v>
      </c>
      <c r="F46" s="191"/>
      <c r="G46" s="192"/>
      <c r="H46" s="193"/>
      <c r="I46" s="191"/>
      <c r="J46" s="192"/>
      <c r="K46" s="193"/>
      <c r="L46" s="191"/>
      <c r="M46" s="192"/>
      <c r="N46" s="193"/>
      <c r="O46" s="191"/>
      <c r="P46" s="192"/>
      <c r="Q46" s="193"/>
      <c r="R46" s="191"/>
      <c r="S46" s="192"/>
      <c r="T46" s="193"/>
      <c r="U46" s="194">
        <f>C46+F46+I46+L46+O46+R46</f>
        <v>7</v>
      </c>
      <c r="V46" s="195">
        <f>D46+G46+J46+M46+P46+S46</f>
        <v>0</v>
      </c>
      <c r="W46" s="196">
        <f>E46+H46+K46+N46+Q46+T46</f>
        <v>0</v>
      </c>
      <c r="X46" s="197">
        <f>U46*8.9</f>
        <v>62.300000000000004</v>
      </c>
      <c r="Y46" s="198">
        <f>V46*8.9</f>
        <v>0</v>
      </c>
      <c r="Z46" s="199">
        <f>W46*11.12</f>
        <v>0</v>
      </c>
      <c r="AA46" s="200">
        <f>X46+Z46</f>
        <v>62.300000000000004</v>
      </c>
    </row>
    <row r="47" spans="1:27" x14ac:dyDescent="0.25">
      <c r="A47" s="211">
        <v>11534</v>
      </c>
      <c r="B47" s="210" t="s">
        <v>269</v>
      </c>
      <c r="C47" s="203">
        <v>7</v>
      </c>
      <c r="D47" s="192">
        <v>0</v>
      </c>
      <c r="E47" s="193">
        <v>0</v>
      </c>
      <c r="F47" s="191"/>
      <c r="G47" s="192"/>
      <c r="H47" s="193"/>
      <c r="I47" s="191"/>
      <c r="J47" s="192"/>
      <c r="K47" s="193"/>
      <c r="L47" s="191"/>
      <c r="M47" s="192"/>
      <c r="N47" s="193"/>
      <c r="O47" s="191"/>
      <c r="P47" s="192"/>
      <c r="Q47" s="193"/>
      <c r="R47" s="191"/>
      <c r="S47" s="192"/>
      <c r="T47" s="193"/>
      <c r="U47" s="194">
        <f>C47+F47+I47+L47+O47+R47</f>
        <v>7</v>
      </c>
      <c r="V47" s="195">
        <f>D47+G47+J47+M47+P47+S47</f>
        <v>0</v>
      </c>
      <c r="W47" s="196">
        <f>E47+H47+K47+N47+Q47+T47</f>
        <v>0</v>
      </c>
      <c r="X47" s="197">
        <f>U47*8.9</f>
        <v>62.300000000000004</v>
      </c>
      <c r="Y47" s="198">
        <f>V47*8.9</f>
        <v>0</v>
      </c>
      <c r="Z47" s="199">
        <f>W47*11.12</f>
        <v>0</v>
      </c>
      <c r="AA47" s="200">
        <f>X47+Z47</f>
        <v>62.300000000000004</v>
      </c>
    </row>
    <row r="48" spans="1:27" x14ac:dyDescent="0.25">
      <c r="A48" s="211">
        <v>11514</v>
      </c>
      <c r="B48" s="210" t="s">
        <v>266</v>
      </c>
      <c r="C48" s="203">
        <v>7</v>
      </c>
      <c r="D48" s="192">
        <v>0</v>
      </c>
      <c r="E48" s="193">
        <v>0</v>
      </c>
      <c r="F48" s="191"/>
      <c r="G48" s="192"/>
      <c r="H48" s="193"/>
      <c r="I48" s="191"/>
      <c r="J48" s="192"/>
      <c r="K48" s="193"/>
      <c r="L48" s="191"/>
      <c r="M48" s="192"/>
      <c r="N48" s="193"/>
      <c r="O48" s="191"/>
      <c r="P48" s="192"/>
      <c r="Q48" s="193"/>
      <c r="R48" s="191"/>
      <c r="S48" s="192"/>
      <c r="T48" s="193"/>
      <c r="U48" s="194">
        <f>C48+F48+I48+L48+O48+R48</f>
        <v>7</v>
      </c>
      <c r="V48" s="195">
        <f>D48+G48+J48+M48+P48+S48</f>
        <v>0</v>
      </c>
      <c r="W48" s="196">
        <f>E48+H48+K48+N48+Q48+T48</f>
        <v>0</v>
      </c>
      <c r="X48" s="197">
        <f>U48*8.9</f>
        <v>62.300000000000004</v>
      </c>
      <c r="Y48" s="198">
        <f>V48*8.9</f>
        <v>0</v>
      </c>
      <c r="Z48" s="199">
        <f>W48*11.12</f>
        <v>0</v>
      </c>
      <c r="AA48" s="200">
        <f>X48+Z48</f>
        <v>62.300000000000004</v>
      </c>
    </row>
    <row r="49" spans="1:27" x14ac:dyDescent="0.25">
      <c r="A49" s="211">
        <v>11500</v>
      </c>
      <c r="B49" s="210" t="s">
        <v>90</v>
      </c>
      <c r="C49" s="203">
        <v>7</v>
      </c>
      <c r="D49" s="192">
        <v>0</v>
      </c>
      <c r="E49" s="193">
        <v>0</v>
      </c>
      <c r="F49" s="191"/>
      <c r="G49" s="192"/>
      <c r="H49" s="193"/>
      <c r="I49" s="191"/>
      <c r="J49" s="192"/>
      <c r="K49" s="193"/>
      <c r="L49" s="191"/>
      <c r="M49" s="192"/>
      <c r="N49" s="193"/>
      <c r="O49" s="191"/>
      <c r="P49" s="192"/>
      <c r="Q49" s="193"/>
      <c r="R49" s="191"/>
      <c r="S49" s="192"/>
      <c r="T49" s="193"/>
      <c r="U49" s="194">
        <f>C49+F49+I49+L49+O49+R49</f>
        <v>7</v>
      </c>
      <c r="V49" s="195">
        <f>D49+G49+J49+M49+P49+S49</f>
        <v>0</v>
      </c>
      <c r="W49" s="196">
        <f>E49+H49+K49+N49+Q49+T49</f>
        <v>0</v>
      </c>
      <c r="X49" s="197">
        <f>U49*8.9</f>
        <v>62.300000000000004</v>
      </c>
      <c r="Y49" s="198">
        <f>V49*8.9</f>
        <v>0</v>
      </c>
      <c r="Z49" s="199">
        <f>W49*11.12</f>
        <v>0</v>
      </c>
      <c r="AA49" s="200">
        <f>X49+Z49</f>
        <v>62.300000000000004</v>
      </c>
    </row>
    <row r="50" spans="1:27" x14ac:dyDescent="0.25">
      <c r="A50" s="211">
        <v>11501</v>
      </c>
      <c r="B50" s="210" t="s">
        <v>85</v>
      </c>
      <c r="C50" s="203">
        <v>7</v>
      </c>
      <c r="D50" s="192">
        <v>0</v>
      </c>
      <c r="E50" s="193">
        <v>0</v>
      </c>
      <c r="F50" s="191"/>
      <c r="G50" s="192"/>
      <c r="H50" s="193"/>
      <c r="I50" s="191"/>
      <c r="J50" s="192"/>
      <c r="K50" s="193"/>
      <c r="L50" s="191"/>
      <c r="M50" s="192"/>
      <c r="N50" s="193"/>
      <c r="O50" s="191"/>
      <c r="P50" s="192"/>
      <c r="Q50" s="193"/>
      <c r="R50" s="191"/>
      <c r="S50" s="192"/>
      <c r="T50" s="193"/>
      <c r="U50" s="194">
        <f>C50+F50+I50+L50+O50+R50</f>
        <v>7</v>
      </c>
      <c r="V50" s="195">
        <f>D50+G50+J50+M50+P50+S50</f>
        <v>0</v>
      </c>
      <c r="W50" s="196">
        <f>E50+H50+K50+N50+Q50+T50</f>
        <v>0</v>
      </c>
      <c r="X50" s="197">
        <f>U50*8.9</f>
        <v>62.300000000000004</v>
      </c>
      <c r="Y50" s="198">
        <f>V50*8.9</f>
        <v>0</v>
      </c>
      <c r="Z50" s="199">
        <f>W50*11.12</f>
        <v>0</v>
      </c>
      <c r="AA50" s="200">
        <f>X50+Z50</f>
        <v>62.300000000000004</v>
      </c>
    </row>
    <row r="51" spans="1:27" x14ac:dyDescent="0.25">
      <c r="A51" s="211">
        <v>11495</v>
      </c>
      <c r="B51" s="210" t="s">
        <v>92</v>
      </c>
      <c r="C51" s="203">
        <v>7</v>
      </c>
      <c r="D51" s="192">
        <v>0</v>
      </c>
      <c r="E51" s="193">
        <v>0</v>
      </c>
      <c r="F51" s="191"/>
      <c r="G51" s="192"/>
      <c r="H51" s="193"/>
      <c r="I51" s="191"/>
      <c r="J51" s="192"/>
      <c r="K51" s="193"/>
      <c r="L51" s="191"/>
      <c r="M51" s="192"/>
      <c r="N51" s="193"/>
      <c r="O51" s="191"/>
      <c r="P51" s="192"/>
      <c r="Q51" s="193"/>
      <c r="R51" s="191"/>
      <c r="S51" s="192"/>
      <c r="T51" s="193"/>
      <c r="U51" s="194">
        <f>C51+F51+I51+L51+O51+R51</f>
        <v>7</v>
      </c>
      <c r="V51" s="195">
        <f>D51+G51+J51+M51+P51+S51</f>
        <v>0</v>
      </c>
      <c r="W51" s="196">
        <f>E51+H51+K51+N51+Q51+T51</f>
        <v>0</v>
      </c>
      <c r="X51" s="197">
        <f>U51*8.9</f>
        <v>62.300000000000004</v>
      </c>
      <c r="Y51" s="198">
        <f>V51*8.9</f>
        <v>0</v>
      </c>
      <c r="Z51" s="199">
        <f>W51*11.12</f>
        <v>0</v>
      </c>
      <c r="AA51" s="200">
        <f>X51+Z51</f>
        <v>62.300000000000004</v>
      </c>
    </row>
    <row r="52" spans="1:27" x14ac:dyDescent="0.25">
      <c r="A52" s="211">
        <v>11496</v>
      </c>
      <c r="B52" s="210" t="s">
        <v>86</v>
      </c>
      <c r="C52" s="203">
        <v>7</v>
      </c>
      <c r="D52" s="192">
        <v>0</v>
      </c>
      <c r="E52" s="193">
        <v>0</v>
      </c>
      <c r="F52" s="191"/>
      <c r="G52" s="192"/>
      <c r="H52" s="193"/>
      <c r="I52" s="191"/>
      <c r="J52" s="192"/>
      <c r="K52" s="193"/>
      <c r="L52" s="191"/>
      <c r="M52" s="192"/>
      <c r="N52" s="193"/>
      <c r="O52" s="191"/>
      <c r="P52" s="192"/>
      <c r="Q52" s="193"/>
      <c r="R52" s="191"/>
      <c r="S52" s="192"/>
      <c r="T52" s="193"/>
      <c r="U52" s="194">
        <f>C52+F52+I52+L52+O52+R52</f>
        <v>7</v>
      </c>
      <c r="V52" s="195">
        <f>D52+G52+J52+M52+P52+S52</f>
        <v>0</v>
      </c>
      <c r="W52" s="196">
        <f>E52+H52+K52+N52+Q52+T52</f>
        <v>0</v>
      </c>
      <c r="X52" s="197">
        <f>U52*8.9</f>
        <v>62.300000000000004</v>
      </c>
      <c r="Y52" s="198">
        <f>V52*8.9</f>
        <v>0</v>
      </c>
      <c r="Z52" s="199">
        <f>W52*11.12</f>
        <v>0</v>
      </c>
      <c r="AA52" s="200">
        <f>X52+Z52</f>
        <v>62.300000000000004</v>
      </c>
    </row>
    <row r="53" spans="1:27" x14ac:dyDescent="0.25">
      <c r="A53" s="211">
        <v>11493</v>
      </c>
      <c r="B53" s="210" t="s">
        <v>83</v>
      </c>
      <c r="C53" s="203">
        <v>7</v>
      </c>
      <c r="D53" s="192">
        <v>0</v>
      </c>
      <c r="E53" s="193">
        <v>0</v>
      </c>
      <c r="F53" s="191"/>
      <c r="G53" s="192"/>
      <c r="H53" s="193"/>
      <c r="I53" s="191"/>
      <c r="J53" s="192"/>
      <c r="K53" s="193"/>
      <c r="L53" s="191"/>
      <c r="M53" s="192"/>
      <c r="N53" s="193"/>
      <c r="O53" s="191"/>
      <c r="P53" s="192"/>
      <c r="Q53" s="193"/>
      <c r="R53" s="191"/>
      <c r="S53" s="192"/>
      <c r="T53" s="193"/>
      <c r="U53" s="194">
        <f>C53+F53+I53+L53+O53+R53</f>
        <v>7</v>
      </c>
      <c r="V53" s="195">
        <f>D53+G53+J53+M53+P53+S53</f>
        <v>0</v>
      </c>
      <c r="W53" s="196">
        <f>E53+H53+K53+N53+Q53+T53</f>
        <v>0</v>
      </c>
      <c r="X53" s="197">
        <f>U53*8.9</f>
        <v>62.300000000000004</v>
      </c>
      <c r="Y53" s="198">
        <f>V53*8.9</f>
        <v>0</v>
      </c>
      <c r="Z53" s="199">
        <f>W53*11.12</f>
        <v>0</v>
      </c>
      <c r="AA53" s="200">
        <f>X53+Z53</f>
        <v>62.300000000000004</v>
      </c>
    </row>
    <row r="54" spans="1:27" x14ac:dyDescent="0.25">
      <c r="A54" s="211">
        <v>11406</v>
      </c>
      <c r="B54" s="210" t="s">
        <v>171</v>
      </c>
      <c r="C54" s="203">
        <v>7</v>
      </c>
      <c r="D54" s="192">
        <v>0</v>
      </c>
      <c r="E54" s="193">
        <v>0</v>
      </c>
      <c r="F54" s="191"/>
      <c r="G54" s="192"/>
      <c r="H54" s="193"/>
      <c r="I54" s="191"/>
      <c r="J54" s="192"/>
      <c r="K54" s="193"/>
      <c r="L54" s="191"/>
      <c r="M54" s="192"/>
      <c r="N54" s="193"/>
      <c r="O54" s="191"/>
      <c r="P54" s="192"/>
      <c r="Q54" s="193"/>
      <c r="R54" s="191"/>
      <c r="S54" s="192"/>
      <c r="T54" s="193"/>
      <c r="U54" s="194">
        <f>C54+F54+I54+L54+O54+R54</f>
        <v>7</v>
      </c>
      <c r="V54" s="195">
        <f>D54+G54+J54+M54+P54+S54</f>
        <v>0</v>
      </c>
      <c r="W54" s="196">
        <f>E54+H54+K54+N54+Q54+T54</f>
        <v>0</v>
      </c>
      <c r="X54" s="197">
        <f>U54*8.9</f>
        <v>62.300000000000004</v>
      </c>
      <c r="Y54" s="198">
        <f>V54*8.9</f>
        <v>0</v>
      </c>
      <c r="Z54" s="199">
        <f>W54*11.12</f>
        <v>0</v>
      </c>
      <c r="AA54" s="200">
        <f>X54+Z54</f>
        <v>62.300000000000004</v>
      </c>
    </row>
    <row r="55" spans="1:27" x14ac:dyDescent="0.25">
      <c r="A55" s="211">
        <v>11497</v>
      </c>
      <c r="B55" s="210" t="s">
        <v>87</v>
      </c>
      <c r="C55" s="203">
        <v>7</v>
      </c>
      <c r="D55" s="192">
        <v>0</v>
      </c>
      <c r="E55" s="193">
        <v>0</v>
      </c>
      <c r="F55" s="191"/>
      <c r="G55" s="192"/>
      <c r="H55" s="193"/>
      <c r="I55" s="191"/>
      <c r="J55" s="192"/>
      <c r="K55" s="193"/>
      <c r="L55" s="191"/>
      <c r="M55" s="192"/>
      <c r="N55" s="193"/>
      <c r="O55" s="191"/>
      <c r="P55" s="192"/>
      <c r="Q55" s="193"/>
      <c r="R55" s="191"/>
      <c r="S55" s="192"/>
      <c r="T55" s="193"/>
      <c r="U55" s="194">
        <f>C55+F55+I55+L55+O55+R55</f>
        <v>7</v>
      </c>
      <c r="V55" s="195">
        <f>D55+G55+J55+M55+P55+S55</f>
        <v>0</v>
      </c>
      <c r="W55" s="196">
        <f>E55+H55+K55+N55+Q55+T55</f>
        <v>0</v>
      </c>
      <c r="X55" s="197">
        <f>U55*8.9</f>
        <v>62.300000000000004</v>
      </c>
      <c r="Y55" s="198">
        <f>V55*8.9</f>
        <v>0</v>
      </c>
      <c r="Z55" s="199">
        <f>W55*11.12</f>
        <v>0</v>
      </c>
      <c r="AA55" s="200">
        <f>X55+Z55</f>
        <v>62.300000000000004</v>
      </c>
    </row>
    <row r="56" spans="1:27" x14ac:dyDescent="0.25">
      <c r="A56" s="211">
        <v>11531</v>
      </c>
      <c r="B56" s="210" t="s">
        <v>122</v>
      </c>
      <c r="C56" s="203">
        <v>7</v>
      </c>
      <c r="D56" s="192">
        <v>0</v>
      </c>
      <c r="E56" s="193">
        <v>0</v>
      </c>
      <c r="F56" s="191"/>
      <c r="G56" s="192"/>
      <c r="H56" s="193"/>
      <c r="I56" s="191"/>
      <c r="J56" s="192"/>
      <c r="K56" s="193"/>
      <c r="L56" s="191"/>
      <c r="M56" s="192"/>
      <c r="N56" s="193"/>
      <c r="O56" s="191"/>
      <c r="P56" s="192"/>
      <c r="Q56" s="193"/>
      <c r="R56" s="191"/>
      <c r="S56" s="192"/>
      <c r="T56" s="193"/>
      <c r="U56" s="194">
        <f>C56+F56+I56+L56+O56+R56</f>
        <v>7</v>
      </c>
      <c r="V56" s="195">
        <f>D56+G56+J56+M56+P56+S56</f>
        <v>0</v>
      </c>
      <c r="W56" s="196">
        <f>E56+H56+K56+N56+Q56+T56</f>
        <v>0</v>
      </c>
      <c r="X56" s="197">
        <f>U56*8.9</f>
        <v>62.300000000000004</v>
      </c>
      <c r="Y56" s="198">
        <f>V56*8.9</f>
        <v>0</v>
      </c>
      <c r="Z56" s="199">
        <f>W56*11.12</f>
        <v>0</v>
      </c>
      <c r="AA56" s="200">
        <f>X56+Z56</f>
        <v>62.300000000000004</v>
      </c>
    </row>
    <row r="57" spans="1:27" x14ac:dyDescent="0.25">
      <c r="A57" s="211">
        <v>11469</v>
      </c>
      <c r="B57" s="210" t="s">
        <v>235</v>
      </c>
      <c r="C57" s="203">
        <v>7</v>
      </c>
      <c r="D57" s="192">
        <v>0</v>
      </c>
      <c r="E57" s="193">
        <v>0</v>
      </c>
      <c r="F57" s="191"/>
      <c r="G57" s="192"/>
      <c r="H57" s="193"/>
      <c r="I57" s="191"/>
      <c r="J57" s="192"/>
      <c r="K57" s="193"/>
      <c r="L57" s="191"/>
      <c r="M57" s="192"/>
      <c r="N57" s="193"/>
      <c r="O57" s="191"/>
      <c r="P57" s="192"/>
      <c r="Q57" s="193"/>
      <c r="R57" s="191"/>
      <c r="S57" s="192"/>
      <c r="T57" s="193"/>
      <c r="U57" s="194">
        <f>C57+F57+I57+L57+O57+R57</f>
        <v>7</v>
      </c>
      <c r="V57" s="195">
        <f>D57+G57+J57+M57+P57+S57</f>
        <v>0</v>
      </c>
      <c r="W57" s="196">
        <f>E57+H57+K57+N57+Q57+T57</f>
        <v>0</v>
      </c>
      <c r="X57" s="197">
        <f>U57*8.9</f>
        <v>62.300000000000004</v>
      </c>
      <c r="Y57" s="198">
        <f>V57*8.9</f>
        <v>0</v>
      </c>
      <c r="Z57" s="199">
        <f>W57*11.12</f>
        <v>0</v>
      </c>
      <c r="AA57" s="200">
        <f>X57+Z57</f>
        <v>62.300000000000004</v>
      </c>
    </row>
    <row r="58" spans="1:27" x14ac:dyDescent="0.25">
      <c r="A58" s="211">
        <v>11498</v>
      </c>
      <c r="B58" s="210" t="s">
        <v>233</v>
      </c>
      <c r="C58" s="203">
        <v>7</v>
      </c>
      <c r="D58" s="192">
        <v>0</v>
      </c>
      <c r="E58" s="193">
        <v>0</v>
      </c>
      <c r="F58" s="191"/>
      <c r="G58" s="192"/>
      <c r="H58" s="193"/>
      <c r="I58" s="191"/>
      <c r="J58" s="192"/>
      <c r="K58" s="193"/>
      <c r="L58" s="191"/>
      <c r="M58" s="192"/>
      <c r="N58" s="193"/>
      <c r="O58" s="191"/>
      <c r="P58" s="192"/>
      <c r="Q58" s="193"/>
      <c r="R58" s="191"/>
      <c r="S58" s="192"/>
      <c r="T58" s="193"/>
      <c r="U58" s="194">
        <f>C58+F58+I58+L58+O58+R58</f>
        <v>7</v>
      </c>
      <c r="V58" s="195">
        <f>D58+G58+J58+M58+P58+S58</f>
        <v>0</v>
      </c>
      <c r="W58" s="196">
        <f>E58+H58+K58+N58+Q58+T58</f>
        <v>0</v>
      </c>
      <c r="X58" s="197">
        <f>U58*8.9</f>
        <v>62.300000000000004</v>
      </c>
      <c r="Y58" s="198">
        <f>V58*8.9</f>
        <v>0</v>
      </c>
      <c r="Z58" s="199">
        <f>W58*11.12</f>
        <v>0</v>
      </c>
      <c r="AA58" s="200">
        <f>X58+Z58</f>
        <v>62.300000000000004</v>
      </c>
    </row>
    <row r="59" spans="1:27" x14ac:dyDescent="0.25">
      <c r="A59" s="211">
        <v>11504</v>
      </c>
      <c r="B59" s="247" t="s">
        <v>78</v>
      </c>
      <c r="C59" s="203">
        <v>7</v>
      </c>
      <c r="D59" s="192">
        <v>0</v>
      </c>
      <c r="E59" s="193">
        <v>0</v>
      </c>
      <c r="F59" s="191"/>
      <c r="G59" s="192"/>
      <c r="H59" s="193"/>
      <c r="I59" s="191"/>
      <c r="J59" s="192"/>
      <c r="K59" s="193"/>
      <c r="L59" s="191"/>
      <c r="M59" s="192"/>
      <c r="N59" s="193"/>
      <c r="O59" s="191"/>
      <c r="P59" s="192"/>
      <c r="Q59" s="193"/>
      <c r="R59" s="191"/>
      <c r="S59" s="192"/>
      <c r="T59" s="193"/>
      <c r="U59" s="194">
        <f>C59+F59+I59+L59+O59+R59</f>
        <v>7</v>
      </c>
      <c r="V59" s="195">
        <f>D59+G59+J59+M59+P59+S59</f>
        <v>0</v>
      </c>
      <c r="W59" s="196">
        <f>E59+H59+K59+N59+Q59+T59</f>
        <v>0</v>
      </c>
      <c r="X59" s="197">
        <f>U59*9.56</f>
        <v>66.92</v>
      </c>
      <c r="Y59" s="198">
        <f>V59*9.56</f>
        <v>0</v>
      </c>
      <c r="Z59" s="199">
        <f>W59*11.95</f>
        <v>0</v>
      </c>
      <c r="AA59" s="200">
        <f>X59+Z59</f>
        <v>66.92</v>
      </c>
    </row>
    <row r="60" spans="1:27" x14ac:dyDescent="0.25">
      <c r="A60" s="27">
        <v>11407</v>
      </c>
      <c r="B60" s="212" t="s">
        <v>80</v>
      </c>
      <c r="C60" s="203">
        <v>7</v>
      </c>
      <c r="D60" s="192">
        <v>0</v>
      </c>
      <c r="E60" s="193">
        <v>0</v>
      </c>
      <c r="F60" s="191"/>
      <c r="G60" s="192"/>
      <c r="H60" s="193"/>
      <c r="I60" s="191"/>
      <c r="J60" s="192"/>
      <c r="K60" s="193"/>
      <c r="L60" s="191"/>
      <c r="M60" s="192"/>
      <c r="N60" s="193"/>
      <c r="O60" s="191"/>
      <c r="P60" s="192"/>
      <c r="Q60" s="193"/>
      <c r="R60" s="191"/>
      <c r="S60" s="192"/>
      <c r="T60" s="193"/>
      <c r="U60" s="194">
        <f>C60+F60+I60+L60+O60+R60</f>
        <v>7</v>
      </c>
      <c r="V60" s="195">
        <f>D60+G60+J60+M60+P60+S60</f>
        <v>0</v>
      </c>
      <c r="W60" s="196">
        <f>E60+H60+K60+N60+Q60+T60</f>
        <v>0</v>
      </c>
      <c r="X60" s="197">
        <f>U60*8.9</f>
        <v>62.300000000000004</v>
      </c>
      <c r="Y60" s="198">
        <f>V60*8.9</f>
        <v>0</v>
      </c>
      <c r="Z60" s="199">
        <f>W60*11.12</f>
        <v>0</v>
      </c>
      <c r="AA60" s="200">
        <f>X60+Z60</f>
        <v>62.300000000000004</v>
      </c>
    </row>
    <row r="61" spans="1:27" x14ac:dyDescent="0.25">
      <c r="B61" s="2">
        <f>COUNTA(B36:B60)</f>
        <v>25</v>
      </c>
      <c r="C61" s="201">
        <f>SUM(C36:C60)</f>
        <v>175</v>
      </c>
      <c r="D61" s="201">
        <f>SUM(D36:D60)</f>
        <v>0</v>
      </c>
      <c r="E61" s="201">
        <f>SUM(E36:E60)</f>
        <v>0</v>
      </c>
      <c r="F61" s="201">
        <f>SUM(F36:F60)</f>
        <v>0</v>
      </c>
      <c r="G61" s="201">
        <f>SUM(G36:G60)</f>
        <v>0</v>
      </c>
      <c r="H61" s="201">
        <f>SUM(H36:H60)</f>
        <v>0</v>
      </c>
      <c r="I61" s="201">
        <f>SUM(I36:I60)</f>
        <v>0</v>
      </c>
      <c r="J61" s="201">
        <f>SUM(J36:J60)</f>
        <v>0</v>
      </c>
      <c r="K61" s="201">
        <f>SUM(K36:K60)</f>
        <v>0</v>
      </c>
      <c r="L61" s="201">
        <f>SUM(L36:L60)</f>
        <v>0</v>
      </c>
      <c r="M61" s="201">
        <f>SUM(M36:M60)</f>
        <v>0</v>
      </c>
      <c r="N61" s="201">
        <f>SUM(N36:N60)</f>
        <v>0</v>
      </c>
      <c r="O61" s="201">
        <f>SUM(O36:O60)</f>
        <v>0</v>
      </c>
      <c r="P61" s="201">
        <f>SUM(P36:P60)</f>
        <v>0</v>
      </c>
      <c r="Q61" s="201">
        <f>SUM(Q36:Q60)</f>
        <v>0</v>
      </c>
      <c r="R61" s="201">
        <f>SUM(R36:R60)</f>
        <v>0</v>
      </c>
      <c r="S61" s="201">
        <f>SUM(S36:S60)</f>
        <v>0</v>
      </c>
      <c r="T61" s="201">
        <f>SUM(T36:T60)</f>
        <v>0</v>
      </c>
      <c r="U61" s="206">
        <f>SUM(U36:U60)</f>
        <v>175</v>
      </c>
      <c r="V61" s="206">
        <f>SUM(V36:V60)</f>
        <v>0</v>
      </c>
      <c r="W61" s="206">
        <f>SUM(W36:W60)</f>
        <v>0</v>
      </c>
      <c r="X61" s="5">
        <f>SUM(X36:X60)</f>
        <v>1575.9799999999993</v>
      </c>
      <c r="Y61" s="5">
        <f>SUM(Y36:Y60)</f>
        <v>0</v>
      </c>
      <c r="Z61" s="5">
        <f>SUM(Z36:Z60)</f>
        <v>0</v>
      </c>
      <c r="AA61" s="5">
        <f>SUM(AA36:AA60)</f>
        <v>1575.9799999999993</v>
      </c>
    </row>
    <row r="64" spans="1:27" ht="18" customHeight="1" x14ac:dyDescent="0.25">
      <c r="A64" s="159" t="s">
        <v>82</v>
      </c>
      <c r="B64" s="160"/>
      <c r="C64" s="161" t="s">
        <v>175</v>
      </c>
      <c r="D64" s="162"/>
      <c r="E64" s="163"/>
      <c r="F64" s="161" t="s">
        <v>176</v>
      </c>
      <c r="G64" s="162"/>
      <c r="H64" s="163"/>
      <c r="I64" s="161" t="s">
        <v>177</v>
      </c>
      <c r="J64" s="162"/>
      <c r="K64" s="163"/>
      <c r="L64" s="161" t="s">
        <v>178</v>
      </c>
      <c r="M64" s="162"/>
      <c r="N64" s="163"/>
      <c r="O64" s="155" t="s">
        <v>179</v>
      </c>
      <c r="P64" s="156"/>
      <c r="Q64" s="157"/>
      <c r="R64" s="155" t="s">
        <v>180</v>
      </c>
      <c r="S64" s="156"/>
      <c r="T64" s="157"/>
      <c r="U64" s="164" t="s">
        <v>12</v>
      </c>
      <c r="V64" s="164"/>
      <c r="W64" s="164"/>
      <c r="X64" s="164" t="s">
        <v>11</v>
      </c>
      <c r="Y64" s="164"/>
      <c r="Z64" s="164"/>
      <c r="AA64" s="164"/>
    </row>
    <row r="65" spans="1:27" ht="15" customHeight="1" x14ac:dyDescent="0.25">
      <c r="A65" s="211" t="s">
        <v>0</v>
      </c>
      <c r="B65" s="4" t="s">
        <v>1</v>
      </c>
      <c r="C65" s="165" t="s">
        <v>1140</v>
      </c>
      <c r="D65" s="165"/>
      <c r="E65" s="165"/>
      <c r="F65" s="165" t="s">
        <v>1141</v>
      </c>
      <c r="G65" s="165"/>
      <c r="H65" s="165"/>
      <c r="I65" s="165" t="s">
        <v>1142</v>
      </c>
      <c r="J65" s="165"/>
      <c r="K65" s="165"/>
      <c r="L65" s="158" t="s">
        <v>1143</v>
      </c>
      <c r="M65" s="158"/>
      <c r="N65" s="158"/>
      <c r="O65" s="158" t="s">
        <v>1144</v>
      </c>
      <c r="P65" s="158"/>
      <c r="Q65" s="158"/>
      <c r="R65" s="158"/>
      <c r="S65" s="158"/>
      <c r="T65" s="158"/>
      <c r="U65" s="3" t="s">
        <v>10</v>
      </c>
      <c r="V65" s="3" t="s">
        <v>9</v>
      </c>
      <c r="W65" s="3" t="s">
        <v>8</v>
      </c>
      <c r="X65" s="3" t="s">
        <v>10</v>
      </c>
      <c r="Y65" s="3" t="s">
        <v>9</v>
      </c>
      <c r="Z65" s="3" t="s">
        <v>8</v>
      </c>
      <c r="AA65" s="4" t="s">
        <v>13</v>
      </c>
    </row>
    <row r="66" spans="1:27" x14ac:dyDescent="0.25">
      <c r="A66" s="211">
        <v>11430</v>
      </c>
      <c r="B66" s="210" t="s">
        <v>167</v>
      </c>
      <c r="C66" s="191">
        <v>7</v>
      </c>
      <c r="D66" s="192">
        <v>0</v>
      </c>
      <c r="E66" s="193">
        <v>0</v>
      </c>
      <c r="F66" s="191"/>
      <c r="G66" s="192"/>
      <c r="H66" s="193"/>
      <c r="I66" s="191"/>
      <c r="J66" s="192"/>
      <c r="K66" s="193"/>
      <c r="L66" s="191"/>
      <c r="M66" s="192"/>
      <c r="N66" s="193"/>
      <c r="O66" s="191"/>
      <c r="P66" s="192"/>
      <c r="Q66" s="193"/>
      <c r="R66" s="191"/>
      <c r="S66" s="192"/>
      <c r="T66" s="193"/>
      <c r="U66" s="194">
        <f>C66+F66+I66+L66+O66+R66</f>
        <v>7</v>
      </c>
      <c r="V66" s="195">
        <f>D66+G66+J66+M66+P66+S66</f>
        <v>0</v>
      </c>
      <c r="W66" s="196">
        <f>E66+H66+K66+N66+Q66+T66</f>
        <v>0</v>
      </c>
      <c r="X66" s="197">
        <f>U66*8.9</f>
        <v>62.300000000000004</v>
      </c>
      <c r="Y66" s="198">
        <f>V66*8.9</f>
        <v>0</v>
      </c>
      <c r="Z66" s="199">
        <f>W66*11.12</f>
        <v>0</v>
      </c>
      <c r="AA66" s="200">
        <f>X66+Z66</f>
        <v>62.300000000000004</v>
      </c>
    </row>
    <row r="67" spans="1:27" x14ac:dyDescent="0.25">
      <c r="A67" s="211">
        <v>11431</v>
      </c>
      <c r="B67" s="210" t="s">
        <v>54</v>
      </c>
      <c r="C67" s="203">
        <v>7</v>
      </c>
      <c r="D67" s="192">
        <v>0</v>
      </c>
      <c r="E67" s="193">
        <v>0</v>
      </c>
      <c r="F67" s="191"/>
      <c r="G67" s="192"/>
      <c r="H67" s="193"/>
      <c r="I67" s="191"/>
      <c r="J67" s="192"/>
      <c r="K67" s="193"/>
      <c r="L67" s="191"/>
      <c r="M67" s="192"/>
      <c r="N67" s="193"/>
      <c r="O67" s="191"/>
      <c r="P67" s="192"/>
      <c r="Q67" s="193"/>
      <c r="R67" s="191"/>
      <c r="S67" s="192"/>
      <c r="T67" s="193"/>
      <c r="U67" s="194">
        <f>C67+F67+I67+L67+O67+R67</f>
        <v>7</v>
      </c>
      <c r="V67" s="195">
        <f>D67+G67+J67+M67+P67+S67</f>
        <v>0</v>
      </c>
      <c r="W67" s="196">
        <f>E67+H67+K67+N67+Q67+T67</f>
        <v>0</v>
      </c>
      <c r="X67" s="197">
        <f>U67*8.9</f>
        <v>62.300000000000004</v>
      </c>
      <c r="Y67" s="198">
        <f>V67*8.9</f>
        <v>0</v>
      </c>
      <c r="Z67" s="199">
        <f>W67*11.12</f>
        <v>0</v>
      </c>
      <c r="AA67" s="200">
        <f>X67+Z67</f>
        <v>62.300000000000004</v>
      </c>
    </row>
    <row r="68" spans="1:27" x14ac:dyDescent="0.25">
      <c r="A68" s="211">
        <v>11448</v>
      </c>
      <c r="B68" s="210" t="s">
        <v>288</v>
      </c>
      <c r="C68" s="203">
        <v>7</v>
      </c>
      <c r="D68" s="192">
        <v>0</v>
      </c>
      <c r="E68" s="193">
        <v>0</v>
      </c>
      <c r="F68" s="191"/>
      <c r="G68" s="192"/>
      <c r="H68" s="193"/>
      <c r="I68" s="191"/>
      <c r="J68" s="192"/>
      <c r="K68" s="193"/>
      <c r="L68" s="191"/>
      <c r="M68" s="192"/>
      <c r="N68" s="193"/>
      <c r="O68" s="191"/>
      <c r="P68" s="192"/>
      <c r="Q68" s="193"/>
      <c r="R68" s="191"/>
      <c r="S68" s="192"/>
      <c r="T68" s="193"/>
      <c r="U68" s="194">
        <f>C68+F68+I68+L68+O68+R68</f>
        <v>7</v>
      </c>
      <c r="V68" s="195">
        <f>D68+G68+J68+M68+P68+S68</f>
        <v>0</v>
      </c>
      <c r="W68" s="196">
        <f>E68+H68+K68+N68+Q68+T68</f>
        <v>0</v>
      </c>
      <c r="X68" s="197">
        <f>U68*8.9</f>
        <v>62.300000000000004</v>
      </c>
      <c r="Y68" s="198">
        <f>V68*8.9</f>
        <v>0</v>
      </c>
      <c r="Z68" s="199">
        <f>W68*11.12</f>
        <v>0</v>
      </c>
      <c r="AA68" s="200">
        <f>X68+Z68</f>
        <v>62.300000000000004</v>
      </c>
    </row>
    <row r="69" spans="1:27" x14ac:dyDescent="0.25">
      <c r="A69" s="211">
        <v>11433</v>
      </c>
      <c r="B69" s="210" t="s">
        <v>282</v>
      </c>
      <c r="C69" s="203">
        <v>7</v>
      </c>
      <c r="D69" s="192">
        <v>0</v>
      </c>
      <c r="E69" s="193">
        <v>0</v>
      </c>
      <c r="F69" s="191"/>
      <c r="G69" s="192"/>
      <c r="H69" s="193"/>
      <c r="I69" s="191"/>
      <c r="J69" s="192"/>
      <c r="K69" s="193"/>
      <c r="L69" s="191"/>
      <c r="M69" s="192"/>
      <c r="N69" s="193"/>
      <c r="O69" s="191"/>
      <c r="P69" s="192"/>
      <c r="Q69" s="193"/>
      <c r="R69" s="191"/>
      <c r="S69" s="192"/>
      <c r="T69" s="193"/>
      <c r="U69" s="194">
        <f>C69+F69+I69+L69+O69+R69</f>
        <v>7</v>
      </c>
      <c r="V69" s="195">
        <f>D69+G69+J69+M69+P69+S69</f>
        <v>0</v>
      </c>
      <c r="W69" s="196">
        <f>E69+H69+K69+N69+Q69+T69</f>
        <v>0</v>
      </c>
      <c r="X69" s="197">
        <f>U69*8.9</f>
        <v>62.300000000000004</v>
      </c>
      <c r="Y69" s="198">
        <f>V69*8.9</f>
        <v>0</v>
      </c>
      <c r="Z69" s="199">
        <f>W69*11.12</f>
        <v>0</v>
      </c>
      <c r="AA69" s="200">
        <f>X69+Z69</f>
        <v>62.300000000000004</v>
      </c>
    </row>
    <row r="70" spans="1:27" x14ac:dyDescent="0.25">
      <c r="A70" s="211">
        <v>11511</v>
      </c>
      <c r="B70" s="210" t="s">
        <v>168</v>
      </c>
      <c r="C70" s="203">
        <v>7</v>
      </c>
      <c r="D70" s="192">
        <v>0</v>
      </c>
      <c r="E70" s="193">
        <v>0</v>
      </c>
      <c r="F70" s="191"/>
      <c r="G70" s="192"/>
      <c r="H70" s="193"/>
      <c r="I70" s="191"/>
      <c r="J70" s="192"/>
      <c r="K70" s="193"/>
      <c r="L70" s="191"/>
      <c r="M70" s="192"/>
      <c r="N70" s="193"/>
      <c r="O70" s="191"/>
      <c r="P70" s="192"/>
      <c r="Q70" s="193"/>
      <c r="R70" s="191"/>
      <c r="S70" s="192"/>
      <c r="T70" s="193"/>
      <c r="U70" s="194">
        <f>C70+F70+I70+L70+O70+R70</f>
        <v>7</v>
      </c>
      <c r="V70" s="195">
        <f>D70+G70+J70+M70+P70+S70</f>
        <v>0</v>
      </c>
      <c r="W70" s="196">
        <f>E70+H70+K70+N70+Q70+T70</f>
        <v>0</v>
      </c>
      <c r="X70" s="197">
        <f>U70*8.9</f>
        <v>62.300000000000004</v>
      </c>
      <c r="Y70" s="198">
        <f>V70*8.9</f>
        <v>0</v>
      </c>
      <c r="Z70" s="199">
        <f>W70*11.12</f>
        <v>0</v>
      </c>
      <c r="AA70" s="200">
        <f>X70+Z70</f>
        <v>62.300000000000004</v>
      </c>
    </row>
    <row r="71" spans="1:27" x14ac:dyDescent="0.25">
      <c r="A71" s="211">
        <v>11485</v>
      </c>
      <c r="B71" s="210" t="s">
        <v>829</v>
      </c>
      <c r="C71" s="203">
        <v>7</v>
      </c>
      <c r="D71" s="192">
        <v>0</v>
      </c>
      <c r="E71" s="193">
        <v>0</v>
      </c>
      <c r="F71" s="191"/>
      <c r="G71" s="192"/>
      <c r="H71" s="193"/>
      <c r="I71" s="191"/>
      <c r="J71" s="192"/>
      <c r="K71" s="193"/>
      <c r="L71" s="191"/>
      <c r="M71" s="192"/>
      <c r="N71" s="193"/>
      <c r="O71" s="191"/>
      <c r="P71" s="192"/>
      <c r="Q71" s="193"/>
      <c r="R71" s="191"/>
      <c r="S71" s="192"/>
      <c r="T71" s="193"/>
      <c r="U71" s="194">
        <f>C71+F71+I71+L71+O71+R71</f>
        <v>7</v>
      </c>
      <c r="V71" s="195">
        <f>D71+G71+J71+M71+P71+S71</f>
        <v>0</v>
      </c>
      <c r="W71" s="196">
        <f>E71+H71+K71+N71+Q71+T71</f>
        <v>0</v>
      </c>
      <c r="X71" s="197">
        <f>U71*8.9</f>
        <v>62.300000000000004</v>
      </c>
      <c r="Y71" s="198">
        <f>V71*8.9</f>
        <v>0</v>
      </c>
      <c r="Z71" s="199">
        <f>W71*11.12</f>
        <v>0</v>
      </c>
      <c r="AA71" s="200">
        <f>X71+Z71</f>
        <v>62.300000000000004</v>
      </c>
    </row>
    <row r="72" spans="1:27" x14ac:dyDescent="0.25">
      <c r="A72" s="211">
        <v>11421</v>
      </c>
      <c r="B72" s="210" t="s">
        <v>62</v>
      </c>
      <c r="C72" s="203">
        <v>7</v>
      </c>
      <c r="D72" s="192">
        <v>0</v>
      </c>
      <c r="E72" s="193">
        <v>0</v>
      </c>
      <c r="F72" s="191"/>
      <c r="G72" s="192"/>
      <c r="H72" s="193"/>
      <c r="I72" s="191"/>
      <c r="J72" s="192"/>
      <c r="K72" s="193"/>
      <c r="L72" s="191"/>
      <c r="M72" s="192"/>
      <c r="N72" s="193"/>
      <c r="O72" s="191"/>
      <c r="P72" s="192"/>
      <c r="Q72" s="193"/>
      <c r="R72" s="191"/>
      <c r="S72" s="192"/>
      <c r="T72" s="193"/>
      <c r="U72" s="194">
        <f>C72+F72+I72+L72+O72+R72</f>
        <v>7</v>
      </c>
      <c r="V72" s="195">
        <f>D72+G72+J72+M72+P72+S72</f>
        <v>0</v>
      </c>
      <c r="W72" s="196">
        <f>E72+H72+K72+N72+Q72+T72</f>
        <v>0</v>
      </c>
      <c r="X72" s="197">
        <f>U72*8.9</f>
        <v>62.300000000000004</v>
      </c>
      <c r="Y72" s="198">
        <f>V72*8.9</f>
        <v>0</v>
      </c>
      <c r="Z72" s="199">
        <f>W72*11.12</f>
        <v>0</v>
      </c>
      <c r="AA72" s="200">
        <f>X72+Z72</f>
        <v>62.300000000000004</v>
      </c>
    </row>
    <row r="73" spans="1:27" x14ac:dyDescent="0.25">
      <c r="A73" s="211">
        <v>11484</v>
      </c>
      <c r="B73" s="210" t="s">
        <v>63</v>
      </c>
      <c r="C73" s="203">
        <v>7</v>
      </c>
      <c r="D73" s="192">
        <v>0</v>
      </c>
      <c r="E73" s="193">
        <v>0</v>
      </c>
      <c r="F73" s="191"/>
      <c r="G73" s="192"/>
      <c r="H73" s="193"/>
      <c r="I73" s="191"/>
      <c r="J73" s="192"/>
      <c r="K73" s="193"/>
      <c r="L73" s="191"/>
      <c r="M73" s="192"/>
      <c r="N73" s="193"/>
      <c r="O73" s="191"/>
      <c r="P73" s="192"/>
      <c r="Q73" s="193"/>
      <c r="R73" s="191"/>
      <c r="S73" s="192"/>
      <c r="T73" s="193"/>
      <c r="U73" s="194">
        <f>C73+F73+I73+L73+O73+R73</f>
        <v>7</v>
      </c>
      <c r="V73" s="195">
        <f>D73+G73+J73+M73+P73+S73</f>
        <v>0</v>
      </c>
      <c r="W73" s="196">
        <f>E73+H73+K73+N73+Q73+T73</f>
        <v>0</v>
      </c>
      <c r="X73" s="197">
        <f>U73*8.9</f>
        <v>62.300000000000004</v>
      </c>
      <c r="Y73" s="198">
        <f>V73*8.9</f>
        <v>0</v>
      </c>
      <c r="Z73" s="199">
        <f>W73*11.12</f>
        <v>0</v>
      </c>
      <c r="AA73" s="200">
        <f>X73+Z73</f>
        <v>62.300000000000004</v>
      </c>
    </row>
    <row r="74" spans="1:27" x14ac:dyDescent="0.25">
      <c r="A74" s="211">
        <v>11445</v>
      </c>
      <c r="B74" s="210" t="s">
        <v>67</v>
      </c>
      <c r="C74" s="203">
        <v>7</v>
      </c>
      <c r="D74" s="192">
        <v>0</v>
      </c>
      <c r="E74" s="193">
        <v>0</v>
      </c>
      <c r="F74" s="191"/>
      <c r="G74" s="192"/>
      <c r="H74" s="193"/>
      <c r="I74" s="191"/>
      <c r="J74" s="192"/>
      <c r="K74" s="193"/>
      <c r="L74" s="191"/>
      <c r="M74" s="192"/>
      <c r="N74" s="193"/>
      <c r="O74" s="191"/>
      <c r="P74" s="192"/>
      <c r="Q74" s="193"/>
      <c r="R74" s="191"/>
      <c r="S74" s="192"/>
      <c r="T74" s="193"/>
      <c r="U74" s="194">
        <f>C74+F74+I74+L74+O74+R74</f>
        <v>7</v>
      </c>
      <c r="V74" s="195">
        <f>D74+G74+J74+M74+P74+S74</f>
        <v>0</v>
      </c>
      <c r="W74" s="196">
        <f>E74+H74+K74+N74+Q74+T74</f>
        <v>0</v>
      </c>
      <c r="X74" s="197">
        <f>U74*8.9</f>
        <v>62.300000000000004</v>
      </c>
      <c r="Y74" s="198">
        <f>V74*8.9</f>
        <v>0</v>
      </c>
      <c r="Z74" s="199">
        <f>W74*11.12</f>
        <v>0</v>
      </c>
      <c r="AA74" s="200">
        <f>X74+Z74</f>
        <v>62.300000000000004</v>
      </c>
    </row>
    <row r="75" spans="1:27" x14ac:dyDescent="0.25">
      <c r="A75" s="211">
        <v>11432</v>
      </c>
      <c r="B75" s="210" t="s">
        <v>170</v>
      </c>
      <c r="C75" s="203">
        <v>7</v>
      </c>
      <c r="D75" s="192">
        <v>0</v>
      </c>
      <c r="E75" s="193">
        <v>0</v>
      </c>
      <c r="F75" s="191"/>
      <c r="G75" s="192"/>
      <c r="H75" s="193"/>
      <c r="I75" s="191"/>
      <c r="J75" s="192"/>
      <c r="K75" s="193"/>
      <c r="L75" s="191"/>
      <c r="M75" s="192"/>
      <c r="N75" s="193"/>
      <c r="O75" s="191"/>
      <c r="P75" s="192"/>
      <c r="Q75" s="193"/>
      <c r="R75" s="191"/>
      <c r="S75" s="192"/>
      <c r="T75" s="193"/>
      <c r="U75" s="194">
        <f>C75+F75+I75+L75+O75+R75</f>
        <v>7</v>
      </c>
      <c r="V75" s="195">
        <f>D75+G75+J75+M75+P75+S75</f>
        <v>0</v>
      </c>
      <c r="W75" s="196">
        <f>E75+H75+K75+N75+Q75+T75</f>
        <v>0</v>
      </c>
      <c r="X75" s="197">
        <f>U75*8.9</f>
        <v>62.300000000000004</v>
      </c>
      <c r="Y75" s="198">
        <f>V75*8.9</f>
        <v>0</v>
      </c>
      <c r="Z75" s="199">
        <f>W75*11.12</f>
        <v>0</v>
      </c>
      <c r="AA75" s="200">
        <f>X75+Z75</f>
        <v>62.300000000000004</v>
      </c>
    </row>
    <row r="76" spans="1:27" x14ac:dyDescent="0.25">
      <c r="A76" s="211">
        <v>11422</v>
      </c>
      <c r="B76" s="210" t="s">
        <v>69</v>
      </c>
      <c r="C76" s="203">
        <v>7</v>
      </c>
      <c r="D76" s="192">
        <v>0</v>
      </c>
      <c r="E76" s="193">
        <v>0</v>
      </c>
      <c r="F76" s="191"/>
      <c r="G76" s="192"/>
      <c r="H76" s="193"/>
      <c r="I76" s="191"/>
      <c r="J76" s="192"/>
      <c r="K76" s="193"/>
      <c r="L76" s="191"/>
      <c r="M76" s="192"/>
      <c r="N76" s="193"/>
      <c r="O76" s="191"/>
      <c r="P76" s="192"/>
      <c r="Q76" s="193"/>
      <c r="R76" s="191"/>
      <c r="S76" s="192"/>
      <c r="T76" s="193"/>
      <c r="U76" s="194">
        <f>C76+F76+I76+L76+O76+R76</f>
        <v>7</v>
      </c>
      <c r="V76" s="195">
        <f>D76+G76+J76+M76+P76+S76</f>
        <v>0</v>
      </c>
      <c r="W76" s="196">
        <f>E76+H76+K76+N76+Q76+T76</f>
        <v>0</v>
      </c>
      <c r="X76" s="197">
        <f>U76*8.9</f>
        <v>62.300000000000004</v>
      </c>
      <c r="Y76" s="198">
        <f>V76*8.9</f>
        <v>0</v>
      </c>
      <c r="Z76" s="199">
        <f>W76*11.12</f>
        <v>0</v>
      </c>
      <c r="AA76" s="200">
        <f>X76+Z76</f>
        <v>62.300000000000004</v>
      </c>
    </row>
    <row r="77" spans="1:27" x14ac:dyDescent="0.25">
      <c r="A77" s="211">
        <v>11506</v>
      </c>
      <c r="B77" s="210" t="s">
        <v>100</v>
      </c>
      <c r="C77" s="203">
        <v>7</v>
      </c>
      <c r="D77" s="192">
        <v>0</v>
      </c>
      <c r="E77" s="193">
        <v>0</v>
      </c>
      <c r="F77" s="191"/>
      <c r="G77" s="192"/>
      <c r="H77" s="193"/>
      <c r="I77" s="191"/>
      <c r="J77" s="192"/>
      <c r="K77" s="193"/>
      <c r="L77" s="191"/>
      <c r="M77" s="192"/>
      <c r="N77" s="193"/>
      <c r="O77" s="191"/>
      <c r="P77" s="192"/>
      <c r="Q77" s="193"/>
      <c r="R77" s="191"/>
      <c r="S77" s="192"/>
      <c r="T77" s="193"/>
      <c r="U77" s="194">
        <f>C77+F77+I77+L77+O77+R77</f>
        <v>7</v>
      </c>
      <c r="V77" s="195">
        <f>D77+G77+J77+M77+P77+S77</f>
        <v>0</v>
      </c>
      <c r="W77" s="196">
        <f>E77+H77+K77+N77+Q77+T77</f>
        <v>0</v>
      </c>
      <c r="X77" s="197">
        <f>U77*8.9</f>
        <v>62.300000000000004</v>
      </c>
      <c r="Y77" s="198">
        <f>V77*8.9</f>
        <v>0</v>
      </c>
      <c r="Z77" s="199">
        <f>W77*11.12</f>
        <v>0</v>
      </c>
      <c r="AA77" s="200">
        <f>X77+Z77</f>
        <v>62.300000000000004</v>
      </c>
    </row>
    <row r="78" spans="1:27" x14ac:dyDescent="0.25">
      <c r="A78" s="211">
        <v>11477</v>
      </c>
      <c r="B78" s="210" t="s">
        <v>71</v>
      </c>
      <c r="C78" s="203">
        <v>7</v>
      </c>
      <c r="D78" s="192">
        <v>0</v>
      </c>
      <c r="E78" s="193">
        <v>0</v>
      </c>
      <c r="F78" s="191"/>
      <c r="G78" s="192"/>
      <c r="H78" s="193"/>
      <c r="I78" s="191"/>
      <c r="J78" s="192"/>
      <c r="K78" s="193"/>
      <c r="L78" s="191"/>
      <c r="M78" s="192"/>
      <c r="N78" s="193"/>
      <c r="O78" s="191"/>
      <c r="P78" s="192"/>
      <c r="Q78" s="193"/>
      <c r="R78" s="191"/>
      <c r="S78" s="192"/>
      <c r="T78" s="193"/>
      <c r="U78" s="194">
        <f>C78+F78+I78+L78+O78+R78</f>
        <v>7</v>
      </c>
      <c r="V78" s="195">
        <f>D78+G78+J78+M78+P78+S78</f>
        <v>0</v>
      </c>
      <c r="W78" s="196">
        <f>E78+H78+K78+N78+Q78+T78</f>
        <v>0</v>
      </c>
      <c r="X78" s="197">
        <f>U78*8.9</f>
        <v>62.300000000000004</v>
      </c>
      <c r="Y78" s="198">
        <f>V78*8.9</f>
        <v>0</v>
      </c>
      <c r="Z78" s="199">
        <f>W78*11.12</f>
        <v>0</v>
      </c>
      <c r="AA78" s="200">
        <f>X78+Z78</f>
        <v>62.300000000000004</v>
      </c>
    </row>
    <row r="79" spans="1:27" x14ac:dyDescent="0.25">
      <c r="A79" s="211">
        <v>11456</v>
      </c>
      <c r="B79" s="210" t="s">
        <v>72</v>
      </c>
      <c r="C79" s="203">
        <v>7</v>
      </c>
      <c r="D79" s="192">
        <v>0</v>
      </c>
      <c r="E79" s="193">
        <v>0</v>
      </c>
      <c r="F79" s="191"/>
      <c r="G79" s="192"/>
      <c r="H79" s="193"/>
      <c r="I79" s="191"/>
      <c r="J79" s="192"/>
      <c r="K79" s="193"/>
      <c r="L79" s="191"/>
      <c r="M79" s="192"/>
      <c r="N79" s="193"/>
      <c r="O79" s="191"/>
      <c r="P79" s="192"/>
      <c r="Q79" s="193"/>
      <c r="R79" s="191"/>
      <c r="S79" s="192"/>
      <c r="T79" s="193"/>
      <c r="U79" s="194">
        <f>C79+F79+I79+L79+O79+R79</f>
        <v>7</v>
      </c>
      <c r="V79" s="195">
        <f>D79+G79+J79+M79+P79+S79</f>
        <v>0</v>
      </c>
      <c r="W79" s="196">
        <f>E79+H79+K79+N79+Q79+T79</f>
        <v>0</v>
      </c>
      <c r="X79" s="197">
        <f>U79*8.9</f>
        <v>62.300000000000004</v>
      </c>
      <c r="Y79" s="198">
        <f>V79*8.9</f>
        <v>0</v>
      </c>
      <c r="Z79" s="199">
        <f>W79*11.12</f>
        <v>0</v>
      </c>
      <c r="AA79" s="200">
        <f>X79+Z79</f>
        <v>62.300000000000004</v>
      </c>
    </row>
    <row r="80" spans="1:27" x14ac:dyDescent="0.25">
      <c r="A80" s="211">
        <v>11533</v>
      </c>
      <c r="B80" s="247" t="s">
        <v>271</v>
      </c>
      <c r="C80" s="203">
        <v>7</v>
      </c>
      <c r="D80" s="192">
        <v>0</v>
      </c>
      <c r="E80" s="193">
        <v>0</v>
      </c>
      <c r="F80" s="191"/>
      <c r="G80" s="192"/>
      <c r="H80" s="193"/>
      <c r="I80" s="191"/>
      <c r="J80" s="192"/>
      <c r="K80" s="193"/>
      <c r="L80" s="191"/>
      <c r="M80" s="192"/>
      <c r="N80" s="193"/>
      <c r="O80" s="191"/>
      <c r="P80" s="192"/>
      <c r="Q80" s="193"/>
      <c r="R80" s="191"/>
      <c r="S80" s="192"/>
      <c r="T80" s="193"/>
      <c r="U80" s="194">
        <f>C80+F80+I80+L80+O80+R80</f>
        <v>7</v>
      </c>
      <c r="V80" s="195">
        <f>D80+G80+J80+M80+P80+S80</f>
        <v>0</v>
      </c>
      <c r="W80" s="196">
        <f>E80+H80+K80+N80+Q80+T80</f>
        <v>0</v>
      </c>
      <c r="X80" s="197">
        <f>U80*9.56</f>
        <v>66.92</v>
      </c>
      <c r="Y80" s="198">
        <f>V80*9.56</f>
        <v>0</v>
      </c>
      <c r="Z80" s="199">
        <f>W80*11.95</f>
        <v>0</v>
      </c>
      <c r="AA80" s="200">
        <f>X80+Z80</f>
        <v>66.92</v>
      </c>
    </row>
    <row r="81" spans="1:27" x14ac:dyDescent="0.25">
      <c r="A81" s="211">
        <v>11444</v>
      </c>
      <c r="B81" s="210" t="s">
        <v>75</v>
      </c>
      <c r="C81" s="203">
        <v>7</v>
      </c>
      <c r="D81" s="192">
        <v>0</v>
      </c>
      <c r="E81" s="193">
        <v>0</v>
      </c>
      <c r="F81" s="191"/>
      <c r="G81" s="192"/>
      <c r="H81" s="193"/>
      <c r="I81" s="191"/>
      <c r="J81" s="192"/>
      <c r="K81" s="193"/>
      <c r="L81" s="191"/>
      <c r="M81" s="192"/>
      <c r="N81" s="193"/>
      <c r="O81" s="191"/>
      <c r="P81" s="192"/>
      <c r="Q81" s="193"/>
      <c r="R81" s="191"/>
      <c r="S81" s="192"/>
      <c r="T81" s="193"/>
      <c r="U81" s="194">
        <f>C81+F81+I81+L81+O81+R81</f>
        <v>7</v>
      </c>
      <c r="V81" s="195">
        <f>D81+G81+J81+M81+P81+S81</f>
        <v>0</v>
      </c>
      <c r="W81" s="196">
        <f>E81+H81+K81+N81+Q81+T81</f>
        <v>0</v>
      </c>
      <c r="X81" s="197">
        <f>U81*8.9</f>
        <v>62.300000000000004</v>
      </c>
      <c r="Y81" s="198">
        <f>V81*8.9</f>
        <v>0</v>
      </c>
      <c r="Z81" s="199">
        <f>W81*11.12</f>
        <v>0</v>
      </c>
      <c r="AA81" s="200">
        <f>X81+Z81</f>
        <v>62.300000000000004</v>
      </c>
    </row>
    <row r="82" spans="1:27" x14ac:dyDescent="0.25">
      <c r="A82" s="211">
        <v>11434</v>
      </c>
      <c r="B82" s="210" t="s">
        <v>76</v>
      </c>
      <c r="C82" s="203">
        <v>7</v>
      </c>
      <c r="D82" s="192">
        <v>0</v>
      </c>
      <c r="E82" s="193">
        <v>0</v>
      </c>
      <c r="F82" s="191"/>
      <c r="G82" s="192"/>
      <c r="H82" s="193"/>
      <c r="I82" s="191"/>
      <c r="J82" s="192"/>
      <c r="K82" s="193"/>
      <c r="L82" s="191"/>
      <c r="M82" s="192"/>
      <c r="N82" s="193"/>
      <c r="O82" s="191"/>
      <c r="P82" s="192"/>
      <c r="Q82" s="193"/>
      <c r="R82" s="191"/>
      <c r="S82" s="192"/>
      <c r="T82" s="193"/>
      <c r="U82" s="194">
        <f>C82+F82+I82+L82+O82+R82</f>
        <v>7</v>
      </c>
      <c r="V82" s="195">
        <f>D82+G82+J82+M82+P82+S82</f>
        <v>0</v>
      </c>
      <c r="W82" s="196">
        <f>E82+H82+K82+N82+Q82+T82</f>
        <v>0</v>
      </c>
      <c r="X82" s="197">
        <f>U82*8.9</f>
        <v>62.300000000000004</v>
      </c>
      <c r="Y82" s="198">
        <f>V82*8.9</f>
        <v>0</v>
      </c>
      <c r="Z82" s="199">
        <f>W82*11.12</f>
        <v>0</v>
      </c>
      <c r="AA82" s="200">
        <f>X82+Z82</f>
        <v>62.300000000000004</v>
      </c>
    </row>
    <row r="83" spans="1:27" x14ac:dyDescent="0.25">
      <c r="A83" s="211">
        <v>11455</v>
      </c>
      <c r="B83" s="210" t="s">
        <v>172</v>
      </c>
      <c r="C83" s="203">
        <v>7</v>
      </c>
      <c r="D83" s="192">
        <v>0</v>
      </c>
      <c r="E83" s="193">
        <v>0</v>
      </c>
      <c r="F83" s="191"/>
      <c r="G83" s="192"/>
      <c r="H83" s="193"/>
      <c r="I83" s="191"/>
      <c r="J83" s="192"/>
      <c r="K83" s="193"/>
      <c r="L83" s="191"/>
      <c r="M83" s="192"/>
      <c r="N83" s="193"/>
      <c r="O83" s="191"/>
      <c r="P83" s="192"/>
      <c r="Q83" s="193"/>
      <c r="R83" s="191"/>
      <c r="S83" s="192"/>
      <c r="T83" s="193"/>
      <c r="U83" s="194">
        <f>C83+F83+I83+L83+O83+R83</f>
        <v>7</v>
      </c>
      <c r="V83" s="195">
        <f>D83+G83+J83+M83+P83+S83</f>
        <v>0</v>
      </c>
      <c r="W83" s="196">
        <f>E83+H83+K83+N83+Q83+T83</f>
        <v>0</v>
      </c>
      <c r="X83" s="197">
        <f>U83*8.9</f>
        <v>62.300000000000004</v>
      </c>
      <c r="Y83" s="198">
        <f>V83*8.9</f>
        <v>0</v>
      </c>
      <c r="Z83" s="199">
        <f>W83*11.12</f>
        <v>0</v>
      </c>
      <c r="AA83" s="200">
        <f>X83+Z83</f>
        <v>62.300000000000004</v>
      </c>
    </row>
    <row r="84" spans="1:27" x14ac:dyDescent="0.25">
      <c r="A84" s="211">
        <v>11463</v>
      </c>
      <c r="B84" s="210" t="s">
        <v>173</v>
      </c>
      <c r="C84" s="203">
        <v>7</v>
      </c>
      <c r="D84" s="192">
        <v>0</v>
      </c>
      <c r="E84" s="193">
        <v>0</v>
      </c>
      <c r="F84" s="191"/>
      <c r="G84" s="192"/>
      <c r="H84" s="193"/>
      <c r="I84" s="191"/>
      <c r="J84" s="192"/>
      <c r="K84" s="193"/>
      <c r="L84" s="191"/>
      <c r="M84" s="192"/>
      <c r="N84" s="193"/>
      <c r="O84" s="191"/>
      <c r="P84" s="192"/>
      <c r="Q84" s="193"/>
      <c r="R84" s="191"/>
      <c r="S84" s="192"/>
      <c r="T84" s="193"/>
      <c r="U84" s="194">
        <f>C84+F84+I84+L84+O84+R84</f>
        <v>7</v>
      </c>
      <c r="V84" s="195">
        <f>D84+G84+J84+M84+P84+S84</f>
        <v>0</v>
      </c>
      <c r="W84" s="196">
        <f>E84+H84+K84+N84+Q84+T84</f>
        <v>0</v>
      </c>
      <c r="X84" s="197">
        <f>U84*8.9</f>
        <v>62.300000000000004</v>
      </c>
      <c r="Y84" s="198">
        <f>V84*8.9</f>
        <v>0</v>
      </c>
      <c r="Z84" s="199">
        <f>W84*11.12</f>
        <v>0</v>
      </c>
      <c r="AA84" s="200">
        <f>X84+Z84</f>
        <v>62.300000000000004</v>
      </c>
    </row>
    <row r="85" spans="1:27" x14ac:dyDescent="0.25">
      <c r="A85" s="211">
        <v>11528</v>
      </c>
      <c r="B85" s="210" t="s">
        <v>121</v>
      </c>
      <c r="C85" s="203">
        <v>7</v>
      </c>
      <c r="D85" s="192">
        <v>0</v>
      </c>
      <c r="E85" s="193">
        <v>0</v>
      </c>
      <c r="F85" s="191"/>
      <c r="G85" s="192"/>
      <c r="H85" s="193"/>
      <c r="I85" s="191"/>
      <c r="J85" s="192"/>
      <c r="K85" s="193"/>
      <c r="L85" s="191"/>
      <c r="M85" s="192"/>
      <c r="N85" s="193"/>
      <c r="O85" s="191"/>
      <c r="P85" s="192"/>
      <c r="Q85" s="193"/>
      <c r="R85" s="191"/>
      <c r="S85" s="192"/>
      <c r="T85" s="193"/>
      <c r="U85" s="194">
        <f>C85+F85+I85+L85+O85+R85</f>
        <v>7</v>
      </c>
      <c r="V85" s="195">
        <f>D85+G85+J85+M85+P85+S85</f>
        <v>0</v>
      </c>
      <c r="W85" s="196">
        <f>E85+H85+K85+N85+Q85+T85</f>
        <v>0</v>
      </c>
      <c r="X85" s="197">
        <f>U85*8.9</f>
        <v>62.300000000000004</v>
      </c>
      <c r="Y85" s="198">
        <f>V85*8.9</f>
        <v>0</v>
      </c>
      <c r="Z85" s="199">
        <f>W85*11.12</f>
        <v>0</v>
      </c>
      <c r="AA85" s="200">
        <f>X85+Z85</f>
        <v>62.300000000000004</v>
      </c>
    </row>
    <row r="86" spans="1:27" x14ac:dyDescent="0.25">
      <c r="A86" s="27">
        <v>11526</v>
      </c>
      <c r="B86" s="212" t="s">
        <v>174</v>
      </c>
      <c r="C86" s="203">
        <v>7</v>
      </c>
      <c r="D86" s="192">
        <v>0</v>
      </c>
      <c r="E86" s="193">
        <v>0</v>
      </c>
      <c r="F86" s="191"/>
      <c r="G86" s="192"/>
      <c r="H86" s="193"/>
      <c r="I86" s="191"/>
      <c r="J86" s="192"/>
      <c r="K86" s="193"/>
      <c r="L86" s="191"/>
      <c r="M86" s="192"/>
      <c r="N86" s="193"/>
      <c r="O86" s="191"/>
      <c r="P86" s="192"/>
      <c r="Q86" s="193"/>
      <c r="R86" s="191"/>
      <c r="S86" s="192"/>
      <c r="T86" s="193"/>
      <c r="U86" s="194">
        <f>C86+F86+I86+L86+O86+R86</f>
        <v>7</v>
      </c>
      <c r="V86" s="195">
        <f>D86+G86+J86+M86+P86+S86</f>
        <v>0</v>
      </c>
      <c r="W86" s="196">
        <f>E86+H86+K86+N86+Q86+T86</f>
        <v>0</v>
      </c>
      <c r="X86" s="197">
        <f>U86*8.9</f>
        <v>62.300000000000004</v>
      </c>
      <c r="Y86" s="198">
        <f>V86*8.9</f>
        <v>0</v>
      </c>
      <c r="Z86" s="199">
        <f>W86*11.12</f>
        <v>0</v>
      </c>
      <c r="AA86" s="200">
        <f>X86+Z86</f>
        <v>62.300000000000004</v>
      </c>
    </row>
    <row r="87" spans="1:27" x14ac:dyDescent="0.25">
      <c r="B87" s="2">
        <f>COUNTA(B66:B86)</f>
        <v>21</v>
      </c>
      <c r="C87" s="201">
        <f>SUM(C66:C86)</f>
        <v>147</v>
      </c>
      <c r="D87" s="201">
        <f>SUM(D66:D86)</f>
        <v>0</v>
      </c>
      <c r="E87" s="201">
        <f>SUM(E66:E86)</f>
        <v>0</v>
      </c>
      <c r="F87" s="201">
        <f>SUM(F66:F86)</f>
        <v>0</v>
      </c>
      <c r="G87" s="201">
        <f>SUM(G66:G86)</f>
        <v>0</v>
      </c>
      <c r="H87" s="201">
        <f>SUM(H66:H86)</f>
        <v>0</v>
      </c>
      <c r="I87" s="201">
        <f>SUM(I66:I86)</f>
        <v>0</v>
      </c>
      <c r="J87" s="201">
        <f>SUM(J66:J86)</f>
        <v>0</v>
      </c>
      <c r="K87" s="201">
        <f>SUM(K66:K86)</f>
        <v>0</v>
      </c>
      <c r="L87" s="201">
        <f>SUM(L66:L86)</f>
        <v>0</v>
      </c>
      <c r="M87" s="201">
        <f>SUM(M66:M86)</f>
        <v>0</v>
      </c>
      <c r="N87" s="201">
        <f>SUM(N66:N86)</f>
        <v>0</v>
      </c>
      <c r="O87" s="201">
        <f>SUM(O66:O86)</f>
        <v>0</v>
      </c>
      <c r="P87" s="201">
        <f>SUM(P66:P86)</f>
        <v>0</v>
      </c>
      <c r="Q87" s="201">
        <f>SUM(Q66:Q86)</f>
        <v>0</v>
      </c>
      <c r="R87" s="201">
        <f>SUM(R66:R86)</f>
        <v>0</v>
      </c>
      <c r="S87" s="201">
        <f>SUM(S66:S86)</f>
        <v>0</v>
      </c>
      <c r="T87" s="201">
        <f>SUM(T66:T86)</f>
        <v>0</v>
      </c>
      <c r="U87" s="206">
        <f>SUM(U66:U86)</f>
        <v>147</v>
      </c>
      <c r="V87" s="206">
        <f>SUM(V66:V86)</f>
        <v>0</v>
      </c>
      <c r="W87" s="206">
        <f>SUM(W66:W86)</f>
        <v>0</v>
      </c>
      <c r="X87" s="206">
        <f>SUM(X66:X86)</f>
        <v>1312.9199999999996</v>
      </c>
      <c r="Y87" s="206">
        <f>SUM(Y66:Y86)</f>
        <v>0</v>
      </c>
      <c r="Z87" s="206">
        <f>SUM(Z66:Z86)</f>
        <v>0</v>
      </c>
      <c r="AA87" s="5">
        <f>SUM(AA66:AA86)</f>
        <v>1312.9199999999996</v>
      </c>
    </row>
    <row r="89" spans="1:27" x14ac:dyDescent="0.25">
      <c r="U89" s="33">
        <f t="shared" ref="U89:AA89" si="0">+U9+U31+U61+U87</f>
        <v>469</v>
      </c>
      <c r="V89" s="33">
        <f t="shared" si="0"/>
        <v>0</v>
      </c>
      <c r="W89" s="33">
        <f t="shared" si="0"/>
        <v>0</v>
      </c>
      <c r="X89" s="34">
        <f t="shared" si="0"/>
        <v>4229.5399999999991</v>
      </c>
      <c r="Y89" s="34">
        <f t="shared" si="0"/>
        <v>0</v>
      </c>
      <c r="Z89" s="34">
        <f t="shared" si="0"/>
        <v>0</v>
      </c>
      <c r="AA89" s="34">
        <f t="shared" si="0"/>
        <v>4229.5399999999991</v>
      </c>
    </row>
    <row r="90" spans="1:27" x14ac:dyDescent="0.25">
      <c r="U90" s="35"/>
      <c r="V90" s="35"/>
      <c r="W90" s="35"/>
      <c r="X90" s="35"/>
      <c r="Y90" s="35"/>
      <c r="Z90" s="35"/>
      <c r="AA90" s="35"/>
    </row>
    <row r="91" spans="1:27" x14ac:dyDescent="0.25">
      <c r="U91" s="47">
        <f>IFERROR(U89/SUM($U$89:$W$89),0)</f>
        <v>1</v>
      </c>
      <c r="V91" s="47">
        <f>IFERROR(V89/SUM($U$89:$W$89),0)</f>
        <v>0</v>
      </c>
      <c r="W91" s="47">
        <f>IFERROR(W89/SUM($U$89:$W$89),0)</f>
        <v>0</v>
      </c>
    </row>
    <row r="92" spans="1:27" x14ac:dyDescent="0.25">
      <c r="C92" s="75" t="s">
        <v>143</v>
      </c>
      <c r="D92" s="75" t="s">
        <v>144</v>
      </c>
      <c r="E92" s="75" t="s">
        <v>145</v>
      </c>
      <c r="F92" s="75" t="s">
        <v>146</v>
      </c>
      <c r="G92" s="75" t="s">
        <v>147</v>
      </c>
      <c r="H92" s="75" t="s">
        <v>1066</v>
      </c>
      <c r="U92" s="32"/>
      <c r="Y92" s="32"/>
      <c r="Z92" s="32"/>
    </row>
    <row r="93" spans="1:27" x14ac:dyDescent="0.25">
      <c r="B93" s="67" t="s">
        <v>138</v>
      </c>
      <c r="C93" s="71">
        <f>SUM(C9:E9)</f>
        <v>28</v>
      </c>
      <c r="D93" s="71">
        <f>SUM(F9:H9)</f>
        <v>0</v>
      </c>
      <c r="E93" s="71">
        <f>SUM(I9:K9)</f>
        <v>0</v>
      </c>
      <c r="F93" s="71">
        <f>SUM(L9:N9)</f>
        <v>0</v>
      </c>
      <c r="G93" s="71">
        <f>SUM(O9:Q9)</f>
        <v>0</v>
      </c>
      <c r="H93" s="71">
        <f>SUM(P9:R9)</f>
        <v>0</v>
      </c>
      <c r="I93" s="154">
        <f>SUM($U$9:$W$9)</f>
        <v>28</v>
      </c>
      <c r="J93" s="154"/>
      <c r="U93" s="2">
        <f>+U61+U87</f>
        <v>322</v>
      </c>
      <c r="V93" s="2">
        <f>+V61+V87</f>
        <v>0</v>
      </c>
      <c r="W93" s="2">
        <f>+W61+W87</f>
        <v>0</v>
      </c>
      <c r="Y93" s="2">
        <f>+Y61+Y87</f>
        <v>0</v>
      </c>
      <c r="Z93" s="2">
        <f>+Z61+Z87</f>
        <v>0</v>
      </c>
    </row>
    <row r="94" spans="1:27" x14ac:dyDescent="0.25">
      <c r="B94" s="67" t="s">
        <v>139</v>
      </c>
      <c r="C94" s="71">
        <f>SUM(C31:E31)</f>
        <v>119</v>
      </c>
      <c r="D94" s="71">
        <f>SUM(F31:H31)</f>
        <v>0</v>
      </c>
      <c r="E94" s="71">
        <f>SUM(I31:K31)</f>
        <v>0</v>
      </c>
      <c r="F94" s="71">
        <f>SUM(L31:N31)</f>
        <v>0</v>
      </c>
      <c r="G94" s="71">
        <f>SUM(O31:Q31)</f>
        <v>0</v>
      </c>
      <c r="H94" s="71">
        <f>SUM(P31:R31)</f>
        <v>0</v>
      </c>
      <c r="I94" s="154">
        <f>SUM($U$31:$W$31)</f>
        <v>119</v>
      </c>
      <c r="J94" s="154"/>
    </row>
    <row r="95" spans="1:27" x14ac:dyDescent="0.25">
      <c r="B95" s="67" t="s">
        <v>140</v>
      </c>
      <c r="C95" s="71">
        <f>SUM(C61:E61)</f>
        <v>175</v>
      </c>
      <c r="D95" s="71">
        <f>SUM(F61:H61)</f>
        <v>0</v>
      </c>
      <c r="E95" s="71">
        <f>SUM(I61:K61)</f>
        <v>0</v>
      </c>
      <c r="F95" s="71">
        <f>SUM(L61:N61)</f>
        <v>0</v>
      </c>
      <c r="G95" s="71">
        <f>SUM(O61:Q61)</f>
        <v>0</v>
      </c>
      <c r="H95" s="71">
        <f>SUM(P61:R61)</f>
        <v>0</v>
      </c>
      <c r="I95" s="154">
        <f>SUM($U$61:$W$61)</f>
        <v>175</v>
      </c>
      <c r="J95" s="154"/>
      <c r="U95" s="33"/>
      <c r="V95" s="33"/>
      <c r="W95" s="33"/>
      <c r="X95" s="34"/>
      <c r="Y95" s="33"/>
      <c r="Z95" s="48"/>
      <c r="AA95" s="33"/>
    </row>
    <row r="96" spans="1:27" x14ac:dyDescent="0.25">
      <c r="B96" s="70" t="s">
        <v>141</v>
      </c>
      <c r="C96" s="72">
        <f>SUM(C87:E87)</f>
        <v>147</v>
      </c>
      <c r="D96" s="72">
        <f>SUM(F87:H87)</f>
        <v>0</v>
      </c>
      <c r="E96" s="72">
        <f>SUM(I87:K87)</f>
        <v>0</v>
      </c>
      <c r="F96" s="72">
        <f>SUM(L87:N87)</f>
        <v>0</v>
      </c>
      <c r="G96" s="72">
        <f>SUM(O87:Q87)</f>
        <v>0</v>
      </c>
      <c r="H96" s="72">
        <f>SUM(P87:R87)</f>
        <v>0</v>
      </c>
      <c r="I96" s="154">
        <f>SUM($U$87:$W$87)</f>
        <v>147</v>
      </c>
      <c r="J96" s="154"/>
    </row>
    <row r="97" spans="2:10" x14ac:dyDescent="0.25">
      <c r="B97" s="68" t="s">
        <v>148</v>
      </c>
      <c r="C97" s="71">
        <f>SUM(C93:C96)</f>
        <v>469</v>
      </c>
      <c r="D97" s="71">
        <f t="shared" ref="D97:G97" si="1">SUM(D93:D96)</f>
        <v>0</v>
      </c>
      <c r="E97" s="71">
        <f t="shared" si="1"/>
        <v>0</v>
      </c>
      <c r="F97" s="71">
        <f t="shared" si="1"/>
        <v>0</v>
      </c>
      <c r="G97" s="71">
        <f t="shared" si="1"/>
        <v>0</v>
      </c>
      <c r="H97" s="71">
        <f t="shared" ref="H97" si="2">SUM(H93:H96)</f>
        <v>0</v>
      </c>
      <c r="I97" s="67"/>
      <c r="J97" s="73"/>
    </row>
    <row r="98" spans="2:10" x14ac:dyDescent="0.25">
      <c r="C98" s="33"/>
      <c r="D98" s="33"/>
      <c r="E98" s="33"/>
      <c r="F98" s="33"/>
      <c r="G98" s="69"/>
      <c r="H98" s="69" t="s">
        <v>142</v>
      </c>
      <c r="I98" s="154">
        <f>SUM(I93:I96)</f>
        <v>469</v>
      </c>
      <c r="J98" s="154"/>
    </row>
    <row r="99" spans="2:10" x14ac:dyDescent="0.25">
      <c r="C99" s="33"/>
      <c r="D99" s="33"/>
      <c r="E99" s="33"/>
      <c r="F99" s="33"/>
      <c r="G99" s="69"/>
      <c r="H99" s="69"/>
      <c r="I99" s="74"/>
      <c r="J99" s="73"/>
    </row>
    <row r="100" spans="2:10" x14ac:dyDescent="0.25">
      <c r="B100" s="67" t="s">
        <v>150</v>
      </c>
      <c r="C100" s="71">
        <f>C95+C96</f>
        <v>322</v>
      </c>
      <c r="D100" s="71">
        <f t="shared" ref="D100:G100" si="3">D95+D96</f>
        <v>0</v>
      </c>
      <c r="E100" s="71">
        <f t="shared" si="3"/>
        <v>0</v>
      </c>
      <c r="F100" s="71">
        <f t="shared" si="3"/>
        <v>0</v>
      </c>
      <c r="G100" s="71">
        <f t="shared" si="3"/>
        <v>0</v>
      </c>
      <c r="H100" s="71">
        <f t="shared" ref="H100" si="4">H95+H96</f>
        <v>0</v>
      </c>
      <c r="I100" s="154">
        <f>I95+I96</f>
        <v>322</v>
      </c>
      <c r="J100" s="154"/>
    </row>
    <row r="4956" spans="3:5" x14ac:dyDescent="0.25">
      <c r="C4956" s="2">
        <v>0</v>
      </c>
      <c r="D4956" s="2">
        <v>0</v>
      </c>
      <c r="E4956" s="2">
        <v>0</v>
      </c>
    </row>
    <row r="41845" spans="9:11" x14ac:dyDescent="0.25">
      <c r="I41845" s="2">
        <v>0</v>
      </c>
      <c r="J41845" s="2">
        <v>0</v>
      </c>
      <c r="K41845" s="2">
        <v>0</v>
      </c>
    </row>
    <row r="41924" spans="9:11" x14ac:dyDescent="0.25">
      <c r="I41924" s="2">
        <v>0</v>
      </c>
      <c r="J41924" s="2">
        <v>0</v>
      </c>
      <c r="K41924" s="2">
        <v>0</v>
      </c>
    </row>
    <row r="42057" spans="3:8" x14ac:dyDescent="0.25">
      <c r="C42057" s="2">
        <v>0</v>
      </c>
      <c r="D42057" s="2">
        <v>0</v>
      </c>
      <c r="E42057" s="2">
        <v>0</v>
      </c>
      <c r="F42057" s="2">
        <v>0</v>
      </c>
      <c r="G42057" s="2">
        <v>0</v>
      </c>
      <c r="H42057" s="2">
        <v>0</v>
      </c>
    </row>
    <row r="42136" spans="3:8" x14ac:dyDescent="0.25">
      <c r="C42136" s="2">
        <v>0</v>
      </c>
      <c r="D42136" s="2">
        <v>0</v>
      </c>
      <c r="E42136" s="2">
        <v>0</v>
      </c>
      <c r="F42136" s="2">
        <v>0</v>
      </c>
      <c r="G42136" s="2">
        <v>0</v>
      </c>
      <c r="H42136" s="2">
        <v>0</v>
      </c>
    </row>
    <row r="42232" spans="3:17" x14ac:dyDescent="0.25">
      <c r="C42232" s="2">
        <v>0</v>
      </c>
      <c r="D42232" s="2">
        <v>0</v>
      </c>
      <c r="E42232" s="2">
        <v>0</v>
      </c>
      <c r="F42232" s="2">
        <v>0</v>
      </c>
      <c r="G42232" s="2">
        <v>0</v>
      </c>
      <c r="H42232" s="2">
        <v>0</v>
      </c>
      <c r="I42232" s="2">
        <v>0</v>
      </c>
      <c r="J42232" s="2">
        <v>0</v>
      </c>
      <c r="K42232" s="2">
        <v>0</v>
      </c>
      <c r="L42232" s="2">
        <v>0</v>
      </c>
      <c r="M42232" s="2">
        <v>0</v>
      </c>
      <c r="N42232" s="2">
        <v>0</v>
      </c>
      <c r="O42232" s="6">
        <v>0</v>
      </c>
      <c r="P42232" s="6">
        <v>0</v>
      </c>
      <c r="Q42232" s="6">
        <v>0</v>
      </c>
    </row>
    <row r="49956" spans="3:5" x14ac:dyDescent="0.25">
      <c r="C49956" s="2">
        <v>0</v>
      </c>
      <c r="D49956" s="2">
        <v>0</v>
      </c>
      <c r="E49956" s="2">
        <v>0</v>
      </c>
    </row>
  </sheetData>
  <sortState xmlns:xlrd2="http://schemas.microsoft.com/office/spreadsheetml/2017/richdata2" ref="C5:AE5">
    <sortCondition ref="D5"/>
  </sortState>
  <mergeCells count="66">
    <mergeCell ref="U64:W64"/>
    <mergeCell ref="X64:AA64"/>
    <mergeCell ref="O64:Q64"/>
    <mergeCell ref="U34:W34"/>
    <mergeCell ref="L3:N3"/>
    <mergeCell ref="L12:N12"/>
    <mergeCell ref="X3:AA3"/>
    <mergeCell ref="O4:Q4"/>
    <mergeCell ref="O3:Q3"/>
    <mergeCell ref="U3:W3"/>
    <mergeCell ref="L4:N4"/>
    <mergeCell ref="O12:Q12"/>
    <mergeCell ref="U12:W12"/>
    <mergeCell ref="X12:AA12"/>
    <mergeCell ref="L35:N35"/>
    <mergeCell ref="O35:Q35"/>
    <mergeCell ref="C65:E65"/>
    <mergeCell ref="F65:H65"/>
    <mergeCell ref="I65:K65"/>
    <mergeCell ref="L65:N65"/>
    <mergeCell ref="O65:Q65"/>
    <mergeCell ref="O34:Q34"/>
    <mergeCell ref="L34:N34"/>
    <mergeCell ref="R35:T35"/>
    <mergeCell ref="C13:E13"/>
    <mergeCell ref="F13:H13"/>
    <mergeCell ref="I13:K13"/>
    <mergeCell ref="L13:N13"/>
    <mergeCell ref="C35:E35"/>
    <mergeCell ref="F35:H35"/>
    <mergeCell ref="I35:K35"/>
    <mergeCell ref="I34:K34"/>
    <mergeCell ref="X34:AA34"/>
    <mergeCell ref="O13:Q13"/>
    <mergeCell ref="A3:B3"/>
    <mergeCell ref="A12:B12"/>
    <mergeCell ref="C12:E12"/>
    <mergeCell ref="F12:H12"/>
    <mergeCell ref="I12:K12"/>
    <mergeCell ref="C4:E4"/>
    <mergeCell ref="F4:H4"/>
    <mergeCell ref="I4:K4"/>
    <mergeCell ref="C3:E3"/>
    <mergeCell ref="F3:H3"/>
    <mergeCell ref="I3:K3"/>
    <mergeCell ref="A34:B34"/>
    <mergeCell ref="C34:E34"/>
    <mergeCell ref="F34:H34"/>
    <mergeCell ref="A64:B64"/>
    <mergeCell ref="C64:E64"/>
    <mergeCell ref="F64:H64"/>
    <mergeCell ref="I64:K64"/>
    <mergeCell ref="L64:N64"/>
    <mergeCell ref="R3:T3"/>
    <mergeCell ref="R4:T4"/>
    <mergeCell ref="R12:T12"/>
    <mergeCell ref="R13:T13"/>
    <mergeCell ref="R34:T34"/>
    <mergeCell ref="I96:J96"/>
    <mergeCell ref="I98:J98"/>
    <mergeCell ref="I100:J100"/>
    <mergeCell ref="R64:T64"/>
    <mergeCell ref="R65:T65"/>
    <mergeCell ref="I93:J93"/>
    <mergeCell ref="I94:J94"/>
    <mergeCell ref="I95:J95"/>
  </mergeCells>
  <phoneticPr fontId="13" type="noConversion"/>
  <conditionalFormatting sqref="A4:B20000">
    <cfRule type="duplicateValues" dxfId="169" priority="1"/>
    <cfRule type="duplicateValues" dxfId="168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97</xdr:row>
                <xdr:rowOff>9525</xdr:rowOff>
              </from>
              <to>
                <xdr:col>14</xdr:col>
                <xdr:colOff>0</xdr:colOff>
                <xdr:row>99</xdr:row>
                <xdr:rowOff>28575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94</xdr:row>
                <xdr:rowOff>9525</xdr:rowOff>
              </from>
              <to>
                <xdr:col>17</xdr:col>
                <xdr:colOff>76200</xdr:colOff>
                <xdr:row>96</xdr:row>
                <xdr:rowOff>28575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94</xdr:row>
                <xdr:rowOff>9525</xdr:rowOff>
              </from>
              <to>
                <xdr:col>14</xdr:col>
                <xdr:colOff>0</xdr:colOff>
                <xdr:row>96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91</xdr:row>
                <xdr:rowOff>0</xdr:rowOff>
              </from>
              <to>
                <xdr:col>14</xdr:col>
                <xdr:colOff>0</xdr:colOff>
                <xdr:row>93</xdr:row>
                <xdr:rowOff>19050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91</xdr:row>
                <xdr:rowOff>0</xdr:rowOff>
              </from>
              <to>
                <xdr:col>17</xdr:col>
                <xdr:colOff>76200</xdr:colOff>
                <xdr:row>93</xdr:row>
                <xdr:rowOff>19050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72CC-4156-4DC6-A31D-5D3EF2F1D424}">
  <sheetPr codeName="Hoja2"/>
  <dimension ref="A1:AI275"/>
  <sheetViews>
    <sheetView topLeftCell="B1" workbookViewId="0">
      <selection activeCell="B244" sqref="B244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182" t="s">
        <v>1105</v>
      </c>
      <c r="E2" s="183"/>
      <c r="F2" s="183"/>
      <c r="G2" s="184"/>
      <c r="H2" s="176" t="s">
        <v>1106</v>
      </c>
      <c r="I2" s="174"/>
      <c r="J2" s="174"/>
      <c r="K2" s="175"/>
      <c r="L2" s="176" t="s">
        <v>1107</v>
      </c>
      <c r="M2" s="174"/>
      <c r="N2" s="174"/>
      <c r="O2" s="175"/>
      <c r="P2" s="176" t="s">
        <v>1108</v>
      </c>
      <c r="Q2" s="174"/>
      <c r="R2" s="174"/>
      <c r="S2" s="175"/>
      <c r="T2" s="176" t="s">
        <v>1109</v>
      </c>
      <c r="U2" s="174"/>
      <c r="V2" s="174"/>
      <c r="W2" s="175"/>
      <c r="X2" s="176" t="s">
        <v>1110</v>
      </c>
      <c r="Y2" s="174"/>
      <c r="Z2" s="174"/>
      <c r="AA2" s="175"/>
      <c r="AB2" s="176" t="s">
        <v>1111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>
        <v>11467</v>
      </c>
      <c r="C4" s="21" t="s">
        <v>15</v>
      </c>
      <c r="D4" s="98"/>
      <c r="E4" s="99"/>
      <c r="F4" s="100"/>
      <c r="G4" s="101"/>
      <c r="H4" s="98"/>
      <c r="I4" s="99"/>
      <c r="J4" s="100">
        <v>7</v>
      </c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7</v>
      </c>
      <c r="AG4">
        <f>SUM(AF4:AF7)</f>
        <v>7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  <row r="8" spans="1:35" ht="15.75" thickBot="1" x14ac:dyDescent="0.3">
      <c r="A8" s="111">
        <v>2</v>
      </c>
      <c r="B8" s="97">
        <v>11438</v>
      </c>
      <c r="C8" s="21" t="s">
        <v>2</v>
      </c>
      <c r="D8" s="98"/>
      <c r="E8" s="99"/>
      <c r="F8" s="100"/>
      <c r="G8" s="101"/>
      <c r="H8" s="98"/>
      <c r="I8" s="99"/>
      <c r="J8" s="100">
        <v>7</v>
      </c>
      <c r="K8" s="101"/>
      <c r="L8" s="98"/>
      <c r="M8" s="99"/>
      <c r="N8" s="100"/>
      <c r="O8" s="101"/>
      <c r="P8" s="98"/>
      <c r="Q8" s="99"/>
      <c r="R8" s="100"/>
      <c r="S8" s="101"/>
      <c r="T8" s="98"/>
      <c r="U8" s="99"/>
      <c r="V8" s="100"/>
      <c r="W8" s="101"/>
      <c r="X8" s="98"/>
      <c r="Y8" s="99"/>
      <c r="Z8" s="102"/>
      <c r="AA8" s="101"/>
      <c r="AB8" s="98"/>
      <c r="AC8" s="99"/>
      <c r="AD8" s="102"/>
      <c r="AE8" s="101"/>
      <c r="AF8" s="103">
        <f>F8+J8+N8+R8+V8+Z8+AD8</f>
        <v>7</v>
      </c>
      <c r="AG8">
        <f>SUM(AF8:AF11)</f>
        <v>7</v>
      </c>
    </row>
    <row r="9" spans="1:35" x14ac:dyDescent="0.25">
      <c r="A9" s="16"/>
      <c r="B9" s="25"/>
      <c r="C9" s="95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6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6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6"/>
      <c r="E11" s="104"/>
      <c r="F11" s="107"/>
      <c r="G11" s="108"/>
      <c r="H11" s="106"/>
      <c r="I11" s="104"/>
      <c r="J11" s="107"/>
      <c r="K11" s="108"/>
      <c r="L11" s="106"/>
      <c r="M11" s="104"/>
      <c r="N11" s="107"/>
      <c r="O11" s="108"/>
      <c r="P11" s="106"/>
      <c r="Q11" s="104"/>
      <c r="R11" s="107"/>
      <c r="S11" s="108"/>
      <c r="T11" s="106"/>
      <c r="U11" s="104"/>
      <c r="V11" s="107"/>
      <c r="W11" s="108"/>
      <c r="X11" s="106"/>
      <c r="Y11" s="104"/>
      <c r="Z11" s="109"/>
      <c r="AA11" s="108"/>
      <c r="AB11" s="106"/>
      <c r="AC11" s="104"/>
      <c r="AD11" s="109"/>
      <c r="AE11" s="105"/>
      <c r="AF11" s="110">
        <f t="shared" si="1"/>
        <v>0</v>
      </c>
    </row>
    <row r="12" spans="1:35" ht="15.75" thickBot="1" x14ac:dyDescent="0.3">
      <c r="A12" s="111">
        <v>3</v>
      </c>
      <c r="B12" s="97">
        <v>11525</v>
      </c>
      <c r="C12" s="21" t="s">
        <v>220</v>
      </c>
      <c r="D12" s="98"/>
      <c r="E12" s="99"/>
      <c r="F12" s="100"/>
      <c r="G12" s="101"/>
      <c r="H12" s="98"/>
      <c r="I12" s="99"/>
      <c r="J12" s="100">
        <v>7</v>
      </c>
      <c r="K12" s="101"/>
      <c r="L12" s="98"/>
      <c r="M12" s="99"/>
      <c r="N12" s="100"/>
      <c r="O12" s="101"/>
      <c r="P12" s="98"/>
      <c r="Q12" s="99"/>
      <c r="R12" s="100"/>
      <c r="S12" s="101"/>
      <c r="T12" s="98"/>
      <c r="U12" s="99"/>
      <c r="V12" s="100"/>
      <c r="W12" s="101"/>
      <c r="X12" s="98"/>
      <c r="Y12" s="99"/>
      <c r="Z12" s="102"/>
      <c r="AA12" s="101"/>
      <c r="AB12" s="98"/>
      <c r="AC12" s="99"/>
      <c r="AD12" s="102"/>
      <c r="AE12" s="101"/>
      <c r="AF12" s="103">
        <f>F12+J12+N12+R12+V12+Z12+AD12</f>
        <v>7</v>
      </c>
      <c r="AG12">
        <f>SUM(AF12:AF15)</f>
        <v>7</v>
      </c>
    </row>
    <row r="13" spans="1:35" x14ac:dyDescent="0.25">
      <c r="A13" s="16"/>
      <c r="B13" s="25"/>
      <c r="C13" s="95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6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6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6"/>
      <c r="E15" s="104"/>
      <c r="F15" s="107"/>
      <c r="G15" s="108"/>
      <c r="H15" s="106"/>
      <c r="I15" s="104"/>
      <c r="J15" s="107"/>
      <c r="K15" s="108"/>
      <c r="L15" s="106"/>
      <c r="M15" s="104"/>
      <c r="N15" s="107"/>
      <c r="O15" s="108"/>
      <c r="P15" s="106"/>
      <c r="Q15" s="104"/>
      <c r="R15" s="107"/>
      <c r="S15" s="108"/>
      <c r="T15" s="106"/>
      <c r="U15" s="104"/>
      <c r="V15" s="107"/>
      <c r="W15" s="108"/>
      <c r="X15" s="106"/>
      <c r="Y15" s="104"/>
      <c r="Z15" s="109"/>
      <c r="AA15" s="108"/>
      <c r="AB15" s="106"/>
      <c r="AC15" s="104"/>
      <c r="AD15" s="109"/>
      <c r="AE15" s="105"/>
      <c r="AF15" s="110">
        <f t="shared" si="2"/>
        <v>0</v>
      </c>
    </row>
    <row r="16" spans="1:35" ht="15.75" thickBot="1" x14ac:dyDescent="0.3">
      <c r="A16" s="111">
        <v>4</v>
      </c>
      <c r="B16" s="97">
        <v>2096</v>
      </c>
      <c r="C16" s="21" t="s">
        <v>7</v>
      </c>
      <c r="D16" s="98"/>
      <c r="E16" s="99"/>
      <c r="F16" s="100"/>
      <c r="G16" s="101"/>
      <c r="H16" s="98"/>
      <c r="I16" s="99"/>
      <c r="J16" s="100">
        <v>7</v>
      </c>
      <c r="K16" s="101"/>
      <c r="L16" s="98"/>
      <c r="M16" s="99"/>
      <c r="N16" s="100"/>
      <c r="O16" s="101"/>
      <c r="P16" s="98"/>
      <c r="Q16" s="99"/>
      <c r="R16" s="100"/>
      <c r="S16" s="101"/>
      <c r="T16" s="98"/>
      <c r="U16" s="99"/>
      <c r="V16" s="100"/>
      <c r="W16" s="101"/>
      <c r="X16" s="98"/>
      <c r="Y16" s="99"/>
      <c r="Z16" s="102"/>
      <c r="AA16" s="101"/>
      <c r="AB16" s="98"/>
      <c r="AC16" s="99"/>
      <c r="AD16" s="102"/>
      <c r="AE16" s="101"/>
      <c r="AF16" s="103">
        <f>F16+J16+N16+R16+V16+Z16+AD16</f>
        <v>7</v>
      </c>
      <c r="AG16">
        <f>SUM(AF16:AF19)</f>
        <v>7</v>
      </c>
    </row>
    <row r="17" spans="1:33" x14ac:dyDescent="0.25">
      <c r="A17" s="16"/>
      <c r="B17" s="25"/>
      <c r="C17" s="95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6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6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6"/>
      <c r="E19" s="104"/>
      <c r="F19" s="107"/>
      <c r="G19" s="108"/>
      <c r="H19" s="106"/>
      <c r="I19" s="104"/>
      <c r="J19" s="107"/>
      <c r="K19" s="108"/>
      <c r="L19" s="106"/>
      <c r="M19" s="104"/>
      <c r="N19" s="107"/>
      <c r="O19" s="108"/>
      <c r="P19" s="106"/>
      <c r="Q19" s="104"/>
      <c r="R19" s="107"/>
      <c r="S19" s="108"/>
      <c r="T19" s="106"/>
      <c r="U19" s="104"/>
      <c r="V19" s="107"/>
      <c r="W19" s="108"/>
      <c r="X19" s="106"/>
      <c r="Y19" s="104"/>
      <c r="Z19" s="109"/>
      <c r="AA19" s="108"/>
      <c r="AB19" s="106"/>
      <c r="AC19" s="104"/>
      <c r="AD19" s="109"/>
      <c r="AE19" s="105"/>
      <c r="AF19" s="110">
        <f t="shared" si="3"/>
        <v>0</v>
      </c>
    </row>
    <row r="20" spans="1:33" ht="15.75" thickBot="1" x14ac:dyDescent="0.3">
      <c r="A20" s="111">
        <v>5</v>
      </c>
      <c r="B20" s="97">
        <v>11411</v>
      </c>
      <c r="C20" s="21" t="s">
        <v>21</v>
      </c>
      <c r="D20" s="98"/>
      <c r="E20" s="99"/>
      <c r="F20" s="100"/>
      <c r="G20" s="101"/>
      <c r="H20" s="98"/>
      <c r="I20" s="99"/>
      <c r="J20" s="100">
        <v>7</v>
      </c>
      <c r="K20" s="101"/>
      <c r="L20" s="98"/>
      <c r="M20" s="99"/>
      <c r="N20" s="100"/>
      <c r="O20" s="101"/>
      <c r="P20" s="98"/>
      <c r="Q20" s="99"/>
      <c r="R20" s="100"/>
      <c r="S20" s="101"/>
      <c r="T20" s="98"/>
      <c r="U20" s="99"/>
      <c r="V20" s="100"/>
      <c r="W20" s="101"/>
      <c r="X20" s="98"/>
      <c r="Y20" s="99"/>
      <c r="Z20" s="102"/>
      <c r="AA20" s="101"/>
      <c r="AB20" s="98"/>
      <c r="AC20" s="99"/>
      <c r="AD20" s="102"/>
      <c r="AE20" s="101"/>
      <c r="AF20" s="103">
        <f>F20+J20+N20+R20+V20+Z20+AD20</f>
        <v>7</v>
      </c>
      <c r="AG20">
        <f>SUM(AF20:AF23)</f>
        <v>7</v>
      </c>
    </row>
    <row r="21" spans="1:33" x14ac:dyDescent="0.25">
      <c r="A21" s="16"/>
      <c r="B21" s="25"/>
      <c r="C21" s="95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6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6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6"/>
      <c r="E23" s="104"/>
      <c r="F23" s="107"/>
      <c r="G23" s="108"/>
      <c r="H23" s="106"/>
      <c r="I23" s="104"/>
      <c r="J23" s="107"/>
      <c r="K23" s="108"/>
      <c r="L23" s="106"/>
      <c r="M23" s="104"/>
      <c r="N23" s="107"/>
      <c r="O23" s="108"/>
      <c r="P23" s="106"/>
      <c r="Q23" s="104"/>
      <c r="R23" s="107"/>
      <c r="S23" s="108"/>
      <c r="T23" s="106"/>
      <c r="U23" s="104"/>
      <c r="V23" s="107"/>
      <c r="W23" s="108"/>
      <c r="X23" s="106"/>
      <c r="Y23" s="104"/>
      <c r="Z23" s="109"/>
      <c r="AA23" s="108"/>
      <c r="AB23" s="106"/>
      <c r="AC23" s="104"/>
      <c r="AD23" s="109"/>
      <c r="AE23" s="105"/>
      <c r="AF23" s="110">
        <f t="shared" si="4"/>
        <v>0</v>
      </c>
    </row>
    <row r="24" spans="1:33" ht="15.75" thickBot="1" x14ac:dyDescent="0.3">
      <c r="A24" s="111">
        <v>6</v>
      </c>
      <c r="B24" s="97">
        <v>11414</v>
      </c>
      <c r="C24" s="21" t="s">
        <v>22</v>
      </c>
      <c r="D24" s="98"/>
      <c r="E24" s="99"/>
      <c r="F24" s="100"/>
      <c r="G24" s="101"/>
      <c r="H24" s="98"/>
      <c r="I24" s="99"/>
      <c r="J24" s="100">
        <v>7</v>
      </c>
      <c r="K24" s="101"/>
      <c r="L24" s="98"/>
      <c r="M24" s="99"/>
      <c r="N24" s="100"/>
      <c r="O24" s="101"/>
      <c r="P24" s="98"/>
      <c r="Q24" s="99"/>
      <c r="R24" s="100"/>
      <c r="S24" s="101"/>
      <c r="T24" s="98"/>
      <c r="U24" s="99"/>
      <c r="V24" s="100"/>
      <c r="W24" s="101"/>
      <c r="X24" s="98"/>
      <c r="Y24" s="99"/>
      <c r="Z24" s="102"/>
      <c r="AA24" s="101"/>
      <c r="AB24" s="98"/>
      <c r="AC24" s="99"/>
      <c r="AD24" s="102"/>
      <c r="AE24" s="101"/>
      <c r="AF24" s="103">
        <f>F24+J24+N24+R24+V24+Z24+AD24</f>
        <v>7</v>
      </c>
      <c r="AG24">
        <f>SUM(AF24:AF27)</f>
        <v>7</v>
      </c>
    </row>
    <row r="25" spans="1:33" x14ac:dyDescent="0.25">
      <c r="A25" s="16"/>
      <c r="B25" s="25"/>
      <c r="C25" s="95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6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6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6"/>
      <c r="E27" s="104"/>
      <c r="F27" s="107"/>
      <c r="G27" s="108"/>
      <c r="H27" s="106"/>
      <c r="I27" s="104"/>
      <c r="J27" s="107"/>
      <c r="K27" s="108"/>
      <c r="L27" s="106"/>
      <c r="M27" s="104"/>
      <c r="N27" s="107"/>
      <c r="O27" s="108"/>
      <c r="P27" s="106"/>
      <c r="Q27" s="104"/>
      <c r="R27" s="107"/>
      <c r="S27" s="108"/>
      <c r="T27" s="106"/>
      <c r="U27" s="104"/>
      <c r="V27" s="107"/>
      <c r="W27" s="108"/>
      <c r="X27" s="106"/>
      <c r="Y27" s="104"/>
      <c r="Z27" s="109"/>
      <c r="AA27" s="108"/>
      <c r="AB27" s="106"/>
      <c r="AC27" s="104"/>
      <c r="AD27" s="109"/>
      <c r="AE27" s="105"/>
      <c r="AF27" s="110">
        <f t="shared" si="5"/>
        <v>0</v>
      </c>
    </row>
    <row r="28" spans="1:33" ht="15.75" thickBot="1" x14ac:dyDescent="0.3">
      <c r="A28" s="111">
        <v>7</v>
      </c>
      <c r="B28" s="97">
        <v>11453</v>
      </c>
      <c r="C28" s="21" t="s">
        <v>23</v>
      </c>
      <c r="D28" s="98"/>
      <c r="E28" s="99"/>
      <c r="F28" s="100"/>
      <c r="G28" s="101"/>
      <c r="H28" s="98"/>
      <c r="I28" s="99"/>
      <c r="J28" s="100">
        <v>7</v>
      </c>
      <c r="K28" s="101"/>
      <c r="L28" s="98"/>
      <c r="M28" s="99"/>
      <c r="N28" s="100"/>
      <c r="O28" s="101"/>
      <c r="P28" s="98"/>
      <c r="Q28" s="99"/>
      <c r="R28" s="100"/>
      <c r="S28" s="101"/>
      <c r="T28" s="98"/>
      <c r="U28" s="99"/>
      <c r="V28" s="100"/>
      <c r="W28" s="101"/>
      <c r="X28" s="98"/>
      <c r="Y28" s="99"/>
      <c r="Z28" s="102"/>
      <c r="AA28" s="101"/>
      <c r="AB28" s="98"/>
      <c r="AC28" s="99"/>
      <c r="AD28" s="102"/>
      <c r="AE28" s="101"/>
      <c r="AF28" s="103">
        <f>F28+J28+N28+R28+V28+Z28+AD28</f>
        <v>7</v>
      </c>
      <c r="AG28">
        <f>SUM(AF28:AF31)</f>
        <v>7</v>
      </c>
    </row>
    <row r="29" spans="1:33" x14ac:dyDescent="0.25">
      <c r="A29" s="16"/>
      <c r="B29" s="25"/>
      <c r="C29" s="95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6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6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6"/>
      <c r="E31" s="104"/>
      <c r="F31" s="107"/>
      <c r="G31" s="108"/>
      <c r="H31" s="106"/>
      <c r="I31" s="104"/>
      <c r="J31" s="107"/>
      <c r="K31" s="108"/>
      <c r="L31" s="106"/>
      <c r="M31" s="104"/>
      <c r="N31" s="107"/>
      <c r="O31" s="108"/>
      <c r="P31" s="106"/>
      <c r="Q31" s="104"/>
      <c r="R31" s="107"/>
      <c r="S31" s="108"/>
      <c r="T31" s="106"/>
      <c r="U31" s="104"/>
      <c r="V31" s="107"/>
      <c r="W31" s="108"/>
      <c r="X31" s="106"/>
      <c r="Y31" s="104"/>
      <c r="Z31" s="109"/>
      <c r="AA31" s="108"/>
      <c r="AB31" s="106"/>
      <c r="AC31" s="104"/>
      <c r="AD31" s="109"/>
      <c r="AE31" s="105"/>
      <c r="AF31" s="110">
        <f t="shared" si="6"/>
        <v>0</v>
      </c>
    </row>
    <row r="32" spans="1:33" ht="15.75" thickBot="1" x14ac:dyDescent="0.3">
      <c r="A32" s="111">
        <v>8</v>
      </c>
      <c r="B32" s="97">
        <v>11415</v>
      </c>
      <c r="C32" s="21" t="s">
        <v>25</v>
      </c>
      <c r="D32" s="98"/>
      <c r="E32" s="99"/>
      <c r="F32" s="100"/>
      <c r="G32" s="101"/>
      <c r="H32" s="98"/>
      <c r="I32" s="99"/>
      <c r="J32" s="100">
        <v>7</v>
      </c>
      <c r="K32" s="101"/>
      <c r="L32" s="98"/>
      <c r="M32" s="99"/>
      <c r="N32" s="100"/>
      <c r="O32" s="101"/>
      <c r="P32" s="98"/>
      <c r="Q32" s="99"/>
      <c r="R32" s="100"/>
      <c r="S32" s="101"/>
      <c r="T32" s="98"/>
      <c r="U32" s="99"/>
      <c r="V32" s="100"/>
      <c r="W32" s="101"/>
      <c r="X32" s="98"/>
      <c r="Y32" s="99"/>
      <c r="Z32" s="102"/>
      <c r="AA32" s="101"/>
      <c r="AB32" s="98"/>
      <c r="AC32" s="99"/>
      <c r="AD32" s="102"/>
      <c r="AE32" s="101"/>
      <c r="AF32" s="103">
        <f>F32+J32+N32+R32+V32+Z32+AD32</f>
        <v>7</v>
      </c>
      <c r="AG32">
        <f>SUM(AF32:AF35)</f>
        <v>7</v>
      </c>
    </row>
    <row r="33" spans="1:33" x14ac:dyDescent="0.25">
      <c r="A33" s="16"/>
      <c r="B33" s="25"/>
      <c r="C33" s="95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6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6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6"/>
      <c r="E35" s="104"/>
      <c r="F35" s="107"/>
      <c r="G35" s="108"/>
      <c r="H35" s="106"/>
      <c r="I35" s="104"/>
      <c r="J35" s="107"/>
      <c r="K35" s="108"/>
      <c r="L35" s="106"/>
      <c r="M35" s="104"/>
      <c r="N35" s="107"/>
      <c r="O35" s="108"/>
      <c r="P35" s="106"/>
      <c r="Q35" s="104"/>
      <c r="R35" s="107"/>
      <c r="S35" s="108"/>
      <c r="T35" s="106"/>
      <c r="U35" s="104"/>
      <c r="V35" s="107"/>
      <c r="W35" s="108"/>
      <c r="X35" s="106"/>
      <c r="Y35" s="104"/>
      <c r="Z35" s="109"/>
      <c r="AA35" s="108"/>
      <c r="AB35" s="106"/>
      <c r="AC35" s="104"/>
      <c r="AD35" s="109"/>
      <c r="AE35" s="105"/>
      <c r="AF35" s="110">
        <f t="shared" si="7"/>
        <v>0</v>
      </c>
    </row>
    <row r="36" spans="1:33" ht="15.75" thickBot="1" x14ac:dyDescent="0.3">
      <c r="A36" s="111">
        <v>9</v>
      </c>
      <c r="B36" s="97">
        <v>11503</v>
      </c>
      <c r="C36" s="21" t="s">
        <v>16</v>
      </c>
      <c r="D36" s="98"/>
      <c r="E36" s="99"/>
      <c r="F36" s="100"/>
      <c r="G36" s="101"/>
      <c r="H36" s="98"/>
      <c r="I36" s="99"/>
      <c r="J36" s="100">
        <v>7</v>
      </c>
      <c r="K36" s="101"/>
      <c r="L36" s="98"/>
      <c r="M36" s="99"/>
      <c r="N36" s="100"/>
      <c r="O36" s="101"/>
      <c r="P36" s="98"/>
      <c r="Q36" s="99"/>
      <c r="R36" s="100"/>
      <c r="S36" s="101"/>
      <c r="T36" s="98"/>
      <c r="U36" s="99"/>
      <c r="V36" s="100"/>
      <c r="W36" s="101"/>
      <c r="X36" s="98"/>
      <c r="Y36" s="99"/>
      <c r="Z36" s="102"/>
      <c r="AA36" s="101"/>
      <c r="AB36" s="98"/>
      <c r="AC36" s="99"/>
      <c r="AD36" s="102"/>
      <c r="AE36" s="101"/>
      <c r="AF36" s="103">
        <f>F36+J36+N36+R36+V36+Z36+AD36</f>
        <v>7</v>
      </c>
      <c r="AG36">
        <f>SUM(AF36:AF39)</f>
        <v>7</v>
      </c>
    </row>
    <row r="37" spans="1:33" x14ac:dyDescent="0.25">
      <c r="A37" s="16"/>
      <c r="B37" s="25"/>
      <c r="C37" s="95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6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6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6"/>
      <c r="E39" s="104"/>
      <c r="F39" s="107"/>
      <c r="G39" s="108"/>
      <c r="H39" s="106"/>
      <c r="I39" s="104"/>
      <c r="J39" s="107"/>
      <c r="K39" s="108"/>
      <c r="L39" s="106"/>
      <c r="M39" s="104"/>
      <c r="N39" s="107"/>
      <c r="O39" s="108"/>
      <c r="P39" s="106"/>
      <c r="Q39" s="104"/>
      <c r="R39" s="107"/>
      <c r="S39" s="108"/>
      <c r="T39" s="106"/>
      <c r="U39" s="104"/>
      <c r="V39" s="107"/>
      <c r="W39" s="108"/>
      <c r="X39" s="106"/>
      <c r="Y39" s="104"/>
      <c r="Z39" s="109"/>
      <c r="AA39" s="108"/>
      <c r="AB39" s="106"/>
      <c r="AC39" s="104"/>
      <c r="AD39" s="109"/>
      <c r="AE39" s="105"/>
      <c r="AF39" s="110">
        <f t="shared" si="8"/>
        <v>0</v>
      </c>
    </row>
    <row r="40" spans="1:33" ht="15.75" thickBot="1" x14ac:dyDescent="0.3">
      <c r="A40" s="111">
        <v>10</v>
      </c>
      <c r="B40" s="97">
        <v>11413</v>
      </c>
      <c r="C40" s="21" t="s">
        <v>26</v>
      </c>
      <c r="D40" s="98"/>
      <c r="E40" s="99"/>
      <c r="F40" s="100"/>
      <c r="G40" s="101"/>
      <c r="H40" s="98"/>
      <c r="I40" s="99"/>
      <c r="J40" s="100">
        <v>7</v>
      </c>
      <c r="K40" s="101"/>
      <c r="L40" s="98"/>
      <c r="M40" s="99"/>
      <c r="N40" s="100"/>
      <c r="O40" s="101"/>
      <c r="P40" s="98"/>
      <c r="Q40" s="99"/>
      <c r="R40" s="100"/>
      <c r="S40" s="101"/>
      <c r="T40" s="98"/>
      <c r="U40" s="99"/>
      <c r="V40" s="100"/>
      <c r="W40" s="101"/>
      <c r="X40" s="98"/>
      <c r="Y40" s="99"/>
      <c r="Z40" s="102"/>
      <c r="AA40" s="101"/>
      <c r="AB40" s="98"/>
      <c r="AC40" s="99"/>
      <c r="AD40" s="102"/>
      <c r="AE40" s="101"/>
      <c r="AF40" s="103">
        <f>F40+J40+N40+R40+V40+Z40+AD40</f>
        <v>7</v>
      </c>
      <c r="AG40">
        <f>SUM(AF40:AF43)</f>
        <v>7</v>
      </c>
    </row>
    <row r="41" spans="1:33" x14ac:dyDescent="0.25">
      <c r="A41" s="16"/>
      <c r="B41" s="25"/>
      <c r="C41" s="95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6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6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6"/>
      <c r="E43" s="104"/>
      <c r="F43" s="107"/>
      <c r="G43" s="108"/>
      <c r="H43" s="106"/>
      <c r="I43" s="104"/>
      <c r="J43" s="107"/>
      <c r="K43" s="108"/>
      <c r="L43" s="106"/>
      <c r="M43" s="104"/>
      <c r="N43" s="107"/>
      <c r="O43" s="108"/>
      <c r="P43" s="106"/>
      <c r="Q43" s="104"/>
      <c r="R43" s="107"/>
      <c r="S43" s="108"/>
      <c r="T43" s="106"/>
      <c r="U43" s="104"/>
      <c r="V43" s="107"/>
      <c r="W43" s="108"/>
      <c r="X43" s="106"/>
      <c r="Y43" s="104"/>
      <c r="Z43" s="109"/>
      <c r="AA43" s="108"/>
      <c r="AB43" s="106"/>
      <c r="AC43" s="104"/>
      <c r="AD43" s="109"/>
      <c r="AE43" s="105"/>
      <c r="AF43" s="110">
        <f t="shared" si="9"/>
        <v>0</v>
      </c>
    </row>
    <row r="44" spans="1:33" ht="15.75" thickBot="1" x14ac:dyDescent="0.3">
      <c r="A44" s="111">
        <v>11</v>
      </c>
      <c r="B44" s="97">
        <v>11450</v>
      </c>
      <c r="C44" s="21" t="s">
        <v>27</v>
      </c>
      <c r="D44" s="98"/>
      <c r="E44" s="99"/>
      <c r="F44" s="100"/>
      <c r="G44" s="101"/>
      <c r="H44" s="98"/>
      <c r="I44" s="99"/>
      <c r="J44" s="100">
        <v>7</v>
      </c>
      <c r="K44" s="101"/>
      <c r="L44" s="98"/>
      <c r="M44" s="99"/>
      <c r="N44" s="100"/>
      <c r="O44" s="101"/>
      <c r="P44" s="98"/>
      <c r="Q44" s="99"/>
      <c r="R44" s="100"/>
      <c r="S44" s="101"/>
      <c r="T44" s="98"/>
      <c r="U44" s="99"/>
      <c r="V44" s="100"/>
      <c r="W44" s="101"/>
      <c r="X44" s="98"/>
      <c r="Y44" s="99"/>
      <c r="Z44" s="102"/>
      <c r="AA44" s="101"/>
      <c r="AB44" s="98"/>
      <c r="AC44" s="99"/>
      <c r="AD44" s="102"/>
      <c r="AE44" s="101"/>
      <c r="AF44" s="103">
        <f>F44+J44+N44+R44+V44+Z44+AD44</f>
        <v>7</v>
      </c>
      <c r="AG44">
        <f>SUM(AF44:AF47)</f>
        <v>7</v>
      </c>
    </row>
    <row r="45" spans="1:33" x14ac:dyDescent="0.25">
      <c r="A45" s="16"/>
      <c r="B45" s="25"/>
      <c r="C45" s="95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6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6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6"/>
      <c r="E47" s="104"/>
      <c r="F47" s="107"/>
      <c r="G47" s="108"/>
      <c r="H47" s="106"/>
      <c r="I47" s="104"/>
      <c r="J47" s="107"/>
      <c r="K47" s="108"/>
      <c r="L47" s="106"/>
      <c r="M47" s="104"/>
      <c r="N47" s="107"/>
      <c r="O47" s="108"/>
      <c r="P47" s="106"/>
      <c r="Q47" s="104"/>
      <c r="R47" s="107"/>
      <c r="S47" s="108"/>
      <c r="T47" s="106"/>
      <c r="U47" s="104"/>
      <c r="V47" s="107"/>
      <c r="W47" s="108"/>
      <c r="X47" s="106"/>
      <c r="Y47" s="104"/>
      <c r="Z47" s="109"/>
      <c r="AA47" s="108"/>
      <c r="AB47" s="106"/>
      <c r="AC47" s="104"/>
      <c r="AD47" s="109"/>
      <c r="AE47" s="105"/>
      <c r="AF47" s="110">
        <f t="shared" si="10"/>
        <v>0</v>
      </c>
    </row>
    <row r="48" spans="1:33" ht="15.75" thickBot="1" x14ac:dyDescent="0.3">
      <c r="A48" s="111">
        <v>12</v>
      </c>
      <c r="B48" s="97">
        <v>11473</v>
      </c>
      <c r="C48" s="21" t="s">
        <v>28</v>
      </c>
      <c r="D48" s="98"/>
      <c r="E48" s="99"/>
      <c r="F48" s="100"/>
      <c r="G48" s="101"/>
      <c r="H48" s="98"/>
      <c r="I48" s="99"/>
      <c r="J48" s="100">
        <v>7</v>
      </c>
      <c r="K48" s="101"/>
      <c r="L48" s="98"/>
      <c r="M48" s="99"/>
      <c r="N48" s="100"/>
      <c r="O48" s="101"/>
      <c r="P48" s="98"/>
      <c r="Q48" s="99"/>
      <c r="R48" s="100"/>
      <c r="S48" s="101"/>
      <c r="T48" s="98"/>
      <c r="U48" s="99"/>
      <c r="V48" s="100"/>
      <c r="W48" s="101"/>
      <c r="X48" s="98"/>
      <c r="Y48" s="99"/>
      <c r="Z48" s="102"/>
      <c r="AA48" s="101"/>
      <c r="AB48" s="98"/>
      <c r="AC48" s="99"/>
      <c r="AD48" s="102"/>
      <c r="AE48" s="101"/>
      <c r="AF48" s="103">
        <f>F48+J48+N48+R48+V48+Z48+AD48</f>
        <v>7</v>
      </c>
      <c r="AG48">
        <f>SUM(AF48:AF51)</f>
        <v>7</v>
      </c>
    </row>
    <row r="49" spans="1:33" x14ac:dyDescent="0.25">
      <c r="A49" s="16"/>
      <c r="B49" s="25"/>
      <c r="C49" s="95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6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6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6"/>
      <c r="E51" s="104"/>
      <c r="F51" s="107"/>
      <c r="G51" s="108"/>
      <c r="H51" s="106"/>
      <c r="I51" s="104"/>
      <c r="J51" s="107"/>
      <c r="K51" s="108"/>
      <c r="L51" s="106"/>
      <c r="M51" s="104"/>
      <c r="N51" s="107"/>
      <c r="O51" s="108"/>
      <c r="P51" s="106"/>
      <c r="Q51" s="104"/>
      <c r="R51" s="107"/>
      <c r="S51" s="108"/>
      <c r="T51" s="106"/>
      <c r="U51" s="104"/>
      <c r="V51" s="107"/>
      <c r="W51" s="108"/>
      <c r="X51" s="106"/>
      <c r="Y51" s="104"/>
      <c r="Z51" s="109"/>
      <c r="AA51" s="108"/>
      <c r="AB51" s="106"/>
      <c r="AC51" s="104"/>
      <c r="AD51" s="109"/>
      <c r="AE51" s="105"/>
      <c r="AF51" s="110">
        <f t="shared" si="11"/>
        <v>0</v>
      </c>
    </row>
    <row r="52" spans="1:33" ht="15.75" thickBot="1" x14ac:dyDescent="0.3">
      <c r="A52" s="111">
        <v>13</v>
      </c>
      <c r="B52" s="97">
        <v>11479</v>
      </c>
      <c r="C52" s="21" t="s">
        <v>30</v>
      </c>
      <c r="D52" s="98"/>
      <c r="E52" s="99"/>
      <c r="F52" s="100"/>
      <c r="G52" s="101"/>
      <c r="H52" s="98"/>
      <c r="I52" s="99"/>
      <c r="J52" s="100">
        <v>7</v>
      </c>
      <c r="K52" s="101"/>
      <c r="L52" s="98"/>
      <c r="M52" s="99"/>
      <c r="N52" s="100"/>
      <c r="O52" s="101"/>
      <c r="P52" s="98"/>
      <c r="Q52" s="99"/>
      <c r="R52" s="100"/>
      <c r="S52" s="101"/>
      <c r="T52" s="98"/>
      <c r="U52" s="99"/>
      <c r="V52" s="100"/>
      <c r="W52" s="101"/>
      <c r="X52" s="98"/>
      <c r="Y52" s="99"/>
      <c r="Z52" s="102"/>
      <c r="AA52" s="101"/>
      <c r="AB52" s="98"/>
      <c r="AC52" s="99"/>
      <c r="AD52" s="102"/>
      <c r="AE52" s="101"/>
      <c r="AF52" s="103">
        <f>F52+J52+N52+R52+V52+Z52+AD52</f>
        <v>7</v>
      </c>
      <c r="AG52">
        <f>SUM(AF52:AF55)</f>
        <v>7</v>
      </c>
    </row>
    <row r="53" spans="1:33" x14ac:dyDescent="0.25">
      <c r="A53" s="16"/>
      <c r="B53" s="25"/>
      <c r="C53" s="95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6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6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6"/>
      <c r="E55" s="104"/>
      <c r="F55" s="107"/>
      <c r="G55" s="108"/>
      <c r="H55" s="106"/>
      <c r="I55" s="104"/>
      <c r="J55" s="107"/>
      <c r="K55" s="108"/>
      <c r="L55" s="106"/>
      <c r="M55" s="104"/>
      <c r="N55" s="107"/>
      <c r="O55" s="108"/>
      <c r="P55" s="106"/>
      <c r="Q55" s="104"/>
      <c r="R55" s="107"/>
      <c r="S55" s="108"/>
      <c r="T55" s="106"/>
      <c r="U55" s="104"/>
      <c r="V55" s="107"/>
      <c r="W55" s="108"/>
      <c r="X55" s="106"/>
      <c r="Y55" s="104"/>
      <c r="Z55" s="109"/>
      <c r="AA55" s="108"/>
      <c r="AB55" s="106"/>
      <c r="AC55" s="104"/>
      <c r="AD55" s="109"/>
      <c r="AE55" s="105"/>
      <c r="AF55" s="110">
        <f t="shared" si="12"/>
        <v>0</v>
      </c>
    </row>
    <row r="56" spans="1:33" ht="15.75" thickBot="1" x14ac:dyDescent="0.3">
      <c r="A56" s="111">
        <v>14</v>
      </c>
      <c r="B56" s="97">
        <v>11423</v>
      </c>
      <c r="C56" s="21" t="s">
        <v>32</v>
      </c>
      <c r="D56" s="98"/>
      <c r="E56" s="99"/>
      <c r="F56" s="100"/>
      <c r="G56" s="101"/>
      <c r="H56" s="98"/>
      <c r="I56" s="99"/>
      <c r="J56" s="100">
        <v>7</v>
      </c>
      <c r="K56" s="101"/>
      <c r="L56" s="98"/>
      <c r="M56" s="99"/>
      <c r="N56" s="100"/>
      <c r="O56" s="101"/>
      <c r="P56" s="98"/>
      <c r="Q56" s="99"/>
      <c r="R56" s="100"/>
      <c r="S56" s="101"/>
      <c r="T56" s="98"/>
      <c r="U56" s="99"/>
      <c r="V56" s="100"/>
      <c r="W56" s="101"/>
      <c r="X56" s="98"/>
      <c r="Y56" s="99"/>
      <c r="Z56" s="102"/>
      <c r="AA56" s="101"/>
      <c r="AB56" s="98"/>
      <c r="AC56" s="99"/>
      <c r="AD56" s="102"/>
      <c r="AE56" s="101"/>
      <c r="AF56" s="103">
        <f>F56+J56+N56+R56+V56+Z56+AD56</f>
        <v>7</v>
      </c>
      <c r="AG56">
        <f>SUM(AF56:AF59)</f>
        <v>7</v>
      </c>
    </row>
    <row r="57" spans="1:33" x14ac:dyDescent="0.25">
      <c r="A57" s="16"/>
      <c r="B57" s="25"/>
      <c r="C57" s="95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6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6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6"/>
      <c r="E59" s="104"/>
      <c r="F59" s="107"/>
      <c r="G59" s="108"/>
      <c r="H59" s="106"/>
      <c r="I59" s="104"/>
      <c r="J59" s="107"/>
      <c r="K59" s="108"/>
      <c r="L59" s="106"/>
      <c r="M59" s="104"/>
      <c r="N59" s="107"/>
      <c r="O59" s="108"/>
      <c r="P59" s="106"/>
      <c r="Q59" s="104"/>
      <c r="R59" s="107"/>
      <c r="S59" s="108"/>
      <c r="T59" s="106"/>
      <c r="U59" s="104"/>
      <c r="V59" s="107"/>
      <c r="W59" s="108"/>
      <c r="X59" s="106"/>
      <c r="Y59" s="104"/>
      <c r="Z59" s="109"/>
      <c r="AA59" s="108"/>
      <c r="AB59" s="106"/>
      <c r="AC59" s="104"/>
      <c r="AD59" s="109"/>
      <c r="AE59" s="105"/>
      <c r="AF59" s="110">
        <f t="shared" si="13"/>
        <v>0</v>
      </c>
    </row>
    <row r="60" spans="1:33" ht="15.75" thickBot="1" x14ac:dyDescent="0.3">
      <c r="A60" s="111">
        <v>15</v>
      </c>
      <c r="B60" s="97">
        <v>11292</v>
      </c>
      <c r="C60" s="21" t="s">
        <v>4</v>
      </c>
      <c r="D60" s="98"/>
      <c r="E60" s="99"/>
      <c r="F60" s="100"/>
      <c r="G60" s="101"/>
      <c r="H60" s="98"/>
      <c r="I60" s="99"/>
      <c r="J60" s="100">
        <v>7</v>
      </c>
      <c r="K60" s="101"/>
      <c r="L60" s="98"/>
      <c r="M60" s="99"/>
      <c r="N60" s="100"/>
      <c r="O60" s="101"/>
      <c r="P60" s="98"/>
      <c r="Q60" s="99"/>
      <c r="R60" s="100"/>
      <c r="S60" s="101"/>
      <c r="T60" s="98"/>
      <c r="U60" s="99"/>
      <c r="V60" s="100"/>
      <c r="W60" s="101"/>
      <c r="X60" s="98"/>
      <c r="Y60" s="99"/>
      <c r="Z60" s="102"/>
      <c r="AA60" s="101"/>
      <c r="AB60" s="98"/>
      <c r="AC60" s="99"/>
      <c r="AD60" s="102"/>
      <c r="AE60" s="101"/>
      <c r="AF60" s="103">
        <f>F60+J60+N60+R60+V60+Z60+AD60</f>
        <v>7</v>
      </c>
      <c r="AG60">
        <f>SUM(AF60:AF63)</f>
        <v>7</v>
      </c>
    </row>
    <row r="61" spans="1:33" x14ac:dyDescent="0.25">
      <c r="A61" s="16"/>
      <c r="B61" s="25"/>
      <c r="C61" s="95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6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6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6"/>
      <c r="E63" s="104"/>
      <c r="F63" s="107"/>
      <c r="G63" s="108"/>
      <c r="H63" s="106"/>
      <c r="I63" s="104"/>
      <c r="J63" s="107"/>
      <c r="K63" s="108"/>
      <c r="L63" s="106"/>
      <c r="M63" s="104"/>
      <c r="N63" s="107"/>
      <c r="O63" s="108"/>
      <c r="P63" s="106"/>
      <c r="Q63" s="104"/>
      <c r="R63" s="107"/>
      <c r="S63" s="108"/>
      <c r="T63" s="106"/>
      <c r="U63" s="104"/>
      <c r="V63" s="107"/>
      <c r="W63" s="108"/>
      <c r="X63" s="106"/>
      <c r="Y63" s="104"/>
      <c r="Z63" s="109"/>
      <c r="AA63" s="108"/>
      <c r="AB63" s="106"/>
      <c r="AC63" s="104"/>
      <c r="AD63" s="109"/>
      <c r="AE63" s="105"/>
      <c r="AF63" s="110">
        <f t="shared" si="14"/>
        <v>0</v>
      </c>
    </row>
    <row r="64" spans="1:33" ht="15.75" thickBot="1" x14ac:dyDescent="0.3">
      <c r="A64" s="111">
        <v>16</v>
      </c>
      <c r="B64" s="97">
        <v>11441</v>
      </c>
      <c r="C64" s="21" t="s">
        <v>36</v>
      </c>
      <c r="D64" s="98"/>
      <c r="E64" s="99"/>
      <c r="F64" s="100"/>
      <c r="G64" s="101"/>
      <c r="H64" s="98"/>
      <c r="I64" s="99"/>
      <c r="J64" s="100">
        <v>7</v>
      </c>
      <c r="K64" s="101"/>
      <c r="L64" s="98"/>
      <c r="M64" s="99"/>
      <c r="N64" s="100"/>
      <c r="O64" s="101"/>
      <c r="P64" s="98"/>
      <c r="Q64" s="99"/>
      <c r="R64" s="100"/>
      <c r="S64" s="101"/>
      <c r="T64" s="98"/>
      <c r="U64" s="99"/>
      <c r="V64" s="100"/>
      <c r="W64" s="101"/>
      <c r="X64" s="98"/>
      <c r="Y64" s="99"/>
      <c r="Z64" s="102"/>
      <c r="AA64" s="101"/>
      <c r="AB64" s="98"/>
      <c r="AC64" s="99"/>
      <c r="AD64" s="102"/>
      <c r="AE64" s="101"/>
      <c r="AF64" s="103">
        <f>F64+J64+N64+R64+V64+Z64+AD64</f>
        <v>7</v>
      </c>
      <c r="AG64">
        <f>SUM(AF64:AF67)</f>
        <v>7</v>
      </c>
    </row>
    <row r="65" spans="1:33" x14ac:dyDescent="0.25">
      <c r="A65" s="16"/>
      <c r="B65" s="25"/>
      <c r="C65" s="95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6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6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6"/>
      <c r="E67" s="104"/>
      <c r="F67" s="107"/>
      <c r="G67" s="108"/>
      <c r="H67" s="106"/>
      <c r="I67" s="104"/>
      <c r="J67" s="107"/>
      <c r="K67" s="108"/>
      <c r="L67" s="106"/>
      <c r="M67" s="104"/>
      <c r="N67" s="107"/>
      <c r="O67" s="108"/>
      <c r="P67" s="106"/>
      <c r="Q67" s="104"/>
      <c r="R67" s="107"/>
      <c r="S67" s="108"/>
      <c r="T67" s="106"/>
      <c r="U67" s="104"/>
      <c r="V67" s="107"/>
      <c r="W67" s="108"/>
      <c r="X67" s="106"/>
      <c r="Y67" s="104"/>
      <c r="Z67" s="109"/>
      <c r="AA67" s="108"/>
      <c r="AB67" s="106"/>
      <c r="AC67" s="104"/>
      <c r="AD67" s="109"/>
      <c r="AE67" s="105"/>
      <c r="AF67" s="110">
        <f t="shared" si="15"/>
        <v>0</v>
      </c>
    </row>
    <row r="68" spans="1:33" ht="15.75" thickBot="1" x14ac:dyDescent="0.3">
      <c r="A68" s="111">
        <v>17</v>
      </c>
      <c r="B68" s="97">
        <v>11376</v>
      </c>
      <c r="C68" s="21" t="s">
        <v>37</v>
      </c>
      <c r="D68" s="98"/>
      <c r="E68" s="99"/>
      <c r="F68" s="100"/>
      <c r="G68" s="101"/>
      <c r="H68" s="98"/>
      <c r="I68" s="99"/>
      <c r="J68" s="100">
        <v>7</v>
      </c>
      <c r="K68" s="101"/>
      <c r="L68" s="98"/>
      <c r="M68" s="99"/>
      <c r="N68" s="100"/>
      <c r="O68" s="101"/>
      <c r="P68" s="98"/>
      <c r="Q68" s="99"/>
      <c r="R68" s="100"/>
      <c r="S68" s="101"/>
      <c r="T68" s="98"/>
      <c r="U68" s="99"/>
      <c r="V68" s="100"/>
      <c r="W68" s="101"/>
      <c r="X68" s="98"/>
      <c r="Y68" s="99"/>
      <c r="Z68" s="102"/>
      <c r="AA68" s="101"/>
      <c r="AB68" s="98"/>
      <c r="AC68" s="99"/>
      <c r="AD68" s="102"/>
      <c r="AE68" s="101"/>
      <c r="AF68" s="103">
        <f>F68+J68+N68+R68+V68+Z68+AD68</f>
        <v>7</v>
      </c>
      <c r="AG68">
        <f>SUM(AF68:AF71)</f>
        <v>7</v>
      </c>
    </row>
    <row r="69" spans="1:33" x14ac:dyDescent="0.25">
      <c r="A69" s="16"/>
      <c r="B69" s="25"/>
      <c r="C69" s="95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6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6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6"/>
      <c r="E71" s="104"/>
      <c r="F71" s="107"/>
      <c r="G71" s="108"/>
      <c r="H71" s="106"/>
      <c r="I71" s="104"/>
      <c r="J71" s="107"/>
      <c r="K71" s="108"/>
      <c r="L71" s="106"/>
      <c r="M71" s="104"/>
      <c r="N71" s="107"/>
      <c r="O71" s="108"/>
      <c r="P71" s="106"/>
      <c r="Q71" s="104"/>
      <c r="R71" s="107"/>
      <c r="S71" s="108"/>
      <c r="T71" s="106"/>
      <c r="U71" s="104"/>
      <c r="V71" s="107"/>
      <c r="W71" s="108"/>
      <c r="X71" s="106"/>
      <c r="Y71" s="104"/>
      <c r="Z71" s="109"/>
      <c r="AA71" s="108"/>
      <c r="AB71" s="106"/>
      <c r="AC71" s="104"/>
      <c r="AD71" s="109"/>
      <c r="AE71" s="105"/>
      <c r="AF71" s="110">
        <f t="shared" si="16"/>
        <v>0</v>
      </c>
    </row>
    <row r="72" spans="1:33" ht="15.75" thickBot="1" x14ac:dyDescent="0.3">
      <c r="A72" s="111">
        <v>18</v>
      </c>
      <c r="B72" s="97">
        <v>11420</v>
      </c>
      <c r="C72" s="21" t="s">
        <v>38</v>
      </c>
      <c r="D72" s="98"/>
      <c r="E72" s="99"/>
      <c r="F72" s="100"/>
      <c r="G72" s="101"/>
      <c r="H72" s="98"/>
      <c r="I72" s="99"/>
      <c r="J72" s="100">
        <v>7</v>
      </c>
      <c r="K72" s="101"/>
      <c r="L72" s="98"/>
      <c r="M72" s="99"/>
      <c r="N72" s="100"/>
      <c r="O72" s="101"/>
      <c r="P72" s="98"/>
      <c r="Q72" s="99"/>
      <c r="R72" s="100"/>
      <c r="S72" s="101"/>
      <c r="T72" s="98"/>
      <c r="U72" s="99"/>
      <c r="V72" s="100"/>
      <c r="W72" s="101"/>
      <c r="X72" s="98"/>
      <c r="Y72" s="99"/>
      <c r="Z72" s="102"/>
      <c r="AA72" s="101"/>
      <c r="AB72" s="98"/>
      <c r="AC72" s="99"/>
      <c r="AD72" s="102"/>
      <c r="AE72" s="101"/>
      <c r="AF72" s="103">
        <f>F72+J72+N72+R72+V72+Z72+AD72</f>
        <v>7</v>
      </c>
      <c r="AG72">
        <f>SUM(AF72:AF75)</f>
        <v>7</v>
      </c>
    </row>
    <row r="73" spans="1:33" x14ac:dyDescent="0.25">
      <c r="A73" s="16"/>
      <c r="B73" s="25"/>
      <c r="C73" s="95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6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6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6"/>
      <c r="E75" s="104"/>
      <c r="F75" s="107"/>
      <c r="G75" s="108"/>
      <c r="H75" s="106"/>
      <c r="I75" s="104"/>
      <c r="J75" s="107"/>
      <c r="K75" s="108"/>
      <c r="L75" s="106"/>
      <c r="M75" s="104"/>
      <c r="N75" s="107"/>
      <c r="O75" s="108"/>
      <c r="P75" s="106"/>
      <c r="Q75" s="104"/>
      <c r="R75" s="107"/>
      <c r="S75" s="108"/>
      <c r="T75" s="106"/>
      <c r="U75" s="104"/>
      <c r="V75" s="107"/>
      <c r="W75" s="108"/>
      <c r="X75" s="106"/>
      <c r="Y75" s="104"/>
      <c r="Z75" s="109"/>
      <c r="AA75" s="108"/>
      <c r="AB75" s="106"/>
      <c r="AC75" s="104"/>
      <c r="AD75" s="109"/>
      <c r="AE75" s="105"/>
      <c r="AF75" s="110">
        <f t="shared" si="17"/>
        <v>0</v>
      </c>
    </row>
    <row r="76" spans="1:33" ht="15.75" thickBot="1" x14ac:dyDescent="0.3">
      <c r="A76" s="111">
        <v>19</v>
      </c>
      <c r="B76" s="97">
        <v>11419</v>
      </c>
      <c r="C76" s="21" t="s">
        <v>44</v>
      </c>
      <c r="D76" s="98"/>
      <c r="E76" s="99"/>
      <c r="F76" s="100"/>
      <c r="G76" s="101"/>
      <c r="H76" s="98"/>
      <c r="I76" s="99"/>
      <c r="J76" s="100">
        <v>7</v>
      </c>
      <c r="K76" s="101"/>
      <c r="L76" s="98"/>
      <c r="M76" s="99"/>
      <c r="N76" s="100"/>
      <c r="O76" s="101"/>
      <c r="P76" s="98"/>
      <c r="Q76" s="99"/>
      <c r="R76" s="100"/>
      <c r="S76" s="101"/>
      <c r="T76" s="98"/>
      <c r="U76" s="99"/>
      <c r="V76" s="100"/>
      <c r="W76" s="101"/>
      <c r="X76" s="98"/>
      <c r="Y76" s="99"/>
      <c r="Z76" s="102"/>
      <c r="AA76" s="101"/>
      <c r="AB76" s="98"/>
      <c r="AC76" s="99"/>
      <c r="AD76" s="102"/>
      <c r="AE76" s="101"/>
      <c r="AF76" s="103">
        <f>F76+J76+N76+R76+V76+Z76+AD76</f>
        <v>7</v>
      </c>
      <c r="AG76">
        <f>SUM(AF76:AF79)</f>
        <v>7</v>
      </c>
    </row>
    <row r="77" spans="1:33" x14ac:dyDescent="0.25">
      <c r="A77" s="16"/>
      <c r="B77" s="25"/>
      <c r="C77" s="95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6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6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6"/>
      <c r="E79" s="104"/>
      <c r="F79" s="107"/>
      <c r="G79" s="108"/>
      <c r="H79" s="106"/>
      <c r="I79" s="104"/>
      <c r="J79" s="107"/>
      <c r="K79" s="108"/>
      <c r="L79" s="106"/>
      <c r="M79" s="104"/>
      <c r="N79" s="107"/>
      <c r="O79" s="108"/>
      <c r="P79" s="106"/>
      <c r="Q79" s="104"/>
      <c r="R79" s="107"/>
      <c r="S79" s="108"/>
      <c r="T79" s="106"/>
      <c r="U79" s="104"/>
      <c r="V79" s="107"/>
      <c r="W79" s="108"/>
      <c r="X79" s="106"/>
      <c r="Y79" s="104"/>
      <c r="Z79" s="109"/>
      <c r="AA79" s="108"/>
      <c r="AB79" s="106"/>
      <c r="AC79" s="104"/>
      <c r="AD79" s="109"/>
      <c r="AE79" s="105"/>
      <c r="AF79" s="110">
        <f t="shared" si="18"/>
        <v>0</v>
      </c>
    </row>
    <row r="80" spans="1:33" ht="15.75" thickBot="1" x14ac:dyDescent="0.3">
      <c r="A80" s="111">
        <v>20</v>
      </c>
      <c r="B80" s="97">
        <v>11416</v>
      </c>
      <c r="C80" s="21" t="s">
        <v>45</v>
      </c>
      <c r="D80" s="98"/>
      <c r="E80" s="99"/>
      <c r="F80" s="100"/>
      <c r="G80" s="101"/>
      <c r="H80" s="98"/>
      <c r="I80" s="99"/>
      <c r="J80" s="100">
        <v>7</v>
      </c>
      <c r="K80" s="101"/>
      <c r="L80" s="98"/>
      <c r="M80" s="99"/>
      <c r="N80" s="100"/>
      <c r="O80" s="101"/>
      <c r="P80" s="98"/>
      <c r="Q80" s="99"/>
      <c r="R80" s="100"/>
      <c r="S80" s="101"/>
      <c r="T80" s="98"/>
      <c r="U80" s="99"/>
      <c r="V80" s="100"/>
      <c r="W80" s="101"/>
      <c r="X80" s="98"/>
      <c r="Y80" s="99"/>
      <c r="Z80" s="102"/>
      <c r="AA80" s="101"/>
      <c r="AB80" s="98"/>
      <c r="AC80" s="99"/>
      <c r="AD80" s="102"/>
      <c r="AE80" s="101"/>
      <c r="AF80" s="103">
        <f>F80+J80+N80+R80+V80+Z80+AD80</f>
        <v>7</v>
      </c>
      <c r="AG80">
        <f>SUM(AF80:AF83)</f>
        <v>7</v>
      </c>
    </row>
    <row r="81" spans="1:33" x14ac:dyDescent="0.25">
      <c r="A81" s="16"/>
      <c r="B81" s="25"/>
      <c r="C81" s="95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6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6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6"/>
      <c r="E83" s="104"/>
      <c r="F83" s="107"/>
      <c r="G83" s="108"/>
      <c r="H83" s="106"/>
      <c r="I83" s="104"/>
      <c r="J83" s="107"/>
      <c r="K83" s="108"/>
      <c r="L83" s="106"/>
      <c r="M83" s="104"/>
      <c r="N83" s="107"/>
      <c r="O83" s="108"/>
      <c r="P83" s="106"/>
      <c r="Q83" s="104"/>
      <c r="R83" s="107"/>
      <c r="S83" s="108"/>
      <c r="T83" s="106"/>
      <c r="U83" s="104"/>
      <c r="V83" s="107"/>
      <c r="W83" s="108"/>
      <c r="X83" s="106"/>
      <c r="Y83" s="104"/>
      <c r="Z83" s="109"/>
      <c r="AA83" s="108"/>
      <c r="AB83" s="106"/>
      <c r="AC83" s="104"/>
      <c r="AD83" s="109"/>
      <c r="AE83" s="105"/>
      <c r="AF83" s="110">
        <f t="shared" si="19"/>
        <v>0</v>
      </c>
    </row>
    <row r="84" spans="1:33" ht="15.75" thickBot="1" x14ac:dyDescent="0.3">
      <c r="A84" s="111">
        <v>21</v>
      </c>
      <c r="B84" s="97">
        <v>11418</v>
      </c>
      <c r="C84" s="21" t="s">
        <v>51</v>
      </c>
      <c r="D84" s="98"/>
      <c r="E84" s="99"/>
      <c r="F84" s="100"/>
      <c r="G84" s="101"/>
      <c r="H84" s="98"/>
      <c r="I84" s="99"/>
      <c r="J84" s="100">
        <v>7</v>
      </c>
      <c r="K84" s="101"/>
      <c r="L84" s="98"/>
      <c r="M84" s="99"/>
      <c r="N84" s="100"/>
      <c r="O84" s="101"/>
      <c r="P84" s="98"/>
      <c r="Q84" s="99"/>
      <c r="R84" s="100"/>
      <c r="S84" s="101"/>
      <c r="T84" s="98"/>
      <c r="U84" s="99"/>
      <c r="V84" s="100"/>
      <c r="W84" s="101"/>
      <c r="X84" s="98"/>
      <c r="Y84" s="99"/>
      <c r="Z84" s="102"/>
      <c r="AA84" s="101"/>
      <c r="AB84" s="98"/>
      <c r="AC84" s="99"/>
      <c r="AD84" s="102"/>
      <c r="AE84" s="101"/>
      <c r="AF84" s="103">
        <f>F84+J84+N84+R84+V84+Z84+AD84</f>
        <v>7</v>
      </c>
      <c r="AG84">
        <f>SUM(AF84:AF87)</f>
        <v>7</v>
      </c>
    </row>
    <row r="85" spans="1:33" x14ac:dyDescent="0.25">
      <c r="A85" s="16"/>
      <c r="B85" s="25"/>
      <c r="C85" s="95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6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6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6"/>
      <c r="E87" s="104"/>
      <c r="F87" s="107"/>
      <c r="G87" s="108"/>
      <c r="H87" s="106"/>
      <c r="I87" s="104"/>
      <c r="J87" s="107"/>
      <c r="K87" s="108"/>
      <c r="L87" s="106"/>
      <c r="M87" s="104"/>
      <c r="N87" s="107"/>
      <c r="O87" s="108"/>
      <c r="P87" s="106"/>
      <c r="Q87" s="104"/>
      <c r="R87" s="107"/>
      <c r="S87" s="108"/>
      <c r="T87" s="106"/>
      <c r="U87" s="104"/>
      <c r="V87" s="107"/>
      <c r="W87" s="108"/>
      <c r="X87" s="106"/>
      <c r="Y87" s="104"/>
      <c r="Z87" s="109"/>
      <c r="AA87" s="108"/>
      <c r="AB87" s="106"/>
      <c r="AC87" s="104"/>
      <c r="AD87" s="109"/>
      <c r="AE87" s="105"/>
      <c r="AF87" s="110">
        <f t="shared" si="20"/>
        <v>0</v>
      </c>
    </row>
    <row r="88" spans="1:33" ht="15.75" thickBot="1" x14ac:dyDescent="0.3">
      <c r="A88" s="111">
        <v>22</v>
      </c>
      <c r="B88" s="97">
        <v>11494</v>
      </c>
      <c r="C88" s="21" t="s">
        <v>84</v>
      </c>
      <c r="D88" s="98"/>
      <c r="E88" s="99"/>
      <c r="F88" s="100"/>
      <c r="G88" s="101"/>
      <c r="H88" s="98"/>
      <c r="I88" s="99"/>
      <c r="J88" s="100">
        <v>7</v>
      </c>
      <c r="K88" s="101"/>
      <c r="L88" s="98"/>
      <c r="M88" s="99"/>
      <c r="N88" s="100"/>
      <c r="O88" s="101"/>
      <c r="P88" s="98"/>
      <c r="Q88" s="99"/>
      <c r="R88" s="100"/>
      <c r="S88" s="101"/>
      <c r="T88" s="98"/>
      <c r="U88" s="99"/>
      <c r="V88" s="100"/>
      <c r="W88" s="101"/>
      <c r="X88" s="98"/>
      <c r="Y88" s="99"/>
      <c r="Z88" s="102"/>
      <c r="AA88" s="101"/>
      <c r="AB88" s="98"/>
      <c r="AC88" s="99"/>
      <c r="AD88" s="102"/>
      <c r="AE88" s="101"/>
      <c r="AF88" s="103">
        <f>F88+J88+N88+R88+V88+Z88+AD88</f>
        <v>7</v>
      </c>
      <c r="AG88">
        <f>SUM(AF88:AF91)</f>
        <v>7</v>
      </c>
    </row>
    <row r="89" spans="1:33" x14ac:dyDescent="0.25">
      <c r="A89" s="16"/>
      <c r="B89" s="25"/>
      <c r="C89" s="95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6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6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6"/>
      <c r="E91" s="104"/>
      <c r="F91" s="107"/>
      <c r="G91" s="108"/>
      <c r="H91" s="106"/>
      <c r="I91" s="104"/>
      <c r="J91" s="107"/>
      <c r="K91" s="108"/>
      <c r="L91" s="106"/>
      <c r="M91" s="104"/>
      <c r="N91" s="107"/>
      <c r="O91" s="108"/>
      <c r="P91" s="106"/>
      <c r="Q91" s="104"/>
      <c r="R91" s="107"/>
      <c r="S91" s="108"/>
      <c r="T91" s="106"/>
      <c r="U91" s="104"/>
      <c r="V91" s="107"/>
      <c r="W91" s="108"/>
      <c r="X91" s="106"/>
      <c r="Y91" s="104"/>
      <c r="Z91" s="109"/>
      <c r="AA91" s="108"/>
      <c r="AB91" s="106"/>
      <c r="AC91" s="104"/>
      <c r="AD91" s="109"/>
      <c r="AE91" s="105"/>
      <c r="AF91" s="110">
        <f t="shared" si="21"/>
        <v>0</v>
      </c>
    </row>
    <row r="92" spans="1:33" ht="15.75" thickBot="1" x14ac:dyDescent="0.3">
      <c r="A92" s="111">
        <v>23</v>
      </c>
      <c r="B92" s="97">
        <v>11449</v>
      </c>
      <c r="C92" s="21" t="s">
        <v>58</v>
      </c>
      <c r="D92" s="98"/>
      <c r="E92" s="99"/>
      <c r="F92" s="100"/>
      <c r="G92" s="101"/>
      <c r="H92" s="98"/>
      <c r="I92" s="99"/>
      <c r="J92" s="100">
        <v>7</v>
      </c>
      <c r="K92" s="101"/>
      <c r="L92" s="98"/>
      <c r="M92" s="99"/>
      <c r="N92" s="100"/>
      <c r="O92" s="101"/>
      <c r="P92" s="98"/>
      <c r="Q92" s="99"/>
      <c r="R92" s="100"/>
      <c r="S92" s="101"/>
      <c r="T92" s="98"/>
      <c r="U92" s="99"/>
      <c r="V92" s="100"/>
      <c r="W92" s="101"/>
      <c r="X92" s="98"/>
      <c r="Y92" s="99"/>
      <c r="Z92" s="102"/>
      <c r="AA92" s="101"/>
      <c r="AB92" s="98"/>
      <c r="AC92" s="99"/>
      <c r="AD92" s="102"/>
      <c r="AE92" s="101"/>
      <c r="AF92" s="103">
        <f>F92+J92+N92+R92+V92+Z92+AD92</f>
        <v>7</v>
      </c>
      <c r="AG92">
        <f>SUM(AF92:AF95)</f>
        <v>7</v>
      </c>
    </row>
    <row r="93" spans="1:33" x14ac:dyDescent="0.25">
      <c r="A93" s="16"/>
      <c r="B93" s="25"/>
      <c r="C93" s="95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6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6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6"/>
      <c r="E95" s="104"/>
      <c r="F95" s="107"/>
      <c r="G95" s="108"/>
      <c r="H95" s="106"/>
      <c r="I95" s="104"/>
      <c r="J95" s="107"/>
      <c r="K95" s="108"/>
      <c r="L95" s="106"/>
      <c r="M95" s="104"/>
      <c r="N95" s="107"/>
      <c r="O95" s="108"/>
      <c r="P95" s="106"/>
      <c r="Q95" s="104"/>
      <c r="R95" s="107"/>
      <c r="S95" s="108"/>
      <c r="T95" s="106"/>
      <c r="U95" s="104"/>
      <c r="V95" s="107"/>
      <c r="W95" s="108"/>
      <c r="X95" s="106"/>
      <c r="Y95" s="104"/>
      <c r="Z95" s="109"/>
      <c r="AA95" s="108"/>
      <c r="AB95" s="106"/>
      <c r="AC95" s="104"/>
      <c r="AD95" s="109"/>
      <c r="AE95" s="105"/>
      <c r="AF95" s="110">
        <f t="shared" si="22"/>
        <v>0</v>
      </c>
    </row>
    <row r="96" spans="1:33" ht="15.75" thickBot="1" x14ac:dyDescent="0.3">
      <c r="A96" s="111">
        <v>24</v>
      </c>
      <c r="B96" s="97">
        <v>11290</v>
      </c>
      <c r="C96" s="21" t="s">
        <v>3</v>
      </c>
      <c r="D96" s="98"/>
      <c r="E96" s="99"/>
      <c r="F96" s="100"/>
      <c r="G96" s="101"/>
      <c r="H96" s="98"/>
      <c r="I96" s="99"/>
      <c r="J96" s="100">
        <v>7</v>
      </c>
      <c r="K96" s="101"/>
      <c r="L96" s="98"/>
      <c r="M96" s="99"/>
      <c r="N96" s="100"/>
      <c r="O96" s="101"/>
      <c r="P96" s="98"/>
      <c r="Q96" s="99"/>
      <c r="R96" s="100"/>
      <c r="S96" s="101"/>
      <c r="T96" s="98"/>
      <c r="U96" s="99"/>
      <c r="V96" s="100"/>
      <c r="W96" s="101"/>
      <c r="X96" s="98"/>
      <c r="Y96" s="99"/>
      <c r="Z96" s="102"/>
      <c r="AA96" s="101"/>
      <c r="AB96" s="98"/>
      <c r="AC96" s="99"/>
      <c r="AD96" s="102"/>
      <c r="AE96" s="101"/>
      <c r="AF96" s="103">
        <f>F96+J96+N96+R96+V96+Z96+AD96</f>
        <v>7</v>
      </c>
      <c r="AG96">
        <f>SUM(AF96:AF99)</f>
        <v>7</v>
      </c>
    </row>
    <row r="97" spans="1:33" x14ac:dyDescent="0.25">
      <c r="A97" s="16"/>
      <c r="B97" s="25"/>
      <c r="C97" s="95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6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6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6"/>
      <c r="E99" s="104"/>
      <c r="F99" s="107"/>
      <c r="G99" s="108"/>
      <c r="H99" s="106"/>
      <c r="I99" s="104"/>
      <c r="J99" s="107"/>
      <c r="K99" s="108"/>
      <c r="L99" s="106"/>
      <c r="M99" s="104"/>
      <c r="N99" s="107"/>
      <c r="O99" s="108"/>
      <c r="P99" s="106"/>
      <c r="Q99" s="104"/>
      <c r="R99" s="107"/>
      <c r="S99" s="108"/>
      <c r="T99" s="106"/>
      <c r="U99" s="104"/>
      <c r="V99" s="107"/>
      <c r="W99" s="108"/>
      <c r="X99" s="106"/>
      <c r="Y99" s="104"/>
      <c r="Z99" s="109"/>
      <c r="AA99" s="108"/>
      <c r="AB99" s="106"/>
      <c r="AC99" s="104"/>
      <c r="AD99" s="109"/>
      <c r="AE99" s="105"/>
      <c r="AF99" s="110">
        <f t="shared" si="23"/>
        <v>0</v>
      </c>
    </row>
    <row r="100" spans="1:33" ht="15.75" thickBot="1" x14ac:dyDescent="0.3">
      <c r="A100" s="111">
        <v>25</v>
      </c>
      <c r="B100" s="97">
        <v>11401</v>
      </c>
      <c r="C100" s="21" t="s">
        <v>108</v>
      </c>
      <c r="D100" s="98"/>
      <c r="E100" s="99"/>
      <c r="F100" s="100"/>
      <c r="G100" s="101"/>
      <c r="H100" s="98"/>
      <c r="I100" s="99"/>
      <c r="J100" s="100">
        <v>7</v>
      </c>
      <c r="K100" s="101"/>
      <c r="L100" s="98"/>
      <c r="M100" s="99"/>
      <c r="N100" s="100"/>
      <c r="O100" s="101"/>
      <c r="P100" s="98"/>
      <c r="Q100" s="99"/>
      <c r="R100" s="100"/>
      <c r="S100" s="101"/>
      <c r="T100" s="98"/>
      <c r="U100" s="99"/>
      <c r="V100" s="100"/>
      <c r="W100" s="101"/>
      <c r="X100" s="98"/>
      <c r="Y100" s="99"/>
      <c r="Z100" s="102"/>
      <c r="AA100" s="101"/>
      <c r="AB100" s="98"/>
      <c r="AC100" s="99"/>
      <c r="AD100" s="102"/>
      <c r="AE100" s="101"/>
      <c r="AF100" s="103">
        <f>F100+J100+N100+R100+V100+Z100+AD100</f>
        <v>7</v>
      </c>
      <c r="AG100">
        <f>SUM(AF100:AF103)</f>
        <v>7</v>
      </c>
    </row>
    <row r="101" spans="1:33" x14ac:dyDescent="0.25">
      <c r="A101" s="16"/>
      <c r="B101" s="25"/>
      <c r="C101" s="95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6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6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6"/>
      <c r="E103" s="104"/>
      <c r="F103" s="107"/>
      <c r="G103" s="108"/>
      <c r="H103" s="106"/>
      <c r="I103" s="104"/>
      <c r="J103" s="107"/>
      <c r="K103" s="108"/>
      <c r="L103" s="106"/>
      <c r="M103" s="104"/>
      <c r="N103" s="107"/>
      <c r="O103" s="108"/>
      <c r="P103" s="106"/>
      <c r="Q103" s="104"/>
      <c r="R103" s="107"/>
      <c r="S103" s="108"/>
      <c r="T103" s="106"/>
      <c r="U103" s="104"/>
      <c r="V103" s="107"/>
      <c r="W103" s="108"/>
      <c r="X103" s="106"/>
      <c r="Y103" s="104"/>
      <c r="Z103" s="109"/>
      <c r="AA103" s="108"/>
      <c r="AB103" s="106"/>
      <c r="AC103" s="104"/>
      <c r="AD103" s="109"/>
      <c r="AE103" s="105"/>
      <c r="AF103" s="110">
        <f t="shared" si="24"/>
        <v>0</v>
      </c>
    </row>
    <row r="104" spans="1:33" ht="15.75" thickBot="1" x14ac:dyDescent="0.3">
      <c r="A104" s="111">
        <v>26</v>
      </c>
      <c r="B104" s="97">
        <v>11499</v>
      </c>
      <c r="C104" s="21" t="s">
        <v>89</v>
      </c>
      <c r="D104" s="98"/>
      <c r="E104" s="99"/>
      <c r="F104" s="100"/>
      <c r="G104" s="101"/>
      <c r="H104" s="98"/>
      <c r="I104" s="99"/>
      <c r="J104" s="100">
        <v>7</v>
      </c>
      <c r="K104" s="101"/>
      <c r="L104" s="98"/>
      <c r="M104" s="99"/>
      <c r="N104" s="100"/>
      <c r="O104" s="101"/>
      <c r="P104" s="98"/>
      <c r="Q104" s="99"/>
      <c r="R104" s="100"/>
      <c r="S104" s="101"/>
      <c r="T104" s="98"/>
      <c r="U104" s="99"/>
      <c r="V104" s="100"/>
      <c r="W104" s="101"/>
      <c r="X104" s="98"/>
      <c r="Y104" s="99"/>
      <c r="Z104" s="102"/>
      <c r="AA104" s="101"/>
      <c r="AB104" s="98"/>
      <c r="AC104" s="99"/>
      <c r="AD104" s="102"/>
      <c r="AE104" s="101"/>
      <c r="AF104" s="103">
        <f>F104+J104+N104+R104+V104+Z104+AD104</f>
        <v>7</v>
      </c>
      <c r="AG104">
        <f>SUM(AF104:AF107)</f>
        <v>7</v>
      </c>
    </row>
    <row r="105" spans="1:33" x14ac:dyDescent="0.25">
      <c r="A105" s="16"/>
      <c r="B105" s="25"/>
      <c r="C105" s="95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6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6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6"/>
      <c r="E107" s="104"/>
      <c r="F107" s="107"/>
      <c r="G107" s="108"/>
      <c r="H107" s="106"/>
      <c r="I107" s="104"/>
      <c r="J107" s="107"/>
      <c r="K107" s="108"/>
      <c r="L107" s="106"/>
      <c r="M107" s="104"/>
      <c r="N107" s="107"/>
      <c r="O107" s="108"/>
      <c r="P107" s="106"/>
      <c r="Q107" s="104"/>
      <c r="R107" s="107"/>
      <c r="S107" s="108"/>
      <c r="T107" s="106"/>
      <c r="U107" s="104"/>
      <c r="V107" s="107"/>
      <c r="W107" s="108"/>
      <c r="X107" s="106"/>
      <c r="Y107" s="104"/>
      <c r="Z107" s="109"/>
      <c r="AA107" s="108"/>
      <c r="AB107" s="106"/>
      <c r="AC107" s="104"/>
      <c r="AD107" s="109"/>
      <c r="AE107" s="105"/>
      <c r="AF107" s="110">
        <f t="shared" si="25"/>
        <v>0</v>
      </c>
    </row>
    <row r="108" spans="1:33" ht="15.75" thickBot="1" x14ac:dyDescent="0.3">
      <c r="A108" s="111">
        <v>27</v>
      </c>
      <c r="B108" s="97">
        <v>11363</v>
      </c>
      <c r="C108" s="21" t="s">
        <v>5</v>
      </c>
      <c r="D108" s="98"/>
      <c r="E108" s="99"/>
      <c r="F108" s="100"/>
      <c r="G108" s="101"/>
      <c r="H108" s="98"/>
      <c r="I108" s="99"/>
      <c r="J108" s="100">
        <v>7</v>
      </c>
      <c r="K108" s="101"/>
      <c r="L108" s="98"/>
      <c r="M108" s="99"/>
      <c r="N108" s="100"/>
      <c r="O108" s="101"/>
      <c r="P108" s="98"/>
      <c r="Q108" s="99"/>
      <c r="R108" s="100"/>
      <c r="S108" s="101"/>
      <c r="T108" s="98"/>
      <c r="U108" s="99"/>
      <c r="V108" s="100"/>
      <c r="W108" s="101"/>
      <c r="X108" s="98"/>
      <c r="Y108" s="99"/>
      <c r="Z108" s="102"/>
      <c r="AA108" s="101"/>
      <c r="AB108" s="98"/>
      <c r="AC108" s="99"/>
      <c r="AD108" s="102"/>
      <c r="AE108" s="101"/>
      <c r="AF108" s="103">
        <f>F108+J108+N108+R108+V108+Z108+AD108</f>
        <v>7</v>
      </c>
      <c r="AG108">
        <f>SUM(AF108:AF111)</f>
        <v>7</v>
      </c>
    </row>
    <row r="109" spans="1:33" x14ac:dyDescent="0.25">
      <c r="A109" s="16"/>
      <c r="B109" s="25"/>
      <c r="C109" s="95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6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6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6"/>
      <c r="E111" s="104"/>
      <c r="F111" s="107"/>
      <c r="G111" s="108"/>
      <c r="H111" s="106"/>
      <c r="I111" s="104"/>
      <c r="J111" s="107"/>
      <c r="K111" s="108"/>
      <c r="L111" s="106"/>
      <c r="M111" s="104"/>
      <c r="N111" s="107"/>
      <c r="O111" s="108"/>
      <c r="P111" s="106"/>
      <c r="Q111" s="104"/>
      <c r="R111" s="107"/>
      <c r="S111" s="108"/>
      <c r="T111" s="106"/>
      <c r="U111" s="104"/>
      <c r="V111" s="107"/>
      <c r="W111" s="108"/>
      <c r="X111" s="106"/>
      <c r="Y111" s="104"/>
      <c r="Z111" s="109"/>
      <c r="AA111" s="108"/>
      <c r="AB111" s="106"/>
      <c r="AC111" s="104"/>
      <c r="AD111" s="109"/>
      <c r="AE111" s="105"/>
      <c r="AF111" s="110">
        <f t="shared" si="26"/>
        <v>0</v>
      </c>
    </row>
    <row r="112" spans="1:33" ht="15.75" thickBot="1" x14ac:dyDescent="0.3">
      <c r="A112" s="111">
        <v>28</v>
      </c>
      <c r="B112" s="97">
        <v>11291</v>
      </c>
      <c r="C112" s="21" t="s">
        <v>6</v>
      </c>
      <c r="D112" s="98"/>
      <c r="E112" s="99"/>
      <c r="F112" s="100"/>
      <c r="G112" s="101"/>
      <c r="H112" s="98"/>
      <c r="I112" s="99"/>
      <c r="J112" s="100">
        <v>7</v>
      </c>
      <c r="K112" s="101"/>
      <c r="L112" s="98"/>
      <c r="M112" s="99"/>
      <c r="N112" s="100"/>
      <c r="O112" s="101"/>
      <c r="P112" s="98"/>
      <c r="Q112" s="99"/>
      <c r="R112" s="100"/>
      <c r="S112" s="101"/>
      <c r="T112" s="98"/>
      <c r="U112" s="99"/>
      <c r="V112" s="100"/>
      <c r="W112" s="101"/>
      <c r="X112" s="98"/>
      <c r="Y112" s="99"/>
      <c r="Z112" s="102"/>
      <c r="AA112" s="101"/>
      <c r="AB112" s="98"/>
      <c r="AC112" s="99"/>
      <c r="AD112" s="102"/>
      <c r="AE112" s="101"/>
      <c r="AF112" s="103">
        <f>F112+J112+N112+R112+V112+Z112+AD112</f>
        <v>7</v>
      </c>
      <c r="AG112">
        <f>SUM(AF112:AF115)</f>
        <v>7</v>
      </c>
    </row>
    <row r="113" spans="1:33" x14ac:dyDescent="0.25">
      <c r="A113" s="16"/>
      <c r="B113" s="25"/>
      <c r="C113" s="95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6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6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6"/>
      <c r="E115" s="104"/>
      <c r="F115" s="107"/>
      <c r="G115" s="108"/>
      <c r="H115" s="106"/>
      <c r="I115" s="104"/>
      <c r="J115" s="107"/>
      <c r="K115" s="108"/>
      <c r="L115" s="106"/>
      <c r="M115" s="104"/>
      <c r="N115" s="107"/>
      <c r="O115" s="108"/>
      <c r="P115" s="106"/>
      <c r="Q115" s="104"/>
      <c r="R115" s="107"/>
      <c r="S115" s="108"/>
      <c r="T115" s="106"/>
      <c r="U115" s="104"/>
      <c r="V115" s="107"/>
      <c r="W115" s="108"/>
      <c r="X115" s="106"/>
      <c r="Y115" s="104"/>
      <c r="Z115" s="109"/>
      <c r="AA115" s="108"/>
      <c r="AB115" s="106"/>
      <c r="AC115" s="104"/>
      <c r="AD115" s="109"/>
      <c r="AE115" s="105"/>
      <c r="AF115" s="110">
        <f t="shared" si="27"/>
        <v>0</v>
      </c>
    </row>
    <row r="116" spans="1:33" ht="15.75" thickBot="1" x14ac:dyDescent="0.3">
      <c r="A116" s="111">
        <v>29</v>
      </c>
      <c r="B116" s="97">
        <v>11502</v>
      </c>
      <c r="C116" s="21" t="s">
        <v>91</v>
      </c>
      <c r="D116" s="98"/>
      <c r="E116" s="99"/>
      <c r="F116" s="100"/>
      <c r="G116" s="101"/>
      <c r="H116" s="98"/>
      <c r="I116" s="99"/>
      <c r="J116" s="100">
        <v>7</v>
      </c>
      <c r="K116" s="101"/>
      <c r="L116" s="98"/>
      <c r="M116" s="99"/>
      <c r="N116" s="100"/>
      <c r="O116" s="101"/>
      <c r="P116" s="98"/>
      <c r="Q116" s="99"/>
      <c r="R116" s="100"/>
      <c r="S116" s="101"/>
      <c r="T116" s="98"/>
      <c r="U116" s="99"/>
      <c r="V116" s="100"/>
      <c r="W116" s="101"/>
      <c r="X116" s="98"/>
      <c r="Y116" s="99"/>
      <c r="Z116" s="102"/>
      <c r="AA116" s="101"/>
      <c r="AB116" s="98"/>
      <c r="AC116" s="99"/>
      <c r="AD116" s="102"/>
      <c r="AE116" s="101"/>
      <c r="AF116" s="103">
        <f>F116+J116+N116+R116+V116+Z116+AD116</f>
        <v>7</v>
      </c>
      <c r="AG116">
        <f>SUM(AF116:AF119)</f>
        <v>7</v>
      </c>
    </row>
    <row r="117" spans="1:33" x14ac:dyDescent="0.25">
      <c r="A117" s="16"/>
      <c r="B117" s="25"/>
      <c r="C117" s="95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6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6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6"/>
      <c r="E119" s="104"/>
      <c r="F119" s="107"/>
      <c r="G119" s="108"/>
      <c r="H119" s="106"/>
      <c r="I119" s="104"/>
      <c r="J119" s="107"/>
      <c r="K119" s="108"/>
      <c r="L119" s="106"/>
      <c r="M119" s="104"/>
      <c r="N119" s="107"/>
      <c r="O119" s="108"/>
      <c r="P119" s="106"/>
      <c r="Q119" s="104"/>
      <c r="R119" s="107"/>
      <c r="S119" s="108"/>
      <c r="T119" s="106"/>
      <c r="U119" s="104"/>
      <c r="V119" s="107"/>
      <c r="W119" s="108"/>
      <c r="X119" s="106"/>
      <c r="Y119" s="104"/>
      <c r="Z119" s="109"/>
      <c r="AA119" s="108"/>
      <c r="AB119" s="106"/>
      <c r="AC119" s="104"/>
      <c r="AD119" s="109"/>
      <c r="AE119" s="105"/>
      <c r="AF119" s="110">
        <f t="shared" si="28"/>
        <v>0</v>
      </c>
    </row>
    <row r="120" spans="1:33" ht="15.75" thickBot="1" x14ac:dyDescent="0.3">
      <c r="A120" s="111">
        <v>30</v>
      </c>
      <c r="B120" s="97">
        <v>11408</v>
      </c>
      <c r="C120" s="21" t="s">
        <v>64</v>
      </c>
      <c r="D120" s="98"/>
      <c r="E120" s="99"/>
      <c r="F120" s="100"/>
      <c r="G120" s="101"/>
      <c r="H120" s="98"/>
      <c r="I120" s="99"/>
      <c r="J120" s="100">
        <v>7</v>
      </c>
      <c r="K120" s="101"/>
      <c r="L120" s="98"/>
      <c r="M120" s="99"/>
      <c r="N120" s="100"/>
      <c r="O120" s="101"/>
      <c r="P120" s="98"/>
      <c r="Q120" s="99"/>
      <c r="R120" s="100"/>
      <c r="S120" s="101"/>
      <c r="T120" s="98"/>
      <c r="U120" s="99"/>
      <c r="V120" s="100"/>
      <c r="W120" s="101"/>
      <c r="X120" s="98"/>
      <c r="Y120" s="99"/>
      <c r="Z120" s="102"/>
      <c r="AA120" s="101"/>
      <c r="AB120" s="98"/>
      <c r="AC120" s="99"/>
      <c r="AD120" s="102"/>
      <c r="AE120" s="101"/>
      <c r="AF120" s="103">
        <f>F120+J120+N120+R120+V120+Z120+AD120</f>
        <v>7</v>
      </c>
      <c r="AG120">
        <f>SUM(AF120:AF123)</f>
        <v>7</v>
      </c>
    </row>
    <row r="121" spans="1:33" x14ac:dyDescent="0.25">
      <c r="A121" s="16"/>
      <c r="B121" s="25"/>
      <c r="C121" s="95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6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6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6"/>
      <c r="E123" s="104"/>
      <c r="F123" s="107"/>
      <c r="G123" s="108"/>
      <c r="H123" s="106"/>
      <c r="I123" s="104"/>
      <c r="J123" s="107"/>
      <c r="K123" s="108"/>
      <c r="L123" s="106"/>
      <c r="M123" s="104"/>
      <c r="N123" s="107"/>
      <c r="O123" s="108"/>
      <c r="P123" s="106"/>
      <c r="Q123" s="104"/>
      <c r="R123" s="107"/>
      <c r="S123" s="108"/>
      <c r="T123" s="106"/>
      <c r="U123" s="104"/>
      <c r="V123" s="107"/>
      <c r="W123" s="108"/>
      <c r="X123" s="106"/>
      <c r="Y123" s="104"/>
      <c r="Z123" s="109"/>
      <c r="AA123" s="108"/>
      <c r="AB123" s="106"/>
      <c r="AC123" s="104"/>
      <c r="AD123" s="109"/>
      <c r="AE123" s="105"/>
      <c r="AF123" s="110">
        <f t="shared" si="29"/>
        <v>0</v>
      </c>
    </row>
    <row r="124" spans="1:33" ht="15.75" thickBot="1" x14ac:dyDescent="0.3">
      <c r="A124" s="111">
        <v>31</v>
      </c>
      <c r="B124" s="97">
        <v>11428</v>
      </c>
      <c r="C124" s="21" t="s">
        <v>169</v>
      </c>
      <c r="D124" s="98"/>
      <c r="E124" s="99"/>
      <c r="F124" s="100"/>
      <c r="G124" s="101"/>
      <c r="H124" s="98"/>
      <c r="I124" s="99"/>
      <c r="J124" s="100">
        <v>7</v>
      </c>
      <c r="K124" s="101"/>
      <c r="L124" s="98"/>
      <c r="M124" s="99"/>
      <c r="N124" s="100"/>
      <c r="O124" s="101"/>
      <c r="P124" s="98"/>
      <c r="Q124" s="99"/>
      <c r="R124" s="100"/>
      <c r="S124" s="101"/>
      <c r="T124" s="98"/>
      <c r="U124" s="99"/>
      <c r="V124" s="100"/>
      <c r="W124" s="101"/>
      <c r="X124" s="98"/>
      <c r="Y124" s="99"/>
      <c r="Z124" s="102"/>
      <c r="AA124" s="101"/>
      <c r="AB124" s="98"/>
      <c r="AC124" s="99"/>
      <c r="AD124" s="102"/>
      <c r="AE124" s="101"/>
      <c r="AF124" s="103">
        <f>F124+J124+N124+R124+V124+Z124+AD124</f>
        <v>7</v>
      </c>
      <c r="AG124">
        <f>SUM(AF124:AF127)</f>
        <v>7</v>
      </c>
    </row>
    <row r="125" spans="1:33" x14ac:dyDescent="0.25">
      <c r="A125" s="16"/>
      <c r="B125" s="25"/>
      <c r="C125" s="95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6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6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6"/>
      <c r="E127" s="104"/>
      <c r="F127" s="107"/>
      <c r="G127" s="108"/>
      <c r="H127" s="106"/>
      <c r="I127" s="104"/>
      <c r="J127" s="107"/>
      <c r="K127" s="108"/>
      <c r="L127" s="106"/>
      <c r="M127" s="104"/>
      <c r="N127" s="107"/>
      <c r="O127" s="108"/>
      <c r="P127" s="106"/>
      <c r="Q127" s="104"/>
      <c r="R127" s="107"/>
      <c r="S127" s="108"/>
      <c r="T127" s="106"/>
      <c r="U127" s="104"/>
      <c r="V127" s="107"/>
      <c r="W127" s="108"/>
      <c r="X127" s="106"/>
      <c r="Y127" s="104"/>
      <c r="Z127" s="109"/>
      <c r="AA127" s="108"/>
      <c r="AB127" s="106"/>
      <c r="AC127" s="104"/>
      <c r="AD127" s="109"/>
      <c r="AE127" s="105"/>
      <c r="AF127" s="110">
        <f t="shared" si="30"/>
        <v>0</v>
      </c>
    </row>
    <row r="128" spans="1:33" ht="15.75" thickBot="1" x14ac:dyDescent="0.3">
      <c r="A128" s="111">
        <v>32</v>
      </c>
      <c r="B128" s="97">
        <v>11478</v>
      </c>
      <c r="C128" s="21" t="s">
        <v>70</v>
      </c>
      <c r="D128" s="98"/>
      <c r="E128" s="99"/>
      <c r="F128" s="100"/>
      <c r="G128" s="101"/>
      <c r="H128" s="98"/>
      <c r="I128" s="99"/>
      <c r="J128" s="100">
        <v>7</v>
      </c>
      <c r="K128" s="101"/>
      <c r="L128" s="98"/>
      <c r="M128" s="99"/>
      <c r="N128" s="100"/>
      <c r="O128" s="101"/>
      <c r="P128" s="98"/>
      <c r="Q128" s="99"/>
      <c r="R128" s="100"/>
      <c r="S128" s="101"/>
      <c r="T128" s="98"/>
      <c r="U128" s="99"/>
      <c r="V128" s="100"/>
      <c r="W128" s="101"/>
      <c r="X128" s="98"/>
      <c r="Y128" s="99"/>
      <c r="Z128" s="102"/>
      <c r="AA128" s="101"/>
      <c r="AB128" s="98"/>
      <c r="AC128" s="99"/>
      <c r="AD128" s="102"/>
      <c r="AE128" s="101"/>
      <c r="AF128" s="103">
        <f>F128+J128+N128+R128+V128+Z128+AD128</f>
        <v>7</v>
      </c>
      <c r="AG128">
        <f>SUM(AF128:AF131)</f>
        <v>7</v>
      </c>
    </row>
    <row r="129" spans="1:33" x14ac:dyDescent="0.25">
      <c r="A129" s="16"/>
      <c r="B129" s="25"/>
      <c r="C129" s="95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6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6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6"/>
      <c r="E131" s="104"/>
      <c r="F131" s="107"/>
      <c r="G131" s="108"/>
      <c r="H131" s="106"/>
      <c r="I131" s="104"/>
      <c r="J131" s="107"/>
      <c r="K131" s="108"/>
      <c r="L131" s="106"/>
      <c r="M131" s="104"/>
      <c r="N131" s="107"/>
      <c r="O131" s="108"/>
      <c r="P131" s="106"/>
      <c r="Q131" s="104"/>
      <c r="R131" s="107"/>
      <c r="S131" s="108"/>
      <c r="T131" s="106"/>
      <c r="U131" s="104"/>
      <c r="V131" s="107"/>
      <c r="W131" s="108"/>
      <c r="X131" s="106"/>
      <c r="Y131" s="104"/>
      <c r="Z131" s="109"/>
      <c r="AA131" s="108"/>
      <c r="AB131" s="106"/>
      <c r="AC131" s="104"/>
      <c r="AD131" s="109"/>
      <c r="AE131" s="105"/>
      <c r="AF131" s="110">
        <f t="shared" si="31"/>
        <v>0</v>
      </c>
    </row>
    <row r="132" spans="1:33" ht="15.75" thickBot="1" x14ac:dyDescent="0.3">
      <c r="A132" s="111">
        <v>33</v>
      </c>
      <c r="B132" s="97">
        <v>11534</v>
      </c>
      <c r="C132" s="21" t="s">
        <v>269</v>
      </c>
      <c r="D132" s="98"/>
      <c r="E132" s="99"/>
      <c r="F132" s="100"/>
      <c r="G132" s="101"/>
      <c r="H132" s="98"/>
      <c r="I132" s="99"/>
      <c r="J132" s="100">
        <v>7</v>
      </c>
      <c r="K132" s="101"/>
      <c r="L132" s="98"/>
      <c r="M132" s="99"/>
      <c r="N132" s="100"/>
      <c r="O132" s="101"/>
      <c r="P132" s="98"/>
      <c r="Q132" s="99"/>
      <c r="R132" s="100"/>
      <c r="S132" s="101"/>
      <c r="T132" s="98"/>
      <c r="U132" s="99"/>
      <c r="V132" s="100"/>
      <c r="W132" s="101"/>
      <c r="X132" s="98"/>
      <c r="Y132" s="99"/>
      <c r="Z132" s="102"/>
      <c r="AA132" s="101"/>
      <c r="AB132" s="98"/>
      <c r="AC132" s="99"/>
      <c r="AD132" s="102"/>
      <c r="AE132" s="101"/>
      <c r="AF132" s="103">
        <f>F132+J132+N132+R132+V132+Z132+AD132</f>
        <v>7</v>
      </c>
      <c r="AG132">
        <f>SUM(AF132:AF135)</f>
        <v>7</v>
      </c>
    </row>
    <row r="133" spans="1:33" x14ac:dyDescent="0.25">
      <c r="A133" s="16"/>
      <c r="B133" s="25"/>
      <c r="C133" s="95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6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6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6"/>
      <c r="E135" s="104"/>
      <c r="F135" s="107"/>
      <c r="G135" s="108"/>
      <c r="H135" s="106"/>
      <c r="I135" s="104"/>
      <c r="J135" s="107"/>
      <c r="K135" s="108"/>
      <c r="L135" s="106"/>
      <c r="M135" s="104"/>
      <c r="N135" s="107"/>
      <c r="O135" s="108"/>
      <c r="P135" s="106"/>
      <c r="Q135" s="104"/>
      <c r="R135" s="107"/>
      <c r="S135" s="108"/>
      <c r="T135" s="106"/>
      <c r="U135" s="104"/>
      <c r="V135" s="107"/>
      <c r="W135" s="108"/>
      <c r="X135" s="106"/>
      <c r="Y135" s="104"/>
      <c r="Z135" s="109"/>
      <c r="AA135" s="108"/>
      <c r="AB135" s="106"/>
      <c r="AC135" s="104"/>
      <c r="AD135" s="109"/>
      <c r="AE135" s="105"/>
      <c r="AF135" s="110">
        <f t="shared" si="32"/>
        <v>0</v>
      </c>
    </row>
    <row r="136" spans="1:33" ht="15.75" thickBot="1" x14ac:dyDescent="0.3">
      <c r="A136" s="111">
        <v>34</v>
      </c>
      <c r="B136" s="97">
        <v>11514</v>
      </c>
      <c r="C136" s="21" t="s">
        <v>266</v>
      </c>
      <c r="D136" s="98"/>
      <c r="E136" s="99"/>
      <c r="F136" s="100"/>
      <c r="G136" s="101"/>
      <c r="H136" s="98"/>
      <c r="I136" s="99"/>
      <c r="J136" s="100">
        <v>7</v>
      </c>
      <c r="K136" s="101"/>
      <c r="L136" s="98"/>
      <c r="M136" s="99"/>
      <c r="N136" s="100"/>
      <c r="O136" s="101"/>
      <c r="P136" s="98"/>
      <c r="Q136" s="99"/>
      <c r="R136" s="100"/>
      <c r="S136" s="101"/>
      <c r="T136" s="98"/>
      <c r="U136" s="99"/>
      <c r="V136" s="100"/>
      <c r="W136" s="101"/>
      <c r="X136" s="98"/>
      <c r="Y136" s="99"/>
      <c r="Z136" s="102"/>
      <c r="AA136" s="101"/>
      <c r="AB136" s="98"/>
      <c r="AC136" s="99"/>
      <c r="AD136" s="102"/>
      <c r="AE136" s="101"/>
      <c r="AF136" s="103">
        <f>F136+J136+N136+R136+V136+Z136+AD136</f>
        <v>7</v>
      </c>
      <c r="AG136">
        <f>SUM(AF136:AF139)</f>
        <v>7</v>
      </c>
    </row>
    <row r="137" spans="1:33" x14ac:dyDescent="0.25">
      <c r="A137" s="16"/>
      <c r="B137" s="25"/>
      <c r="C137" s="95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6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6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6"/>
      <c r="E139" s="104"/>
      <c r="F139" s="107"/>
      <c r="G139" s="108"/>
      <c r="H139" s="106"/>
      <c r="I139" s="104"/>
      <c r="J139" s="107"/>
      <c r="K139" s="108"/>
      <c r="L139" s="106"/>
      <c r="M139" s="104"/>
      <c r="N139" s="107"/>
      <c r="O139" s="108"/>
      <c r="P139" s="106"/>
      <c r="Q139" s="104"/>
      <c r="R139" s="107"/>
      <c r="S139" s="108"/>
      <c r="T139" s="106"/>
      <c r="U139" s="104"/>
      <c r="V139" s="107"/>
      <c r="W139" s="108"/>
      <c r="X139" s="106"/>
      <c r="Y139" s="104"/>
      <c r="Z139" s="109"/>
      <c r="AA139" s="108"/>
      <c r="AB139" s="106"/>
      <c r="AC139" s="104"/>
      <c r="AD139" s="109"/>
      <c r="AE139" s="105"/>
      <c r="AF139" s="110">
        <f t="shared" si="33"/>
        <v>0</v>
      </c>
    </row>
    <row r="140" spans="1:33" ht="15.75" thickBot="1" x14ac:dyDescent="0.3">
      <c r="A140" s="111">
        <v>35</v>
      </c>
      <c r="B140" s="97">
        <v>11500</v>
      </c>
      <c r="C140" s="21" t="s">
        <v>90</v>
      </c>
      <c r="D140" s="98"/>
      <c r="E140" s="99"/>
      <c r="F140" s="100"/>
      <c r="G140" s="101"/>
      <c r="H140" s="98"/>
      <c r="I140" s="99"/>
      <c r="J140" s="100">
        <v>7</v>
      </c>
      <c r="K140" s="101"/>
      <c r="L140" s="98"/>
      <c r="M140" s="99"/>
      <c r="N140" s="100"/>
      <c r="O140" s="101"/>
      <c r="P140" s="98"/>
      <c r="Q140" s="99"/>
      <c r="R140" s="100"/>
      <c r="S140" s="101"/>
      <c r="T140" s="98"/>
      <c r="U140" s="99"/>
      <c r="V140" s="100"/>
      <c r="W140" s="101"/>
      <c r="X140" s="98"/>
      <c r="Y140" s="99"/>
      <c r="Z140" s="102"/>
      <c r="AA140" s="101"/>
      <c r="AB140" s="98"/>
      <c r="AC140" s="99"/>
      <c r="AD140" s="102"/>
      <c r="AE140" s="101"/>
      <c r="AF140" s="103">
        <f>F140+J140+N140+R140+V140+Z140+AD140</f>
        <v>7</v>
      </c>
      <c r="AG140">
        <f>SUM(AF140:AF143)</f>
        <v>7</v>
      </c>
    </row>
    <row r="141" spans="1:33" x14ac:dyDescent="0.25">
      <c r="A141" s="16"/>
      <c r="B141" s="25"/>
      <c r="C141" s="95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6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6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6"/>
      <c r="E143" s="104"/>
      <c r="F143" s="107"/>
      <c r="G143" s="108"/>
      <c r="H143" s="106"/>
      <c r="I143" s="104"/>
      <c r="J143" s="107"/>
      <c r="K143" s="108"/>
      <c r="L143" s="106"/>
      <c r="M143" s="104"/>
      <c r="N143" s="107"/>
      <c r="O143" s="108"/>
      <c r="P143" s="106"/>
      <c r="Q143" s="104"/>
      <c r="R143" s="107"/>
      <c r="S143" s="108"/>
      <c r="T143" s="106"/>
      <c r="U143" s="104"/>
      <c r="V143" s="107"/>
      <c r="W143" s="108"/>
      <c r="X143" s="106"/>
      <c r="Y143" s="104"/>
      <c r="Z143" s="109"/>
      <c r="AA143" s="108"/>
      <c r="AB143" s="106"/>
      <c r="AC143" s="104"/>
      <c r="AD143" s="109"/>
      <c r="AE143" s="105"/>
      <c r="AF143" s="110">
        <f t="shared" si="34"/>
        <v>0</v>
      </c>
    </row>
    <row r="144" spans="1:33" ht="15.75" thickBot="1" x14ac:dyDescent="0.3">
      <c r="A144" s="111">
        <v>36</v>
      </c>
      <c r="B144" s="97">
        <v>11501</v>
      </c>
      <c r="C144" s="21" t="s">
        <v>85</v>
      </c>
      <c r="D144" s="98"/>
      <c r="E144" s="99"/>
      <c r="F144" s="100"/>
      <c r="G144" s="101"/>
      <c r="H144" s="98"/>
      <c r="I144" s="99"/>
      <c r="J144" s="100">
        <v>7</v>
      </c>
      <c r="K144" s="101"/>
      <c r="L144" s="98"/>
      <c r="M144" s="99"/>
      <c r="N144" s="100"/>
      <c r="O144" s="101"/>
      <c r="P144" s="98"/>
      <c r="Q144" s="99"/>
      <c r="R144" s="100"/>
      <c r="S144" s="101"/>
      <c r="T144" s="98"/>
      <c r="U144" s="99"/>
      <c r="V144" s="100"/>
      <c r="W144" s="101"/>
      <c r="X144" s="98"/>
      <c r="Y144" s="99"/>
      <c r="Z144" s="102"/>
      <c r="AA144" s="101"/>
      <c r="AB144" s="98"/>
      <c r="AC144" s="99"/>
      <c r="AD144" s="102"/>
      <c r="AE144" s="101"/>
      <c r="AF144" s="103">
        <f>F144+J144+N144+R144+V144+Z144+AD144</f>
        <v>7</v>
      </c>
      <c r="AG144">
        <f>SUM(AF144:AF147)</f>
        <v>7</v>
      </c>
    </row>
    <row r="145" spans="1:33" x14ac:dyDescent="0.25">
      <c r="A145" s="16"/>
      <c r="B145" s="25"/>
      <c r="C145" s="95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6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6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6"/>
      <c r="E147" s="104"/>
      <c r="F147" s="107"/>
      <c r="G147" s="108"/>
      <c r="H147" s="106"/>
      <c r="I147" s="104"/>
      <c r="J147" s="107"/>
      <c r="K147" s="108"/>
      <c r="L147" s="106"/>
      <c r="M147" s="104"/>
      <c r="N147" s="107"/>
      <c r="O147" s="108"/>
      <c r="P147" s="106"/>
      <c r="Q147" s="104"/>
      <c r="R147" s="107"/>
      <c r="S147" s="108"/>
      <c r="T147" s="106"/>
      <c r="U147" s="104"/>
      <c r="V147" s="107"/>
      <c r="W147" s="108"/>
      <c r="X147" s="106"/>
      <c r="Y147" s="104"/>
      <c r="Z147" s="109"/>
      <c r="AA147" s="108"/>
      <c r="AB147" s="106"/>
      <c r="AC147" s="104"/>
      <c r="AD147" s="109"/>
      <c r="AE147" s="105"/>
      <c r="AF147" s="110">
        <f t="shared" si="35"/>
        <v>0</v>
      </c>
    </row>
    <row r="148" spans="1:33" ht="15.75" thickBot="1" x14ac:dyDescent="0.3">
      <c r="A148" s="111">
        <v>37</v>
      </c>
      <c r="B148" s="97">
        <v>11495</v>
      </c>
      <c r="C148" s="21" t="s">
        <v>92</v>
      </c>
      <c r="D148" s="98"/>
      <c r="E148" s="99"/>
      <c r="F148" s="100"/>
      <c r="G148" s="101"/>
      <c r="H148" s="98"/>
      <c r="I148" s="99"/>
      <c r="J148" s="100">
        <v>7</v>
      </c>
      <c r="K148" s="101"/>
      <c r="L148" s="98"/>
      <c r="M148" s="99"/>
      <c r="N148" s="100"/>
      <c r="O148" s="101"/>
      <c r="P148" s="98"/>
      <c r="Q148" s="99"/>
      <c r="R148" s="100"/>
      <c r="S148" s="101"/>
      <c r="T148" s="98"/>
      <c r="U148" s="99"/>
      <c r="V148" s="100"/>
      <c r="W148" s="101"/>
      <c r="X148" s="98"/>
      <c r="Y148" s="99"/>
      <c r="Z148" s="102"/>
      <c r="AA148" s="101"/>
      <c r="AB148" s="98"/>
      <c r="AC148" s="99"/>
      <c r="AD148" s="102"/>
      <c r="AE148" s="101"/>
      <c r="AF148" s="103">
        <f>F148+J148+N148+R148+V148+Z148+AD148</f>
        <v>7</v>
      </c>
      <c r="AG148">
        <f>SUM(AF148:AF151)</f>
        <v>7</v>
      </c>
    </row>
    <row r="149" spans="1:33" x14ac:dyDescent="0.25">
      <c r="A149" s="16"/>
      <c r="B149" s="25"/>
      <c r="C149" s="95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6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6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6"/>
      <c r="E151" s="104"/>
      <c r="F151" s="107"/>
      <c r="G151" s="108"/>
      <c r="H151" s="106"/>
      <c r="I151" s="104"/>
      <c r="J151" s="107"/>
      <c r="K151" s="108"/>
      <c r="L151" s="106"/>
      <c r="M151" s="104"/>
      <c r="N151" s="107"/>
      <c r="O151" s="108"/>
      <c r="P151" s="106"/>
      <c r="Q151" s="104"/>
      <c r="R151" s="107"/>
      <c r="S151" s="108"/>
      <c r="T151" s="106"/>
      <c r="U151" s="104"/>
      <c r="V151" s="107"/>
      <c r="W151" s="108"/>
      <c r="X151" s="106"/>
      <c r="Y151" s="104"/>
      <c r="Z151" s="109"/>
      <c r="AA151" s="108"/>
      <c r="AB151" s="106"/>
      <c r="AC151" s="104"/>
      <c r="AD151" s="109"/>
      <c r="AE151" s="105"/>
      <c r="AF151" s="110">
        <f t="shared" si="36"/>
        <v>0</v>
      </c>
    </row>
    <row r="152" spans="1:33" ht="15.75" thickBot="1" x14ac:dyDescent="0.3">
      <c r="A152" s="111">
        <v>38</v>
      </c>
      <c r="B152" s="97">
        <v>11496</v>
      </c>
      <c r="C152" s="21" t="s">
        <v>86</v>
      </c>
      <c r="D152" s="98"/>
      <c r="E152" s="99"/>
      <c r="F152" s="100"/>
      <c r="G152" s="101"/>
      <c r="H152" s="98"/>
      <c r="I152" s="99"/>
      <c r="J152" s="100">
        <v>7</v>
      </c>
      <c r="K152" s="101"/>
      <c r="L152" s="98"/>
      <c r="M152" s="99"/>
      <c r="N152" s="100"/>
      <c r="O152" s="101"/>
      <c r="P152" s="98"/>
      <c r="Q152" s="99"/>
      <c r="R152" s="100"/>
      <c r="S152" s="101"/>
      <c r="T152" s="98"/>
      <c r="U152" s="99"/>
      <c r="V152" s="100"/>
      <c r="W152" s="101"/>
      <c r="X152" s="98"/>
      <c r="Y152" s="99"/>
      <c r="Z152" s="102"/>
      <c r="AA152" s="101"/>
      <c r="AB152" s="98"/>
      <c r="AC152" s="99"/>
      <c r="AD152" s="102"/>
      <c r="AE152" s="101"/>
      <c r="AF152" s="103">
        <f>F152+J152+N152+R152+V152+Z152+AD152</f>
        <v>7</v>
      </c>
      <c r="AG152">
        <f>SUM(AF152:AF155)</f>
        <v>7</v>
      </c>
    </row>
    <row r="153" spans="1:33" x14ac:dyDescent="0.25">
      <c r="A153" s="16"/>
      <c r="B153" s="25"/>
      <c r="C153" s="95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6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6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6"/>
      <c r="E155" s="104"/>
      <c r="F155" s="107"/>
      <c r="G155" s="108"/>
      <c r="H155" s="106"/>
      <c r="I155" s="104"/>
      <c r="J155" s="107"/>
      <c r="K155" s="108"/>
      <c r="L155" s="106"/>
      <c r="M155" s="104"/>
      <c r="N155" s="107"/>
      <c r="O155" s="108"/>
      <c r="P155" s="106"/>
      <c r="Q155" s="104"/>
      <c r="R155" s="107"/>
      <c r="S155" s="108"/>
      <c r="T155" s="106"/>
      <c r="U155" s="104"/>
      <c r="V155" s="107"/>
      <c r="W155" s="108"/>
      <c r="X155" s="106"/>
      <c r="Y155" s="104"/>
      <c r="Z155" s="109"/>
      <c r="AA155" s="108"/>
      <c r="AB155" s="106"/>
      <c r="AC155" s="104"/>
      <c r="AD155" s="109"/>
      <c r="AE155" s="105"/>
      <c r="AF155" s="110">
        <f t="shared" si="37"/>
        <v>0</v>
      </c>
    </row>
    <row r="156" spans="1:33" ht="15.75" thickBot="1" x14ac:dyDescent="0.3">
      <c r="A156" s="111">
        <v>39</v>
      </c>
      <c r="B156" s="97">
        <v>11493</v>
      </c>
      <c r="C156" s="21" t="s">
        <v>83</v>
      </c>
      <c r="D156" s="98"/>
      <c r="E156" s="99"/>
      <c r="F156" s="100"/>
      <c r="G156" s="101"/>
      <c r="H156" s="98"/>
      <c r="I156" s="99"/>
      <c r="J156" s="100">
        <v>7</v>
      </c>
      <c r="K156" s="101"/>
      <c r="L156" s="98"/>
      <c r="M156" s="99"/>
      <c r="N156" s="100"/>
      <c r="O156" s="101"/>
      <c r="P156" s="98"/>
      <c r="Q156" s="99"/>
      <c r="R156" s="100"/>
      <c r="S156" s="101"/>
      <c r="T156" s="98"/>
      <c r="U156" s="99"/>
      <c r="V156" s="100"/>
      <c r="W156" s="101"/>
      <c r="X156" s="98"/>
      <c r="Y156" s="99"/>
      <c r="Z156" s="102"/>
      <c r="AA156" s="101"/>
      <c r="AB156" s="98"/>
      <c r="AC156" s="99"/>
      <c r="AD156" s="102"/>
      <c r="AE156" s="101"/>
      <c r="AF156" s="103">
        <f>F156+J156+N156+R156+V156+Z156+AD156</f>
        <v>7</v>
      </c>
      <c r="AG156">
        <f>SUM(AF156:AF159)</f>
        <v>7</v>
      </c>
    </row>
    <row r="157" spans="1:33" x14ac:dyDescent="0.25">
      <c r="A157" s="16"/>
      <c r="B157" s="25"/>
      <c r="C157" s="95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6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6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6"/>
      <c r="E159" s="104"/>
      <c r="F159" s="107"/>
      <c r="G159" s="108"/>
      <c r="H159" s="106"/>
      <c r="I159" s="104"/>
      <c r="J159" s="107"/>
      <c r="K159" s="108"/>
      <c r="L159" s="106"/>
      <c r="M159" s="104"/>
      <c r="N159" s="107"/>
      <c r="O159" s="108"/>
      <c r="P159" s="106"/>
      <c r="Q159" s="104"/>
      <c r="R159" s="107"/>
      <c r="S159" s="108"/>
      <c r="T159" s="106"/>
      <c r="U159" s="104"/>
      <c r="V159" s="107"/>
      <c r="W159" s="108"/>
      <c r="X159" s="106"/>
      <c r="Y159" s="104"/>
      <c r="Z159" s="109"/>
      <c r="AA159" s="108"/>
      <c r="AB159" s="106"/>
      <c r="AC159" s="104"/>
      <c r="AD159" s="109"/>
      <c r="AE159" s="105"/>
      <c r="AF159" s="110">
        <f t="shared" si="38"/>
        <v>0</v>
      </c>
    </row>
    <row r="160" spans="1:33" ht="15.75" thickBot="1" x14ac:dyDescent="0.3">
      <c r="A160" s="111">
        <v>40</v>
      </c>
      <c r="B160" s="97">
        <v>11406</v>
      </c>
      <c r="C160" s="21" t="s">
        <v>171</v>
      </c>
      <c r="D160" s="98"/>
      <c r="E160" s="99"/>
      <c r="F160" s="100"/>
      <c r="G160" s="101"/>
      <c r="H160" s="98"/>
      <c r="I160" s="99"/>
      <c r="J160" s="100">
        <v>7</v>
      </c>
      <c r="K160" s="101"/>
      <c r="L160" s="98"/>
      <c r="M160" s="99"/>
      <c r="N160" s="100"/>
      <c r="O160" s="101"/>
      <c r="P160" s="98"/>
      <c r="Q160" s="99"/>
      <c r="R160" s="100"/>
      <c r="S160" s="101"/>
      <c r="T160" s="98"/>
      <c r="U160" s="99"/>
      <c r="V160" s="100"/>
      <c r="W160" s="101"/>
      <c r="X160" s="98"/>
      <c r="Y160" s="99"/>
      <c r="Z160" s="102"/>
      <c r="AA160" s="101"/>
      <c r="AB160" s="98"/>
      <c r="AC160" s="99"/>
      <c r="AD160" s="102"/>
      <c r="AE160" s="101"/>
      <c r="AF160" s="103">
        <f>F160+J160+N160+R160+V160+Z160+AD160</f>
        <v>7</v>
      </c>
      <c r="AG160">
        <f>SUM(AF160:AF163)</f>
        <v>7</v>
      </c>
    </row>
    <row r="161" spans="1:33" x14ac:dyDescent="0.25">
      <c r="A161" s="16"/>
      <c r="B161" s="25"/>
      <c r="C161" s="95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6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6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6"/>
      <c r="E163" s="104"/>
      <c r="F163" s="107"/>
      <c r="G163" s="108"/>
      <c r="H163" s="106"/>
      <c r="I163" s="104"/>
      <c r="J163" s="107"/>
      <c r="K163" s="108"/>
      <c r="L163" s="106"/>
      <c r="M163" s="104"/>
      <c r="N163" s="107"/>
      <c r="O163" s="108"/>
      <c r="P163" s="106"/>
      <c r="Q163" s="104"/>
      <c r="R163" s="107"/>
      <c r="S163" s="108"/>
      <c r="T163" s="106"/>
      <c r="U163" s="104"/>
      <c r="V163" s="107"/>
      <c r="W163" s="108"/>
      <c r="X163" s="106"/>
      <c r="Y163" s="104"/>
      <c r="Z163" s="109"/>
      <c r="AA163" s="108"/>
      <c r="AB163" s="106"/>
      <c r="AC163" s="104"/>
      <c r="AD163" s="109"/>
      <c r="AE163" s="105"/>
      <c r="AF163" s="110">
        <f t="shared" si="39"/>
        <v>0</v>
      </c>
    </row>
    <row r="164" spans="1:33" ht="15.75" thickBot="1" x14ac:dyDescent="0.3">
      <c r="A164" s="111">
        <v>41</v>
      </c>
      <c r="B164" s="97">
        <v>11497</v>
      </c>
      <c r="C164" s="21" t="s">
        <v>87</v>
      </c>
      <c r="D164" s="98"/>
      <c r="E164" s="99"/>
      <c r="F164" s="100"/>
      <c r="G164" s="101"/>
      <c r="H164" s="98"/>
      <c r="I164" s="99"/>
      <c r="J164" s="100">
        <v>7</v>
      </c>
      <c r="K164" s="101"/>
      <c r="L164" s="98"/>
      <c r="M164" s="99"/>
      <c r="N164" s="100"/>
      <c r="O164" s="101"/>
      <c r="P164" s="98"/>
      <c r="Q164" s="99"/>
      <c r="R164" s="100"/>
      <c r="S164" s="101"/>
      <c r="T164" s="98"/>
      <c r="U164" s="99"/>
      <c r="V164" s="100"/>
      <c r="W164" s="101"/>
      <c r="X164" s="98"/>
      <c r="Y164" s="99"/>
      <c r="Z164" s="102"/>
      <c r="AA164" s="101"/>
      <c r="AB164" s="98"/>
      <c r="AC164" s="99"/>
      <c r="AD164" s="102"/>
      <c r="AE164" s="101"/>
      <c r="AF164" s="103">
        <f>F164+J164+N164+R164+V164+Z164+AD164</f>
        <v>7</v>
      </c>
      <c r="AG164">
        <f>SUM(AF164:AF167)</f>
        <v>7</v>
      </c>
    </row>
    <row r="165" spans="1:33" x14ac:dyDescent="0.25">
      <c r="A165" s="16"/>
      <c r="B165" s="25"/>
      <c r="C165" s="95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6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6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6"/>
      <c r="E167" s="104"/>
      <c r="F167" s="107"/>
      <c r="G167" s="108"/>
      <c r="H167" s="106"/>
      <c r="I167" s="104"/>
      <c r="J167" s="107"/>
      <c r="K167" s="108"/>
      <c r="L167" s="106"/>
      <c r="M167" s="104"/>
      <c r="N167" s="107"/>
      <c r="O167" s="108"/>
      <c r="P167" s="106"/>
      <c r="Q167" s="104"/>
      <c r="R167" s="107"/>
      <c r="S167" s="108"/>
      <c r="T167" s="106"/>
      <c r="U167" s="104"/>
      <c r="V167" s="107"/>
      <c r="W167" s="108"/>
      <c r="X167" s="106"/>
      <c r="Y167" s="104"/>
      <c r="Z167" s="109"/>
      <c r="AA167" s="108"/>
      <c r="AB167" s="106"/>
      <c r="AC167" s="104"/>
      <c r="AD167" s="109"/>
      <c r="AE167" s="105"/>
      <c r="AF167" s="110">
        <f t="shared" si="40"/>
        <v>0</v>
      </c>
    </row>
    <row r="168" spans="1:33" ht="15.75" thickBot="1" x14ac:dyDescent="0.3">
      <c r="A168" s="111">
        <v>42</v>
      </c>
      <c r="B168" s="97">
        <v>11531</v>
      </c>
      <c r="C168" s="21" t="s">
        <v>122</v>
      </c>
      <c r="D168" s="98"/>
      <c r="E168" s="99"/>
      <c r="F168" s="100"/>
      <c r="G168" s="101"/>
      <c r="H168" s="98"/>
      <c r="I168" s="99"/>
      <c r="J168" s="100">
        <v>7</v>
      </c>
      <c r="K168" s="101"/>
      <c r="L168" s="98"/>
      <c r="M168" s="99"/>
      <c r="N168" s="100"/>
      <c r="O168" s="101"/>
      <c r="P168" s="98"/>
      <c r="Q168" s="99"/>
      <c r="R168" s="100"/>
      <c r="S168" s="101"/>
      <c r="T168" s="98"/>
      <c r="U168" s="99"/>
      <c r="V168" s="100"/>
      <c r="W168" s="101"/>
      <c r="X168" s="98"/>
      <c r="Y168" s="99"/>
      <c r="Z168" s="102"/>
      <c r="AA168" s="101"/>
      <c r="AB168" s="98"/>
      <c r="AC168" s="99"/>
      <c r="AD168" s="102"/>
      <c r="AE168" s="101"/>
      <c r="AF168" s="103">
        <f>F168+J168+N168+R168+V168+Z168+AD168</f>
        <v>7</v>
      </c>
      <c r="AG168">
        <f>SUM(AF168:AF171)</f>
        <v>7</v>
      </c>
    </row>
    <row r="169" spans="1:33" x14ac:dyDescent="0.25">
      <c r="A169" s="16"/>
      <c r="B169" s="25"/>
      <c r="C169" s="95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6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6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6"/>
      <c r="E171" s="104"/>
      <c r="F171" s="107"/>
      <c r="G171" s="108"/>
      <c r="H171" s="106"/>
      <c r="I171" s="104"/>
      <c r="J171" s="107"/>
      <c r="K171" s="108"/>
      <c r="L171" s="106"/>
      <c r="M171" s="104"/>
      <c r="N171" s="107"/>
      <c r="O171" s="108"/>
      <c r="P171" s="106"/>
      <c r="Q171" s="104"/>
      <c r="R171" s="107"/>
      <c r="S171" s="108"/>
      <c r="T171" s="106"/>
      <c r="U171" s="104"/>
      <c r="V171" s="107"/>
      <c r="W171" s="108"/>
      <c r="X171" s="106"/>
      <c r="Y171" s="104"/>
      <c r="Z171" s="109"/>
      <c r="AA171" s="108"/>
      <c r="AB171" s="106"/>
      <c r="AC171" s="104"/>
      <c r="AD171" s="109"/>
      <c r="AE171" s="105"/>
      <c r="AF171" s="110">
        <f t="shared" si="41"/>
        <v>0</v>
      </c>
    </row>
    <row r="172" spans="1:33" ht="15.75" thickBot="1" x14ac:dyDescent="0.3">
      <c r="A172" s="111">
        <v>43</v>
      </c>
      <c r="B172" s="97">
        <v>11469</v>
      </c>
      <c r="C172" s="21" t="s">
        <v>235</v>
      </c>
      <c r="D172" s="98"/>
      <c r="E172" s="99"/>
      <c r="F172" s="100"/>
      <c r="G172" s="101"/>
      <c r="H172" s="98"/>
      <c r="I172" s="99"/>
      <c r="J172" s="100">
        <v>7</v>
      </c>
      <c r="K172" s="101"/>
      <c r="L172" s="98"/>
      <c r="M172" s="99"/>
      <c r="N172" s="100"/>
      <c r="O172" s="101"/>
      <c r="P172" s="98"/>
      <c r="Q172" s="99"/>
      <c r="R172" s="100"/>
      <c r="S172" s="101"/>
      <c r="T172" s="98"/>
      <c r="U172" s="99"/>
      <c r="V172" s="100"/>
      <c r="W172" s="101"/>
      <c r="X172" s="98"/>
      <c r="Y172" s="99"/>
      <c r="Z172" s="102"/>
      <c r="AA172" s="101"/>
      <c r="AB172" s="98"/>
      <c r="AC172" s="99"/>
      <c r="AD172" s="102"/>
      <c r="AE172" s="101"/>
      <c r="AF172" s="103">
        <f>F172+J172+N172+R172+V172+Z172+AD172</f>
        <v>7</v>
      </c>
      <c r="AG172">
        <f>SUM(AF172:AF175)</f>
        <v>7</v>
      </c>
    </row>
    <row r="173" spans="1:33" x14ac:dyDescent="0.25">
      <c r="A173" s="16"/>
      <c r="B173" s="25"/>
      <c r="C173" s="95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6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6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6"/>
      <c r="E175" s="104"/>
      <c r="F175" s="107"/>
      <c r="G175" s="108"/>
      <c r="H175" s="106"/>
      <c r="I175" s="104"/>
      <c r="J175" s="107"/>
      <c r="K175" s="108"/>
      <c r="L175" s="106"/>
      <c r="M175" s="104"/>
      <c r="N175" s="107"/>
      <c r="O175" s="108"/>
      <c r="P175" s="106"/>
      <c r="Q175" s="104"/>
      <c r="R175" s="107"/>
      <c r="S175" s="108"/>
      <c r="T175" s="106"/>
      <c r="U175" s="104"/>
      <c r="V175" s="107"/>
      <c r="W175" s="108"/>
      <c r="X175" s="106"/>
      <c r="Y175" s="104"/>
      <c r="Z175" s="109"/>
      <c r="AA175" s="108"/>
      <c r="AB175" s="106"/>
      <c r="AC175" s="104"/>
      <c r="AD175" s="109"/>
      <c r="AE175" s="105"/>
      <c r="AF175" s="110">
        <f t="shared" si="42"/>
        <v>0</v>
      </c>
    </row>
    <row r="176" spans="1:33" ht="15.75" thickBot="1" x14ac:dyDescent="0.3">
      <c r="A176" s="111">
        <v>44</v>
      </c>
      <c r="B176" s="97">
        <v>11498</v>
      </c>
      <c r="C176" s="21" t="s">
        <v>233</v>
      </c>
      <c r="D176" s="98"/>
      <c r="E176" s="99"/>
      <c r="F176" s="100"/>
      <c r="G176" s="101"/>
      <c r="H176" s="98"/>
      <c r="I176" s="99"/>
      <c r="J176" s="100">
        <v>7</v>
      </c>
      <c r="K176" s="101"/>
      <c r="L176" s="98"/>
      <c r="M176" s="99"/>
      <c r="N176" s="100"/>
      <c r="O176" s="101"/>
      <c r="P176" s="98"/>
      <c r="Q176" s="99"/>
      <c r="R176" s="100"/>
      <c r="S176" s="101"/>
      <c r="T176" s="98"/>
      <c r="U176" s="99"/>
      <c r="V176" s="100"/>
      <c r="W176" s="101"/>
      <c r="X176" s="98"/>
      <c r="Y176" s="99"/>
      <c r="Z176" s="102"/>
      <c r="AA176" s="101"/>
      <c r="AB176" s="98"/>
      <c r="AC176" s="99"/>
      <c r="AD176" s="102"/>
      <c r="AE176" s="101"/>
      <c r="AF176" s="103">
        <f>F176+J176+N176+R176+V176+Z176+AD176</f>
        <v>7</v>
      </c>
      <c r="AG176">
        <f>SUM(AF176:AF179)</f>
        <v>7</v>
      </c>
    </row>
    <row r="177" spans="1:33" x14ac:dyDescent="0.25">
      <c r="A177" s="16"/>
      <c r="B177" s="25"/>
      <c r="C177" s="95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6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6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6"/>
      <c r="E179" s="104"/>
      <c r="F179" s="107"/>
      <c r="G179" s="108"/>
      <c r="H179" s="106"/>
      <c r="I179" s="104"/>
      <c r="J179" s="107"/>
      <c r="K179" s="108"/>
      <c r="L179" s="106"/>
      <c r="M179" s="104"/>
      <c r="N179" s="107"/>
      <c r="O179" s="108"/>
      <c r="P179" s="106"/>
      <c r="Q179" s="104"/>
      <c r="R179" s="107"/>
      <c r="S179" s="108"/>
      <c r="T179" s="106"/>
      <c r="U179" s="104"/>
      <c r="V179" s="107"/>
      <c r="W179" s="108"/>
      <c r="X179" s="106"/>
      <c r="Y179" s="104"/>
      <c r="Z179" s="109"/>
      <c r="AA179" s="108"/>
      <c r="AB179" s="106"/>
      <c r="AC179" s="104"/>
      <c r="AD179" s="109"/>
      <c r="AE179" s="105"/>
      <c r="AF179" s="110">
        <f t="shared" si="43"/>
        <v>0</v>
      </c>
    </row>
    <row r="180" spans="1:33" ht="15.75" thickBot="1" x14ac:dyDescent="0.3">
      <c r="A180" s="111">
        <v>45</v>
      </c>
      <c r="B180" s="97">
        <v>11504</v>
      </c>
      <c r="C180" s="21" t="s">
        <v>78</v>
      </c>
      <c r="D180" s="98"/>
      <c r="E180" s="99"/>
      <c r="F180" s="100"/>
      <c r="G180" s="101"/>
      <c r="H180" s="98"/>
      <c r="I180" s="99"/>
      <c r="J180" s="100">
        <v>7</v>
      </c>
      <c r="K180" s="101"/>
      <c r="L180" s="98"/>
      <c r="M180" s="99"/>
      <c r="N180" s="100"/>
      <c r="O180" s="101"/>
      <c r="P180" s="98"/>
      <c r="Q180" s="99"/>
      <c r="R180" s="100"/>
      <c r="S180" s="101"/>
      <c r="T180" s="98"/>
      <c r="U180" s="99"/>
      <c r="V180" s="100"/>
      <c r="W180" s="101"/>
      <c r="X180" s="98"/>
      <c r="Y180" s="99"/>
      <c r="Z180" s="102"/>
      <c r="AA180" s="101"/>
      <c r="AB180" s="98"/>
      <c r="AC180" s="99"/>
      <c r="AD180" s="102"/>
      <c r="AE180" s="101"/>
      <c r="AF180" s="103">
        <f>F180+J180+N180+R180+V180+Z180+AD180</f>
        <v>7</v>
      </c>
      <c r="AG180">
        <f>SUM(AF180:AF183)</f>
        <v>7</v>
      </c>
    </row>
    <row r="181" spans="1:33" x14ac:dyDescent="0.25">
      <c r="A181" s="16"/>
      <c r="B181" s="25"/>
      <c r="C181" s="95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6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6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6"/>
      <c r="E183" s="104"/>
      <c r="F183" s="107"/>
      <c r="G183" s="108"/>
      <c r="H183" s="106"/>
      <c r="I183" s="104"/>
      <c r="J183" s="107"/>
      <c r="K183" s="108"/>
      <c r="L183" s="106"/>
      <c r="M183" s="104"/>
      <c r="N183" s="107"/>
      <c r="O183" s="108"/>
      <c r="P183" s="106"/>
      <c r="Q183" s="104"/>
      <c r="R183" s="107"/>
      <c r="S183" s="108"/>
      <c r="T183" s="106"/>
      <c r="U183" s="104"/>
      <c r="V183" s="107"/>
      <c r="W183" s="108"/>
      <c r="X183" s="106"/>
      <c r="Y183" s="104"/>
      <c r="Z183" s="109"/>
      <c r="AA183" s="108"/>
      <c r="AB183" s="106"/>
      <c r="AC183" s="104"/>
      <c r="AD183" s="109"/>
      <c r="AE183" s="105"/>
      <c r="AF183" s="110">
        <f t="shared" si="44"/>
        <v>0</v>
      </c>
    </row>
    <row r="184" spans="1:33" ht="15.75" thickBot="1" x14ac:dyDescent="0.3">
      <c r="A184" s="111">
        <v>46</v>
      </c>
      <c r="B184" s="97">
        <v>11407</v>
      </c>
      <c r="C184" s="21" t="s">
        <v>80</v>
      </c>
      <c r="D184" s="98"/>
      <c r="E184" s="99"/>
      <c r="F184" s="100"/>
      <c r="G184" s="101"/>
      <c r="H184" s="98"/>
      <c r="I184" s="99"/>
      <c r="J184" s="100">
        <v>7</v>
      </c>
      <c r="K184" s="101"/>
      <c r="L184" s="98"/>
      <c r="M184" s="99"/>
      <c r="N184" s="100"/>
      <c r="O184" s="101"/>
      <c r="P184" s="98"/>
      <c r="Q184" s="99"/>
      <c r="R184" s="100"/>
      <c r="S184" s="101"/>
      <c r="T184" s="98"/>
      <c r="U184" s="99"/>
      <c r="V184" s="100"/>
      <c r="W184" s="101"/>
      <c r="X184" s="98"/>
      <c r="Y184" s="99"/>
      <c r="Z184" s="102"/>
      <c r="AA184" s="101"/>
      <c r="AB184" s="98"/>
      <c r="AC184" s="99"/>
      <c r="AD184" s="102"/>
      <c r="AE184" s="101"/>
      <c r="AF184" s="103">
        <f>F184+J184+N184+R184+V184+Z184+AD184</f>
        <v>7</v>
      </c>
      <c r="AG184">
        <f>SUM(AF184:AF187)</f>
        <v>7</v>
      </c>
    </row>
    <row r="185" spans="1:33" x14ac:dyDescent="0.25">
      <c r="A185" s="16"/>
      <c r="B185" s="25"/>
      <c r="C185" s="95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6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6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6"/>
      <c r="E187" s="104"/>
      <c r="F187" s="107"/>
      <c r="G187" s="108"/>
      <c r="H187" s="106"/>
      <c r="I187" s="104"/>
      <c r="J187" s="107"/>
      <c r="K187" s="108"/>
      <c r="L187" s="106"/>
      <c r="M187" s="104"/>
      <c r="N187" s="107"/>
      <c r="O187" s="108"/>
      <c r="P187" s="106"/>
      <c r="Q187" s="104"/>
      <c r="R187" s="107"/>
      <c r="S187" s="108"/>
      <c r="T187" s="106"/>
      <c r="U187" s="104"/>
      <c r="V187" s="107"/>
      <c r="W187" s="108"/>
      <c r="X187" s="106"/>
      <c r="Y187" s="104"/>
      <c r="Z187" s="109"/>
      <c r="AA187" s="108"/>
      <c r="AB187" s="106"/>
      <c r="AC187" s="104"/>
      <c r="AD187" s="109"/>
      <c r="AE187" s="105"/>
      <c r="AF187" s="110">
        <f t="shared" si="45"/>
        <v>0</v>
      </c>
    </row>
    <row r="188" spans="1:33" ht="15.75" thickBot="1" x14ac:dyDescent="0.3">
      <c r="A188" s="111">
        <v>47</v>
      </c>
      <c r="B188" s="97">
        <v>11430</v>
      </c>
      <c r="C188" s="21" t="s">
        <v>167</v>
      </c>
      <c r="D188" s="98"/>
      <c r="E188" s="99"/>
      <c r="F188" s="100"/>
      <c r="G188" s="101"/>
      <c r="H188" s="98"/>
      <c r="I188" s="99"/>
      <c r="J188" s="100">
        <v>7</v>
      </c>
      <c r="K188" s="101"/>
      <c r="L188" s="98"/>
      <c r="M188" s="99"/>
      <c r="N188" s="100"/>
      <c r="O188" s="101"/>
      <c r="P188" s="98"/>
      <c r="Q188" s="99"/>
      <c r="R188" s="100"/>
      <c r="S188" s="101"/>
      <c r="T188" s="98"/>
      <c r="U188" s="99"/>
      <c r="V188" s="100"/>
      <c r="W188" s="101"/>
      <c r="X188" s="98"/>
      <c r="Y188" s="99"/>
      <c r="Z188" s="102"/>
      <c r="AA188" s="101"/>
      <c r="AB188" s="98"/>
      <c r="AC188" s="99"/>
      <c r="AD188" s="102"/>
      <c r="AE188" s="101"/>
      <c r="AF188" s="103">
        <f>F188+J188+N188+R188+V188+Z188+AD188</f>
        <v>7</v>
      </c>
      <c r="AG188">
        <f>SUM(AF188:AF191)</f>
        <v>7</v>
      </c>
    </row>
    <row r="189" spans="1:33" x14ac:dyDescent="0.25">
      <c r="A189" s="16"/>
      <c r="B189" s="25"/>
      <c r="C189" s="95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6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6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6"/>
      <c r="E191" s="104"/>
      <c r="F191" s="107"/>
      <c r="G191" s="108"/>
      <c r="H191" s="106"/>
      <c r="I191" s="104"/>
      <c r="J191" s="107"/>
      <c r="K191" s="108"/>
      <c r="L191" s="106"/>
      <c r="M191" s="104"/>
      <c r="N191" s="107"/>
      <c r="O191" s="108"/>
      <c r="P191" s="106"/>
      <c r="Q191" s="104"/>
      <c r="R191" s="107"/>
      <c r="S191" s="108"/>
      <c r="T191" s="106"/>
      <c r="U191" s="104"/>
      <c r="V191" s="107"/>
      <c r="W191" s="108"/>
      <c r="X191" s="106"/>
      <c r="Y191" s="104"/>
      <c r="Z191" s="109"/>
      <c r="AA191" s="108"/>
      <c r="AB191" s="106"/>
      <c r="AC191" s="104"/>
      <c r="AD191" s="109"/>
      <c r="AE191" s="105"/>
      <c r="AF191" s="110">
        <f t="shared" si="46"/>
        <v>0</v>
      </c>
    </row>
    <row r="192" spans="1:33" ht="15.75" thickBot="1" x14ac:dyDescent="0.3">
      <c r="A192" s="111">
        <v>48</v>
      </c>
      <c r="B192" s="97">
        <v>11431</v>
      </c>
      <c r="C192" s="21" t="s">
        <v>54</v>
      </c>
      <c r="D192" s="98"/>
      <c r="E192" s="99"/>
      <c r="F192" s="100"/>
      <c r="G192" s="101"/>
      <c r="H192" s="98"/>
      <c r="I192" s="99"/>
      <c r="J192" s="100">
        <v>7</v>
      </c>
      <c r="K192" s="101"/>
      <c r="L192" s="98"/>
      <c r="M192" s="99"/>
      <c r="N192" s="100"/>
      <c r="O192" s="101"/>
      <c r="P192" s="98"/>
      <c r="Q192" s="99"/>
      <c r="R192" s="100"/>
      <c r="S192" s="101"/>
      <c r="T192" s="98"/>
      <c r="U192" s="99"/>
      <c r="V192" s="100"/>
      <c r="W192" s="101"/>
      <c r="X192" s="98"/>
      <c r="Y192" s="99"/>
      <c r="Z192" s="102"/>
      <c r="AA192" s="101"/>
      <c r="AB192" s="98"/>
      <c r="AC192" s="99"/>
      <c r="AD192" s="102"/>
      <c r="AE192" s="101"/>
      <c r="AF192" s="103">
        <f>F192+J192+N192+R192+V192+Z192+AD192</f>
        <v>7</v>
      </c>
      <c r="AG192">
        <f>SUM(AF192:AF195)</f>
        <v>7</v>
      </c>
    </row>
    <row r="193" spans="1:33" x14ac:dyDescent="0.25">
      <c r="A193" s="16"/>
      <c r="B193" s="25"/>
      <c r="C193" s="95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6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6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6"/>
      <c r="E195" s="104"/>
      <c r="F195" s="107"/>
      <c r="G195" s="108"/>
      <c r="H195" s="106"/>
      <c r="I195" s="104"/>
      <c r="J195" s="107"/>
      <c r="K195" s="108"/>
      <c r="L195" s="106"/>
      <c r="M195" s="104"/>
      <c r="N195" s="107"/>
      <c r="O195" s="108"/>
      <c r="P195" s="106"/>
      <c r="Q195" s="104"/>
      <c r="R195" s="107"/>
      <c r="S195" s="108"/>
      <c r="T195" s="106"/>
      <c r="U195" s="104"/>
      <c r="V195" s="107"/>
      <c r="W195" s="108"/>
      <c r="X195" s="106"/>
      <c r="Y195" s="104"/>
      <c r="Z195" s="109"/>
      <c r="AA195" s="108"/>
      <c r="AB195" s="106"/>
      <c r="AC195" s="104"/>
      <c r="AD195" s="109"/>
      <c r="AE195" s="105"/>
      <c r="AF195" s="110">
        <f t="shared" si="47"/>
        <v>0</v>
      </c>
    </row>
    <row r="196" spans="1:33" ht="15.75" thickBot="1" x14ac:dyDescent="0.3">
      <c r="A196" s="111">
        <v>49</v>
      </c>
      <c r="B196" s="97">
        <v>11448</v>
      </c>
      <c r="C196" s="21" t="s">
        <v>288</v>
      </c>
      <c r="D196" s="98"/>
      <c r="E196" s="99"/>
      <c r="F196" s="100"/>
      <c r="G196" s="101"/>
      <c r="H196" s="98"/>
      <c r="I196" s="99"/>
      <c r="J196" s="100">
        <v>7</v>
      </c>
      <c r="K196" s="101"/>
      <c r="L196" s="98"/>
      <c r="M196" s="99"/>
      <c r="N196" s="100"/>
      <c r="O196" s="101"/>
      <c r="P196" s="98"/>
      <c r="Q196" s="99"/>
      <c r="R196" s="100"/>
      <c r="S196" s="101"/>
      <c r="T196" s="98"/>
      <c r="U196" s="99"/>
      <c r="V196" s="100"/>
      <c r="W196" s="101"/>
      <c r="X196" s="98"/>
      <c r="Y196" s="99"/>
      <c r="Z196" s="102"/>
      <c r="AA196" s="101"/>
      <c r="AB196" s="98"/>
      <c r="AC196" s="99"/>
      <c r="AD196" s="102"/>
      <c r="AE196" s="101"/>
      <c r="AF196" s="103">
        <f>F196+J196+N196+R196+V196+Z196+AD196</f>
        <v>7</v>
      </c>
      <c r="AG196">
        <f>SUM(AF196:AF199)</f>
        <v>7</v>
      </c>
    </row>
    <row r="197" spans="1:33" x14ac:dyDescent="0.25">
      <c r="A197" s="16"/>
      <c r="B197" s="25"/>
      <c r="C197" s="95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6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6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6"/>
      <c r="E199" s="104"/>
      <c r="F199" s="107"/>
      <c r="G199" s="108"/>
      <c r="H199" s="106"/>
      <c r="I199" s="104"/>
      <c r="J199" s="107"/>
      <c r="K199" s="108"/>
      <c r="L199" s="106"/>
      <c r="M199" s="104"/>
      <c r="N199" s="107"/>
      <c r="O199" s="108"/>
      <c r="P199" s="106"/>
      <c r="Q199" s="104"/>
      <c r="R199" s="107"/>
      <c r="S199" s="108"/>
      <c r="T199" s="106"/>
      <c r="U199" s="104"/>
      <c r="V199" s="107"/>
      <c r="W199" s="108"/>
      <c r="X199" s="106"/>
      <c r="Y199" s="104"/>
      <c r="Z199" s="109"/>
      <c r="AA199" s="108"/>
      <c r="AB199" s="106"/>
      <c r="AC199" s="104"/>
      <c r="AD199" s="109"/>
      <c r="AE199" s="105"/>
      <c r="AF199" s="110">
        <f t="shared" si="48"/>
        <v>0</v>
      </c>
    </row>
    <row r="200" spans="1:33" ht="15.75" thickBot="1" x14ac:dyDescent="0.3">
      <c r="A200" s="111">
        <v>50</v>
      </c>
      <c r="B200" s="97">
        <v>11433</v>
      </c>
      <c r="C200" s="21" t="s">
        <v>282</v>
      </c>
      <c r="D200" s="98"/>
      <c r="E200" s="99"/>
      <c r="F200" s="100"/>
      <c r="G200" s="101"/>
      <c r="H200" s="98"/>
      <c r="I200" s="99"/>
      <c r="J200" s="100">
        <v>7</v>
      </c>
      <c r="K200" s="101"/>
      <c r="L200" s="98"/>
      <c r="M200" s="99"/>
      <c r="N200" s="100"/>
      <c r="O200" s="101"/>
      <c r="P200" s="98"/>
      <c r="Q200" s="99"/>
      <c r="R200" s="100"/>
      <c r="S200" s="101"/>
      <c r="T200" s="98"/>
      <c r="U200" s="99"/>
      <c r="V200" s="100"/>
      <c r="W200" s="101"/>
      <c r="X200" s="98"/>
      <c r="Y200" s="99"/>
      <c r="Z200" s="102"/>
      <c r="AA200" s="101"/>
      <c r="AB200" s="98"/>
      <c r="AC200" s="99"/>
      <c r="AD200" s="102"/>
      <c r="AE200" s="101"/>
      <c r="AF200" s="103">
        <f>F200+J200+N200+R200+V200+Z200+AD200</f>
        <v>7</v>
      </c>
      <c r="AG200">
        <f>SUM(AF200:AF203)</f>
        <v>7</v>
      </c>
    </row>
    <row r="201" spans="1:33" x14ac:dyDescent="0.25">
      <c r="A201" s="16"/>
      <c r="B201" s="25"/>
      <c r="C201" s="95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6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6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6"/>
      <c r="E203" s="104"/>
      <c r="F203" s="107"/>
      <c r="G203" s="108"/>
      <c r="H203" s="106"/>
      <c r="I203" s="104"/>
      <c r="J203" s="107"/>
      <c r="K203" s="108"/>
      <c r="L203" s="106"/>
      <c r="M203" s="104"/>
      <c r="N203" s="107"/>
      <c r="O203" s="108"/>
      <c r="P203" s="106"/>
      <c r="Q203" s="104"/>
      <c r="R203" s="107"/>
      <c r="S203" s="108"/>
      <c r="T203" s="106"/>
      <c r="U203" s="104"/>
      <c r="V203" s="107"/>
      <c r="W203" s="108"/>
      <c r="X203" s="106"/>
      <c r="Y203" s="104"/>
      <c r="Z203" s="109"/>
      <c r="AA203" s="108"/>
      <c r="AB203" s="106"/>
      <c r="AC203" s="104"/>
      <c r="AD203" s="109"/>
      <c r="AE203" s="105"/>
      <c r="AF203" s="110">
        <f t="shared" si="49"/>
        <v>0</v>
      </c>
    </row>
    <row r="204" spans="1:33" ht="15.75" thickBot="1" x14ac:dyDescent="0.3">
      <c r="A204" s="111">
        <v>51</v>
      </c>
      <c r="B204" s="97">
        <v>11511</v>
      </c>
      <c r="C204" s="21" t="s">
        <v>168</v>
      </c>
      <c r="D204" s="98"/>
      <c r="E204" s="99"/>
      <c r="F204" s="100"/>
      <c r="G204" s="101"/>
      <c r="H204" s="98"/>
      <c r="I204" s="99"/>
      <c r="J204" s="100">
        <v>7</v>
      </c>
      <c r="K204" s="101"/>
      <c r="L204" s="98"/>
      <c r="M204" s="99"/>
      <c r="N204" s="100"/>
      <c r="O204" s="101"/>
      <c r="P204" s="98"/>
      <c r="Q204" s="99"/>
      <c r="R204" s="100"/>
      <c r="S204" s="101"/>
      <c r="T204" s="98"/>
      <c r="U204" s="99"/>
      <c r="V204" s="100"/>
      <c r="W204" s="101"/>
      <c r="X204" s="98"/>
      <c r="Y204" s="99"/>
      <c r="Z204" s="102"/>
      <c r="AA204" s="101"/>
      <c r="AB204" s="98"/>
      <c r="AC204" s="99"/>
      <c r="AD204" s="102"/>
      <c r="AE204" s="101"/>
      <c r="AF204" s="103">
        <f>F204+J204+N204+R204+V204+Z204+AD204</f>
        <v>7</v>
      </c>
      <c r="AG204">
        <f>SUM(AF204:AF207)</f>
        <v>7</v>
      </c>
    </row>
    <row r="205" spans="1:33" x14ac:dyDescent="0.25">
      <c r="A205" s="16"/>
      <c r="B205" s="25"/>
      <c r="C205" s="95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6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6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6"/>
      <c r="E207" s="104"/>
      <c r="F207" s="107"/>
      <c r="G207" s="108"/>
      <c r="H207" s="106"/>
      <c r="I207" s="104"/>
      <c r="J207" s="107"/>
      <c r="K207" s="108"/>
      <c r="L207" s="106"/>
      <c r="M207" s="104"/>
      <c r="N207" s="107"/>
      <c r="O207" s="108"/>
      <c r="P207" s="106"/>
      <c r="Q207" s="104"/>
      <c r="R207" s="107"/>
      <c r="S207" s="108"/>
      <c r="T207" s="106"/>
      <c r="U207" s="104"/>
      <c r="V207" s="107"/>
      <c r="W207" s="108"/>
      <c r="X207" s="106"/>
      <c r="Y207" s="104"/>
      <c r="Z207" s="109"/>
      <c r="AA207" s="108"/>
      <c r="AB207" s="106"/>
      <c r="AC207" s="104"/>
      <c r="AD207" s="109"/>
      <c r="AE207" s="105"/>
      <c r="AF207" s="110">
        <f t="shared" si="50"/>
        <v>0</v>
      </c>
    </row>
    <row r="208" spans="1:33" ht="15.75" thickBot="1" x14ac:dyDescent="0.3">
      <c r="A208" s="111">
        <v>52</v>
      </c>
      <c r="B208" s="97">
        <v>11485</v>
      </c>
      <c r="C208" s="21" t="s">
        <v>829</v>
      </c>
      <c r="D208" s="98"/>
      <c r="E208" s="99"/>
      <c r="F208" s="100"/>
      <c r="G208" s="101"/>
      <c r="H208" s="98"/>
      <c r="I208" s="99"/>
      <c r="J208" s="100">
        <v>7</v>
      </c>
      <c r="K208" s="101"/>
      <c r="L208" s="98"/>
      <c r="M208" s="99"/>
      <c r="N208" s="100"/>
      <c r="O208" s="101"/>
      <c r="P208" s="98"/>
      <c r="Q208" s="99"/>
      <c r="R208" s="100"/>
      <c r="S208" s="101"/>
      <c r="T208" s="98"/>
      <c r="U208" s="99"/>
      <c r="V208" s="100"/>
      <c r="W208" s="101"/>
      <c r="X208" s="98"/>
      <c r="Y208" s="99"/>
      <c r="Z208" s="102"/>
      <c r="AA208" s="101"/>
      <c r="AB208" s="98"/>
      <c r="AC208" s="99"/>
      <c r="AD208" s="102"/>
      <c r="AE208" s="101"/>
      <c r="AF208" s="103">
        <f>F208+J208+N208+R208+V208+Z208+AD208</f>
        <v>7</v>
      </c>
      <c r="AG208">
        <f>SUM(AF208:AF211)</f>
        <v>7</v>
      </c>
    </row>
    <row r="209" spans="1:33" x14ac:dyDescent="0.25">
      <c r="A209" s="16"/>
      <c r="B209" s="25"/>
      <c r="C209" s="95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6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6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6"/>
      <c r="E211" s="104"/>
      <c r="F211" s="107"/>
      <c r="G211" s="108"/>
      <c r="H211" s="106"/>
      <c r="I211" s="104"/>
      <c r="J211" s="107"/>
      <c r="K211" s="108"/>
      <c r="L211" s="106"/>
      <c r="M211" s="104"/>
      <c r="N211" s="107"/>
      <c r="O211" s="108"/>
      <c r="P211" s="106"/>
      <c r="Q211" s="104"/>
      <c r="R211" s="107"/>
      <c r="S211" s="108"/>
      <c r="T211" s="106"/>
      <c r="U211" s="104"/>
      <c r="V211" s="107"/>
      <c r="W211" s="108"/>
      <c r="X211" s="106"/>
      <c r="Y211" s="104"/>
      <c r="Z211" s="109"/>
      <c r="AA211" s="108"/>
      <c r="AB211" s="106"/>
      <c r="AC211" s="104"/>
      <c r="AD211" s="109"/>
      <c r="AE211" s="105"/>
      <c r="AF211" s="110">
        <f t="shared" si="51"/>
        <v>0</v>
      </c>
    </row>
    <row r="212" spans="1:33" ht="15.75" thickBot="1" x14ac:dyDescent="0.3">
      <c r="A212" s="111">
        <v>53</v>
      </c>
      <c r="B212" s="97">
        <v>11421</v>
      </c>
      <c r="C212" s="21" t="s">
        <v>62</v>
      </c>
      <c r="D212" s="98"/>
      <c r="E212" s="99"/>
      <c r="F212" s="100"/>
      <c r="G212" s="101"/>
      <c r="H212" s="98"/>
      <c r="I212" s="99"/>
      <c r="J212" s="100">
        <v>7</v>
      </c>
      <c r="K212" s="101"/>
      <c r="L212" s="98"/>
      <c r="M212" s="99"/>
      <c r="N212" s="100"/>
      <c r="O212" s="101"/>
      <c r="P212" s="98"/>
      <c r="Q212" s="99"/>
      <c r="R212" s="100"/>
      <c r="S212" s="101"/>
      <c r="T212" s="98"/>
      <c r="U212" s="99"/>
      <c r="V212" s="100"/>
      <c r="W212" s="101"/>
      <c r="X212" s="98"/>
      <c r="Y212" s="99"/>
      <c r="Z212" s="102"/>
      <c r="AA212" s="101"/>
      <c r="AB212" s="98"/>
      <c r="AC212" s="99"/>
      <c r="AD212" s="102"/>
      <c r="AE212" s="101"/>
      <c r="AF212" s="103">
        <f>F212+J212+N212+R212+V212+Z212+AD212</f>
        <v>7</v>
      </c>
      <c r="AG212">
        <f>SUM(AF212:AF215)</f>
        <v>7</v>
      </c>
    </row>
    <row r="213" spans="1:33" x14ac:dyDescent="0.25">
      <c r="A213" s="16"/>
      <c r="B213" s="25"/>
      <c r="C213" s="95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6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6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6"/>
      <c r="E215" s="104"/>
      <c r="F215" s="107"/>
      <c r="G215" s="108"/>
      <c r="H215" s="106"/>
      <c r="I215" s="104"/>
      <c r="J215" s="107"/>
      <c r="K215" s="108"/>
      <c r="L215" s="106"/>
      <c r="M215" s="104"/>
      <c r="N215" s="107"/>
      <c r="O215" s="108"/>
      <c r="P215" s="106"/>
      <c r="Q215" s="104"/>
      <c r="R215" s="107"/>
      <c r="S215" s="108"/>
      <c r="T215" s="106"/>
      <c r="U215" s="104"/>
      <c r="V215" s="107"/>
      <c r="W215" s="108"/>
      <c r="X215" s="106"/>
      <c r="Y215" s="104"/>
      <c r="Z215" s="109"/>
      <c r="AA215" s="108"/>
      <c r="AB215" s="106"/>
      <c r="AC215" s="104"/>
      <c r="AD215" s="109"/>
      <c r="AE215" s="105"/>
      <c r="AF215" s="110">
        <f t="shared" si="52"/>
        <v>0</v>
      </c>
    </row>
    <row r="216" spans="1:33" ht="15.75" thickBot="1" x14ac:dyDescent="0.3">
      <c r="A216" s="111">
        <v>54</v>
      </c>
      <c r="B216" s="97">
        <v>11484</v>
      </c>
      <c r="C216" s="21" t="s">
        <v>63</v>
      </c>
      <c r="D216" s="98"/>
      <c r="E216" s="99"/>
      <c r="F216" s="100"/>
      <c r="G216" s="101"/>
      <c r="H216" s="98"/>
      <c r="I216" s="99"/>
      <c r="J216" s="100">
        <v>7</v>
      </c>
      <c r="K216" s="101"/>
      <c r="L216" s="98"/>
      <c r="M216" s="99"/>
      <c r="N216" s="100"/>
      <c r="O216" s="101"/>
      <c r="P216" s="98"/>
      <c r="Q216" s="99"/>
      <c r="R216" s="100"/>
      <c r="S216" s="101"/>
      <c r="T216" s="98"/>
      <c r="U216" s="99"/>
      <c r="V216" s="100"/>
      <c r="W216" s="101"/>
      <c r="X216" s="98"/>
      <c r="Y216" s="99"/>
      <c r="Z216" s="102"/>
      <c r="AA216" s="101"/>
      <c r="AB216" s="98"/>
      <c r="AC216" s="99"/>
      <c r="AD216" s="102"/>
      <c r="AE216" s="101"/>
      <c r="AF216" s="103">
        <f>F216+J216+N216+R216+V216+Z216+AD216</f>
        <v>7</v>
      </c>
      <c r="AG216">
        <f>SUM(AF216:AF219)</f>
        <v>7</v>
      </c>
    </row>
    <row r="217" spans="1:33" x14ac:dyDescent="0.25">
      <c r="A217" s="16"/>
      <c r="B217" s="25"/>
      <c r="C217" s="95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6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6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6"/>
      <c r="E219" s="104"/>
      <c r="F219" s="107"/>
      <c r="G219" s="108"/>
      <c r="H219" s="106"/>
      <c r="I219" s="104"/>
      <c r="J219" s="107"/>
      <c r="K219" s="108"/>
      <c r="L219" s="106"/>
      <c r="M219" s="104"/>
      <c r="N219" s="107"/>
      <c r="O219" s="108"/>
      <c r="P219" s="106"/>
      <c r="Q219" s="104"/>
      <c r="R219" s="107"/>
      <c r="S219" s="108"/>
      <c r="T219" s="106"/>
      <c r="U219" s="104"/>
      <c r="V219" s="107"/>
      <c r="W219" s="108"/>
      <c r="X219" s="106"/>
      <c r="Y219" s="104"/>
      <c r="Z219" s="109"/>
      <c r="AA219" s="108"/>
      <c r="AB219" s="106"/>
      <c r="AC219" s="104"/>
      <c r="AD219" s="109"/>
      <c r="AE219" s="105"/>
      <c r="AF219" s="110">
        <f t="shared" si="53"/>
        <v>0</v>
      </c>
    </row>
    <row r="220" spans="1:33" ht="15.75" thickBot="1" x14ac:dyDescent="0.3">
      <c r="A220" s="111">
        <v>55</v>
      </c>
      <c r="B220" s="97">
        <v>11445</v>
      </c>
      <c r="C220" s="21" t="s">
        <v>67</v>
      </c>
      <c r="D220" s="98"/>
      <c r="E220" s="99"/>
      <c r="F220" s="100"/>
      <c r="G220" s="101"/>
      <c r="H220" s="98"/>
      <c r="I220" s="99"/>
      <c r="J220" s="100">
        <v>7</v>
      </c>
      <c r="K220" s="101"/>
      <c r="L220" s="98"/>
      <c r="M220" s="99"/>
      <c r="N220" s="100"/>
      <c r="O220" s="101"/>
      <c r="P220" s="98"/>
      <c r="Q220" s="99"/>
      <c r="R220" s="100"/>
      <c r="S220" s="101"/>
      <c r="T220" s="98"/>
      <c r="U220" s="99"/>
      <c r="V220" s="100"/>
      <c r="W220" s="101"/>
      <c r="X220" s="98"/>
      <c r="Y220" s="99"/>
      <c r="Z220" s="102"/>
      <c r="AA220" s="101"/>
      <c r="AB220" s="98"/>
      <c r="AC220" s="99"/>
      <c r="AD220" s="102"/>
      <c r="AE220" s="101"/>
      <c r="AF220" s="103">
        <f>F220+J220+N220+R220+V220+Z220+AD220</f>
        <v>7</v>
      </c>
      <c r="AG220">
        <f>SUM(AF220:AF223)</f>
        <v>7</v>
      </c>
    </row>
    <row r="221" spans="1:33" x14ac:dyDescent="0.25">
      <c r="A221" s="16"/>
      <c r="B221" s="25"/>
      <c r="C221" s="95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6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6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6"/>
      <c r="E223" s="104"/>
      <c r="F223" s="107"/>
      <c r="G223" s="108"/>
      <c r="H223" s="106"/>
      <c r="I223" s="104"/>
      <c r="J223" s="107"/>
      <c r="K223" s="108"/>
      <c r="L223" s="106"/>
      <c r="M223" s="104"/>
      <c r="N223" s="107"/>
      <c r="O223" s="108"/>
      <c r="P223" s="106"/>
      <c r="Q223" s="104"/>
      <c r="R223" s="107"/>
      <c r="S223" s="108"/>
      <c r="T223" s="106"/>
      <c r="U223" s="104"/>
      <c r="V223" s="107"/>
      <c r="W223" s="108"/>
      <c r="X223" s="106"/>
      <c r="Y223" s="104"/>
      <c r="Z223" s="109"/>
      <c r="AA223" s="108"/>
      <c r="AB223" s="106"/>
      <c r="AC223" s="104"/>
      <c r="AD223" s="109"/>
      <c r="AE223" s="105"/>
      <c r="AF223" s="110">
        <f t="shared" si="54"/>
        <v>0</v>
      </c>
    </row>
    <row r="224" spans="1:33" ht="15.75" thickBot="1" x14ac:dyDescent="0.3">
      <c r="A224" s="111">
        <v>56</v>
      </c>
      <c r="B224" s="97">
        <v>11432</v>
      </c>
      <c r="C224" s="21" t="s">
        <v>170</v>
      </c>
      <c r="D224" s="98"/>
      <c r="E224" s="99"/>
      <c r="F224" s="100"/>
      <c r="G224" s="101"/>
      <c r="H224" s="98"/>
      <c r="I224" s="99"/>
      <c r="J224" s="100">
        <v>7</v>
      </c>
      <c r="K224" s="101"/>
      <c r="L224" s="98"/>
      <c r="M224" s="99"/>
      <c r="N224" s="100"/>
      <c r="O224" s="101"/>
      <c r="P224" s="98"/>
      <c r="Q224" s="99"/>
      <c r="R224" s="100"/>
      <c r="S224" s="101"/>
      <c r="T224" s="98"/>
      <c r="U224" s="99"/>
      <c r="V224" s="100"/>
      <c r="W224" s="101"/>
      <c r="X224" s="98"/>
      <c r="Y224" s="99"/>
      <c r="Z224" s="102"/>
      <c r="AA224" s="101"/>
      <c r="AB224" s="98"/>
      <c r="AC224" s="99"/>
      <c r="AD224" s="102"/>
      <c r="AE224" s="101"/>
      <c r="AF224" s="103">
        <f>F224+J224+N224+R224+V224+Z224+AD224</f>
        <v>7</v>
      </c>
      <c r="AG224">
        <f>SUM(AF224:AF227)</f>
        <v>7</v>
      </c>
    </row>
    <row r="225" spans="1:33" x14ac:dyDescent="0.25">
      <c r="A225" s="16"/>
      <c r="B225" s="25"/>
      <c r="C225" s="95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6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6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6"/>
      <c r="E227" s="104"/>
      <c r="F227" s="107"/>
      <c r="G227" s="108"/>
      <c r="H227" s="106"/>
      <c r="I227" s="104"/>
      <c r="J227" s="107"/>
      <c r="K227" s="108"/>
      <c r="L227" s="106"/>
      <c r="M227" s="104"/>
      <c r="N227" s="107"/>
      <c r="O227" s="108"/>
      <c r="P227" s="106"/>
      <c r="Q227" s="104"/>
      <c r="R227" s="107"/>
      <c r="S227" s="108"/>
      <c r="T227" s="106"/>
      <c r="U227" s="104"/>
      <c r="V227" s="107"/>
      <c r="W227" s="108"/>
      <c r="X227" s="106"/>
      <c r="Y227" s="104"/>
      <c r="Z227" s="109"/>
      <c r="AA227" s="108"/>
      <c r="AB227" s="106"/>
      <c r="AC227" s="104"/>
      <c r="AD227" s="109"/>
      <c r="AE227" s="105"/>
      <c r="AF227" s="110">
        <f t="shared" si="55"/>
        <v>0</v>
      </c>
    </row>
    <row r="228" spans="1:33" ht="15.75" thickBot="1" x14ac:dyDescent="0.3">
      <c r="A228" s="111">
        <v>57</v>
      </c>
      <c r="B228" s="97">
        <v>11422</v>
      </c>
      <c r="C228" s="21" t="s">
        <v>69</v>
      </c>
      <c r="D228" s="98"/>
      <c r="E228" s="99"/>
      <c r="F228" s="100"/>
      <c r="G228" s="101"/>
      <c r="H228" s="98"/>
      <c r="I228" s="99"/>
      <c r="J228" s="100">
        <v>7</v>
      </c>
      <c r="K228" s="101"/>
      <c r="L228" s="98"/>
      <c r="M228" s="99"/>
      <c r="N228" s="100"/>
      <c r="O228" s="101"/>
      <c r="P228" s="98"/>
      <c r="Q228" s="99"/>
      <c r="R228" s="100"/>
      <c r="S228" s="101"/>
      <c r="T228" s="98"/>
      <c r="U228" s="99"/>
      <c r="V228" s="100"/>
      <c r="W228" s="101"/>
      <c r="X228" s="98"/>
      <c r="Y228" s="99"/>
      <c r="Z228" s="102"/>
      <c r="AA228" s="101"/>
      <c r="AB228" s="98"/>
      <c r="AC228" s="99"/>
      <c r="AD228" s="102"/>
      <c r="AE228" s="101"/>
      <c r="AF228" s="103">
        <f>F228+J228+N228+R228+V228+Z228+AD228</f>
        <v>7</v>
      </c>
      <c r="AG228">
        <f>SUM(AF228:AF231)</f>
        <v>7</v>
      </c>
    </row>
    <row r="229" spans="1:33" x14ac:dyDescent="0.25">
      <c r="A229" s="16"/>
      <c r="B229" s="25"/>
      <c r="C229" s="95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6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6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6"/>
      <c r="E231" s="104"/>
      <c r="F231" s="107"/>
      <c r="G231" s="108"/>
      <c r="H231" s="106"/>
      <c r="I231" s="104"/>
      <c r="J231" s="107"/>
      <c r="K231" s="108"/>
      <c r="L231" s="106"/>
      <c r="M231" s="104"/>
      <c r="N231" s="107"/>
      <c r="O231" s="108"/>
      <c r="P231" s="106"/>
      <c r="Q231" s="104"/>
      <c r="R231" s="107"/>
      <c r="S231" s="108"/>
      <c r="T231" s="106"/>
      <c r="U231" s="104"/>
      <c r="V231" s="107"/>
      <c r="W231" s="108"/>
      <c r="X231" s="106"/>
      <c r="Y231" s="104"/>
      <c r="Z231" s="109"/>
      <c r="AA231" s="108"/>
      <c r="AB231" s="106"/>
      <c r="AC231" s="104"/>
      <c r="AD231" s="109"/>
      <c r="AE231" s="105"/>
      <c r="AF231" s="110">
        <f t="shared" si="56"/>
        <v>0</v>
      </c>
    </row>
    <row r="232" spans="1:33" ht="15.75" thickBot="1" x14ac:dyDescent="0.3">
      <c r="A232" s="111">
        <v>58</v>
      </c>
      <c r="B232" s="97">
        <v>11506</v>
      </c>
      <c r="C232" s="21" t="s">
        <v>100</v>
      </c>
      <c r="D232" s="98"/>
      <c r="E232" s="99"/>
      <c r="F232" s="100"/>
      <c r="G232" s="101"/>
      <c r="H232" s="98"/>
      <c r="I232" s="99"/>
      <c r="J232" s="100">
        <v>7</v>
      </c>
      <c r="K232" s="101"/>
      <c r="L232" s="98"/>
      <c r="M232" s="99"/>
      <c r="N232" s="100"/>
      <c r="O232" s="101"/>
      <c r="P232" s="98"/>
      <c r="Q232" s="99"/>
      <c r="R232" s="100"/>
      <c r="S232" s="101"/>
      <c r="T232" s="98"/>
      <c r="U232" s="99"/>
      <c r="V232" s="100"/>
      <c r="W232" s="101"/>
      <c r="X232" s="98"/>
      <c r="Y232" s="99"/>
      <c r="Z232" s="102"/>
      <c r="AA232" s="101"/>
      <c r="AB232" s="98"/>
      <c r="AC232" s="99"/>
      <c r="AD232" s="102"/>
      <c r="AE232" s="101"/>
      <c r="AF232" s="103">
        <f>F232+J232+N232+R232+V232+Z232+AD232</f>
        <v>7</v>
      </c>
      <c r="AG232">
        <f>SUM(AF232:AF235)</f>
        <v>7</v>
      </c>
    </row>
    <row r="233" spans="1:33" x14ac:dyDescent="0.25">
      <c r="A233" s="16"/>
      <c r="B233" s="25"/>
      <c r="C233" s="95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6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6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6"/>
      <c r="E235" s="104"/>
      <c r="F235" s="107"/>
      <c r="G235" s="108"/>
      <c r="H235" s="106"/>
      <c r="I235" s="104"/>
      <c r="J235" s="107"/>
      <c r="K235" s="108"/>
      <c r="L235" s="106"/>
      <c r="M235" s="104"/>
      <c r="N235" s="107"/>
      <c r="O235" s="108"/>
      <c r="P235" s="106"/>
      <c r="Q235" s="104"/>
      <c r="R235" s="107"/>
      <c r="S235" s="108"/>
      <c r="T235" s="106"/>
      <c r="U235" s="104"/>
      <c r="V235" s="107"/>
      <c r="W235" s="108"/>
      <c r="X235" s="106"/>
      <c r="Y235" s="104"/>
      <c r="Z235" s="109"/>
      <c r="AA235" s="108"/>
      <c r="AB235" s="106"/>
      <c r="AC235" s="104"/>
      <c r="AD235" s="109"/>
      <c r="AE235" s="105"/>
      <c r="AF235" s="110">
        <f t="shared" si="57"/>
        <v>0</v>
      </c>
    </row>
    <row r="236" spans="1:33" ht="15.75" thickBot="1" x14ac:dyDescent="0.3">
      <c r="A236" s="111">
        <v>59</v>
      </c>
      <c r="B236" s="97">
        <v>11477</v>
      </c>
      <c r="C236" s="21" t="s">
        <v>71</v>
      </c>
      <c r="D236" s="98"/>
      <c r="E236" s="99"/>
      <c r="F236" s="100"/>
      <c r="G236" s="101"/>
      <c r="H236" s="98"/>
      <c r="I236" s="99"/>
      <c r="J236" s="100">
        <v>7</v>
      </c>
      <c r="K236" s="101"/>
      <c r="L236" s="98"/>
      <c r="M236" s="99"/>
      <c r="N236" s="100"/>
      <c r="O236" s="101"/>
      <c r="P236" s="98"/>
      <c r="Q236" s="99"/>
      <c r="R236" s="100"/>
      <c r="S236" s="101"/>
      <c r="T236" s="98"/>
      <c r="U236" s="99"/>
      <c r="V236" s="100"/>
      <c r="W236" s="101"/>
      <c r="X236" s="98"/>
      <c r="Y236" s="99"/>
      <c r="Z236" s="102"/>
      <c r="AA236" s="101"/>
      <c r="AB236" s="98"/>
      <c r="AC236" s="99"/>
      <c r="AD236" s="102"/>
      <c r="AE236" s="101"/>
      <c r="AF236" s="103">
        <f>F236+J236+N236+R236+V236+Z236+AD236</f>
        <v>7</v>
      </c>
      <c r="AG236">
        <f>SUM(AF236:AF239)</f>
        <v>7</v>
      </c>
    </row>
    <row r="237" spans="1:33" x14ac:dyDescent="0.25">
      <c r="A237" s="16"/>
      <c r="B237" s="25"/>
      <c r="C237" s="95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6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6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6"/>
      <c r="E239" s="104"/>
      <c r="F239" s="107"/>
      <c r="G239" s="108"/>
      <c r="H239" s="106"/>
      <c r="I239" s="104"/>
      <c r="J239" s="107"/>
      <c r="K239" s="108"/>
      <c r="L239" s="106"/>
      <c r="M239" s="104"/>
      <c r="N239" s="107"/>
      <c r="O239" s="108"/>
      <c r="P239" s="106"/>
      <c r="Q239" s="104"/>
      <c r="R239" s="107"/>
      <c r="S239" s="108"/>
      <c r="T239" s="106"/>
      <c r="U239" s="104"/>
      <c r="V239" s="107"/>
      <c r="W239" s="108"/>
      <c r="X239" s="106"/>
      <c r="Y239" s="104"/>
      <c r="Z239" s="109"/>
      <c r="AA239" s="108"/>
      <c r="AB239" s="106"/>
      <c r="AC239" s="104"/>
      <c r="AD239" s="109"/>
      <c r="AE239" s="105"/>
      <c r="AF239" s="110">
        <f t="shared" si="58"/>
        <v>0</v>
      </c>
    </row>
    <row r="240" spans="1:33" ht="15.75" thickBot="1" x14ac:dyDescent="0.3">
      <c r="A240" s="111">
        <v>60</v>
      </c>
      <c r="B240" s="97">
        <v>11456</v>
      </c>
      <c r="C240" s="21" t="s">
        <v>72</v>
      </c>
      <c r="D240" s="98"/>
      <c r="E240" s="99"/>
      <c r="F240" s="100"/>
      <c r="G240" s="101"/>
      <c r="H240" s="98"/>
      <c r="I240" s="99"/>
      <c r="J240" s="100">
        <v>7</v>
      </c>
      <c r="K240" s="101"/>
      <c r="L240" s="98"/>
      <c r="M240" s="99"/>
      <c r="N240" s="100"/>
      <c r="O240" s="101"/>
      <c r="P240" s="98"/>
      <c r="Q240" s="99"/>
      <c r="R240" s="100"/>
      <c r="S240" s="101"/>
      <c r="T240" s="98"/>
      <c r="U240" s="99"/>
      <c r="V240" s="100"/>
      <c r="W240" s="101"/>
      <c r="X240" s="98"/>
      <c r="Y240" s="99"/>
      <c r="Z240" s="102"/>
      <c r="AA240" s="101"/>
      <c r="AB240" s="98"/>
      <c r="AC240" s="99"/>
      <c r="AD240" s="102"/>
      <c r="AE240" s="101"/>
      <c r="AF240" s="103">
        <f>F240+J240+N240+R240+V240+Z240+AD240</f>
        <v>7</v>
      </c>
      <c r="AG240">
        <f>SUM(AF240:AF243)</f>
        <v>7</v>
      </c>
    </row>
    <row r="241" spans="1:33" x14ac:dyDescent="0.25">
      <c r="A241" s="16"/>
      <c r="B241" s="25"/>
      <c r="C241" s="95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6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6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6"/>
      <c r="E243" s="104"/>
      <c r="F243" s="107"/>
      <c r="G243" s="108"/>
      <c r="H243" s="106"/>
      <c r="I243" s="104"/>
      <c r="J243" s="107"/>
      <c r="K243" s="108"/>
      <c r="L243" s="106"/>
      <c r="M243" s="104"/>
      <c r="N243" s="107"/>
      <c r="O243" s="108"/>
      <c r="P243" s="106"/>
      <c r="Q243" s="104"/>
      <c r="R243" s="107"/>
      <c r="S243" s="108"/>
      <c r="T243" s="106"/>
      <c r="U243" s="104"/>
      <c r="V243" s="107"/>
      <c r="W243" s="108"/>
      <c r="X243" s="106"/>
      <c r="Y243" s="104"/>
      <c r="Z243" s="109"/>
      <c r="AA243" s="108"/>
      <c r="AB243" s="106"/>
      <c r="AC243" s="104"/>
      <c r="AD243" s="109"/>
      <c r="AE243" s="105"/>
      <c r="AF243" s="110">
        <f t="shared" si="59"/>
        <v>0</v>
      </c>
    </row>
    <row r="244" spans="1:33" ht="15.75" thickBot="1" x14ac:dyDescent="0.3">
      <c r="A244" s="111">
        <v>61</v>
      </c>
      <c r="B244" s="97">
        <v>11533</v>
      </c>
      <c r="C244" s="21" t="s">
        <v>271</v>
      </c>
      <c r="D244" s="98"/>
      <c r="E244" s="99"/>
      <c r="F244" s="100"/>
      <c r="G244" s="101"/>
      <c r="H244" s="98"/>
      <c r="I244" s="99"/>
      <c r="J244" s="100">
        <v>7</v>
      </c>
      <c r="K244" s="101"/>
      <c r="L244" s="98"/>
      <c r="M244" s="99"/>
      <c r="N244" s="100"/>
      <c r="O244" s="101"/>
      <c r="P244" s="98"/>
      <c r="Q244" s="99"/>
      <c r="R244" s="100"/>
      <c r="S244" s="101"/>
      <c r="T244" s="98"/>
      <c r="U244" s="99"/>
      <c r="V244" s="100"/>
      <c r="W244" s="101"/>
      <c r="X244" s="98"/>
      <c r="Y244" s="99"/>
      <c r="Z244" s="102"/>
      <c r="AA244" s="101"/>
      <c r="AB244" s="98"/>
      <c r="AC244" s="99"/>
      <c r="AD244" s="102"/>
      <c r="AE244" s="101"/>
      <c r="AF244" s="103">
        <f>F244+J244+N244+R244+V244+Z244+AD244</f>
        <v>7</v>
      </c>
      <c r="AG244">
        <f>SUM(AF244:AF247)</f>
        <v>7</v>
      </c>
    </row>
    <row r="245" spans="1:33" x14ac:dyDescent="0.25">
      <c r="A245" s="16"/>
      <c r="B245" s="25"/>
      <c r="C245" s="95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6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6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6"/>
      <c r="E247" s="104"/>
      <c r="F247" s="107"/>
      <c r="G247" s="108"/>
      <c r="H247" s="106"/>
      <c r="I247" s="104"/>
      <c r="J247" s="107"/>
      <c r="K247" s="108"/>
      <c r="L247" s="106"/>
      <c r="M247" s="104"/>
      <c r="N247" s="107"/>
      <c r="O247" s="108"/>
      <c r="P247" s="106"/>
      <c r="Q247" s="104"/>
      <c r="R247" s="107"/>
      <c r="S247" s="108"/>
      <c r="T247" s="106"/>
      <c r="U247" s="104"/>
      <c r="V247" s="107"/>
      <c r="W247" s="108"/>
      <c r="X247" s="106"/>
      <c r="Y247" s="104"/>
      <c r="Z247" s="109"/>
      <c r="AA247" s="108"/>
      <c r="AB247" s="106"/>
      <c r="AC247" s="104"/>
      <c r="AD247" s="109"/>
      <c r="AE247" s="105"/>
      <c r="AF247" s="110">
        <f t="shared" si="60"/>
        <v>0</v>
      </c>
    </row>
    <row r="248" spans="1:33" ht="15.75" thickBot="1" x14ac:dyDescent="0.3">
      <c r="A248" s="111">
        <v>62</v>
      </c>
      <c r="B248" s="97">
        <v>11444</v>
      </c>
      <c r="C248" s="21" t="s">
        <v>75</v>
      </c>
      <c r="D248" s="98"/>
      <c r="E248" s="99"/>
      <c r="F248" s="100"/>
      <c r="G248" s="101"/>
      <c r="H248" s="98"/>
      <c r="I248" s="99"/>
      <c r="J248" s="100">
        <v>7</v>
      </c>
      <c r="K248" s="101"/>
      <c r="L248" s="98"/>
      <c r="M248" s="99"/>
      <c r="N248" s="100"/>
      <c r="O248" s="101"/>
      <c r="P248" s="98"/>
      <c r="Q248" s="99"/>
      <c r="R248" s="100"/>
      <c r="S248" s="101"/>
      <c r="T248" s="98"/>
      <c r="U248" s="99"/>
      <c r="V248" s="100"/>
      <c r="W248" s="101"/>
      <c r="X248" s="98"/>
      <c r="Y248" s="99"/>
      <c r="Z248" s="102"/>
      <c r="AA248" s="101"/>
      <c r="AB248" s="98"/>
      <c r="AC248" s="99"/>
      <c r="AD248" s="102"/>
      <c r="AE248" s="101"/>
      <c r="AF248" s="103">
        <f>F248+J248+N248+R248+V248+Z248+AD248</f>
        <v>7</v>
      </c>
      <c r="AG248">
        <f>SUM(AF248:AF251)</f>
        <v>7</v>
      </c>
    </row>
    <row r="249" spans="1:33" x14ac:dyDescent="0.25">
      <c r="A249" s="16"/>
      <c r="B249" s="25"/>
      <c r="C249" s="95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6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6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6"/>
      <c r="E251" s="104"/>
      <c r="F251" s="107"/>
      <c r="G251" s="108"/>
      <c r="H251" s="106"/>
      <c r="I251" s="104"/>
      <c r="J251" s="107"/>
      <c r="K251" s="108"/>
      <c r="L251" s="106"/>
      <c r="M251" s="104"/>
      <c r="N251" s="107"/>
      <c r="O251" s="108"/>
      <c r="P251" s="106"/>
      <c r="Q251" s="104"/>
      <c r="R251" s="107"/>
      <c r="S251" s="108"/>
      <c r="T251" s="106"/>
      <c r="U251" s="104"/>
      <c r="V251" s="107"/>
      <c r="W251" s="108"/>
      <c r="X251" s="106"/>
      <c r="Y251" s="104"/>
      <c r="Z251" s="109"/>
      <c r="AA251" s="108"/>
      <c r="AB251" s="106"/>
      <c r="AC251" s="104"/>
      <c r="AD251" s="109"/>
      <c r="AE251" s="105"/>
      <c r="AF251" s="110">
        <f t="shared" si="61"/>
        <v>0</v>
      </c>
    </row>
    <row r="252" spans="1:33" ht="15.75" thickBot="1" x14ac:dyDescent="0.3">
      <c r="A252" s="111">
        <v>63</v>
      </c>
      <c r="B252" s="97">
        <v>11434</v>
      </c>
      <c r="C252" s="21" t="s">
        <v>76</v>
      </c>
      <c r="D252" s="98"/>
      <c r="E252" s="99"/>
      <c r="F252" s="100"/>
      <c r="G252" s="101"/>
      <c r="H252" s="98"/>
      <c r="I252" s="99"/>
      <c r="J252" s="100">
        <v>7</v>
      </c>
      <c r="K252" s="101"/>
      <c r="L252" s="98"/>
      <c r="M252" s="99"/>
      <c r="N252" s="100"/>
      <c r="O252" s="101"/>
      <c r="P252" s="98"/>
      <c r="Q252" s="99"/>
      <c r="R252" s="100"/>
      <c r="S252" s="101"/>
      <c r="T252" s="98"/>
      <c r="U252" s="99"/>
      <c r="V252" s="100"/>
      <c r="W252" s="101"/>
      <c r="X252" s="98"/>
      <c r="Y252" s="99"/>
      <c r="Z252" s="102"/>
      <c r="AA252" s="101"/>
      <c r="AB252" s="98"/>
      <c r="AC252" s="99"/>
      <c r="AD252" s="102"/>
      <c r="AE252" s="101"/>
      <c r="AF252" s="103">
        <f>F252+J252+N252+R252+V252+Z252+AD252</f>
        <v>7</v>
      </c>
      <c r="AG252">
        <f>SUM(AF252:AF255)</f>
        <v>7</v>
      </c>
    </row>
    <row r="253" spans="1:33" x14ac:dyDescent="0.25">
      <c r="A253" s="16"/>
      <c r="B253" s="25"/>
      <c r="C253" s="95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6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6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6"/>
      <c r="E255" s="104"/>
      <c r="F255" s="107"/>
      <c r="G255" s="108"/>
      <c r="H255" s="106"/>
      <c r="I255" s="104"/>
      <c r="J255" s="107"/>
      <c r="K255" s="108"/>
      <c r="L255" s="106"/>
      <c r="M255" s="104"/>
      <c r="N255" s="107"/>
      <c r="O255" s="108"/>
      <c r="P255" s="106"/>
      <c r="Q255" s="104"/>
      <c r="R255" s="107"/>
      <c r="S255" s="108"/>
      <c r="T255" s="106"/>
      <c r="U255" s="104"/>
      <c r="V255" s="107"/>
      <c r="W255" s="108"/>
      <c r="X255" s="106"/>
      <c r="Y255" s="104"/>
      <c r="Z255" s="109"/>
      <c r="AA255" s="108"/>
      <c r="AB255" s="106"/>
      <c r="AC255" s="104"/>
      <c r="AD255" s="109"/>
      <c r="AE255" s="105"/>
      <c r="AF255" s="110">
        <f t="shared" si="62"/>
        <v>0</v>
      </c>
    </row>
    <row r="256" spans="1:33" ht="15.75" thickBot="1" x14ac:dyDescent="0.3">
      <c r="A256" s="111">
        <v>64</v>
      </c>
      <c r="B256" s="97">
        <v>11455</v>
      </c>
      <c r="C256" s="21" t="s">
        <v>172</v>
      </c>
      <c r="D256" s="98"/>
      <c r="E256" s="99"/>
      <c r="F256" s="100"/>
      <c r="G256" s="101"/>
      <c r="H256" s="98"/>
      <c r="I256" s="99"/>
      <c r="J256" s="100">
        <v>7</v>
      </c>
      <c r="K256" s="101"/>
      <c r="L256" s="98"/>
      <c r="M256" s="99"/>
      <c r="N256" s="100"/>
      <c r="O256" s="101"/>
      <c r="P256" s="98"/>
      <c r="Q256" s="99"/>
      <c r="R256" s="100"/>
      <c r="S256" s="101"/>
      <c r="T256" s="98"/>
      <c r="U256" s="99"/>
      <c r="V256" s="100"/>
      <c r="W256" s="101"/>
      <c r="X256" s="98"/>
      <c r="Y256" s="99"/>
      <c r="Z256" s="102"/>
      <c r="AA256" s="101"/>
      <c r="AB256" s="98"/>
      <c r="AC256" s="99"/>
      <c r="AD256" s="102"/>
      <c r="AE256" s="101"/>
      <c r="AF256" s="103">
        <f>F256+J256+N256+R256+V256+Z256+AD256</f>
        <v>7</v>
      </c>
      <c r="AG256">
        <f>SUM(AF256:AF259)</f>
        <v>7</v>
      </c>
    </row>
    <row r="257" spans="1:33" x14ac:dyDescent="0.25">
      <c r="A257" s="16"/>
      <c r="B257" s="25"/>
      <c r="C257" s="95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6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6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6"/>
      <c r="E259" s="104"/>
      <c r="F259" s="107"/>
      <c r="G259" s="108"/>
      <c r="H259" s="106"/>
      <c r="I259" s="104"/>
      <c r="J259" s="107"/>
      <c r="K259" s="108"/>
      <c r="L259" s="106"/>
      <c r="M259" s="104"/>
      <c r="N259" s="107"/>
      <c r="O259" s="108"/>
      <c r="P259" s="106"/>
      <c r="Q259" s="104"/>
      <c r="R259" s="107"/>
      <c r="S259" s="108"/>
      <c r="T259" s="106"/>
      <c r="U259" s="104"/>
      <c r="V259" s="107"/>
      <c r="W259" s="108"/>
      <c r="X259" s="106"/>
      <c r="Y259" s="104"/>
      <c r="Z259" s="109"/>
      <c r="AA259" s="108"/>
      <c r="AB259" s="106"/>
      <c r="AC259" s="104"/>
      <c r="AD259" s="109"/>
      <c r="AE259" s="105"/>
      <c r="AF259" s="110">
        <f t="shared" si="63"/>
        <v>0</v>
      </c>
    </row>
    <row r="260" spans="1:33" ht="15.75" thickBot="1" x14ac:dyDescent="0.3">
      <c r="A260" s="111">
        <v>65</v>
      </c>
      <c r="B260" s="97">
        <v>11463</v>
      </c>
      <c r="C260" s="21" t="s">
        <v>173</v>
      </c>
      <c r="D260" s="98"/>
      <c r="E260" s="99"/>
      <c r="F260" s="100"/>
      <c r="G260" s="101"/>
      <c r="H260" s="98"/>
      <c r="I260" s="99"/>
      <c r="J260" s="100">
        <v>7</v>
      </c>
      <c r="K260" s="101"/>
      <c r="L260" s="98"/>
      <c r="M260" s="99"/>
      <c r="N260" s="100"/>
      <c r="O260" s="101"/>
      <c r="P260" s="98"/>
      <c r="Q260" s="99"/>
      <c r="R260" s="100"/>
      <c r="S260" s="101"/>
      <c r="T260" s="98"/>
      <c r="U260" s="99"/>
      <c r="V260" s="100"/>
      <c r="W260" s="101"/>
      <c r="X260" s="98"/>
      <c r="Y260" s="99"/>
      <c r="Z260" s="102"/>
      <c r="AA260" s="101"/>
      <c r="AB260" s="98"/>
      <c r="AC260" s="99"/>
      <c r="AD260" s="102"/>
      <c r="AE260" s="101"/>
      <c r="AF260" s="103">
        <f>F260+J260+N260+R260+V260+Z260+AD260</f>
        <v>7</v>
      </c>
      <c r="AG260">
        <f>SUM(AF260:AF263)</f>
        <v>7</v>
      </c>
    </row>
    <row r="261" spans="1:33" x14ac:dyDescent="0.25">
      <c r="A261" s="16"/>
      <c r="B261" s="25"/>
      <c r="C261" s="95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6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6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6"/>
      <c r="E263" s="104"/>
      <c r="F263" s="107"/>
      <c r="G263" s="108"/>
      <c r="H263" s="106"/>
      <c r="I263" s="104"/>
      <c r="J263" s="107"/>
      <c r="K263" s="108"/>
      <c r="L263" s="106"/>
      <c r="M263" s="104"/>
      <c r="N263" s="107"/>
      <c r="O263" s="108"/>
      <c r="P263" s="106"/>
      <c r="Q263" s="104"/>
      <c r="R263" s="107"/>
      <c r="S263" s="108"/>
      <c r="T263" s="106"/>
      <c r="U263" s="104"/>
      <c r="V263" s="107"/>
      <c r="W263" s="108"/>
      <c r="X263" s="106"/>
      <c r="Y263" s="104"/>
      <c r="Z263" s="109"/>
      <c r="AA263" s="108"/>
      <c r="AB263" s="106"/>
      <c r="AC263" s="104"/>
      <c r="AD263" s="109"/>
      <c r="AE263" s="105"/>
      <c r="AF263" s="110">
        <f t="shared" si="64"/>
        <v>0</v>
      </c>
    </row>
    <row r="264" spans="1:33" ht="15.75" thickBot="1" x14ac:dyDescent="0.3">
      <c r="A264" s="111">
        <v>66</v>
      </c>
      <c r="B264" s="97">
        <v>11528</v>
      </c>
      <c r="C264" s="21" t="s">
        <v>121</v>
      </c>
      <c r="D264" s="98"/>
      <c r="E264" s="99"/>
      <c r="F264" s="100"/>
      <c r="G264" s="101"/>
      <c r="H264" s="98"/>
      <c r="I264" s="99"/>
      <c r="J264" s="100">
        <v>7</v>
      </c>
      <c r="K264" s="101"/>
      <c r="L264" s="98"/>
      <c r="M264" s="99"/>
      <c r="N264" s="100"/>
      <c r="O264" s="101"/>
      <c r="P264" s="98"/>
      <c r="Q264" s="99"/>
      <c r="R264" s="100"/>
      <c r="S264" s="101"/>
      <c r="T264" s="98"/>
      <c r="U264" s="99"/>
      <c r="V264" s="100"/>
      <c r="W264" s="101"/>
      <c r="X264" s="98"/>
      <c r="Y264" s="99"/>
      <c r="Z264" s="102"/>
      <c r="AA264" s="101"/>
      <c r="AB264" s="98"/>
      <c r="AC264" s="99"/>
      <c r="AD264" s="102"/>
      <c r="AE264" s="101"/>
      <c r="AF264" s="103">
        <f>F264+J264+N264+R264+V264+Z264+AD264</f>
        <v>7</v>
      </c>
      <c r="AG264">
        <f>SUM(AF264:AF267)</f>
        <v>7</v>
      </c>
    </row>
    <row r="265" spans="1:33" x14ac:dyDescent="0.25">
      <c r="A265" s="16"/>
      <c r="B265" s="25"/>
      <c r="C265" s="95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6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6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6"/>
      <c r="E267" s="104"/>
      <c r="F267" s="107"/>
      <c r="G267" s="108"/>
      <c r="H267" s="106"/>
      <c r="I267" s="104"/>
      <c r="J267" s="107"/>
      <c r="K267" s="108"/>
      <c r="L267" s="106"/>
      <c r="M267" s="104"/>
      <c r="N267" s="107"/>
      <c r="O267" s="108"/>
      <c r="P267" s="106"/>
      <c r="Q267" s="104"/>
      <c r="R267" s="107"/>
      <c r="S267" s="108"/>
      <c r="T267" s="106"/>
      <c r="U267" s="104"/>
      <c r="V267" s="107"/>
      <c r="W267" s="108"/>
      <c r="X267" s="106"/>
      <c r="Y267" s="104"/>
      <c r="Z267" s="109"/>
      <c r="AA267" s="108"/>
      <c r="AB267" s="106"/>
      <c r="AC267" s="104"/>
      <c r="AD267" s="109"/>
      <c r="AE267" s="105"/>
      <c r="AF267" s="110">
        <f t="shared" si="65"/>
        <v>0</v>
      </c>
    </row>
    <row r="268" spans="1:33" ht="15.75" thickBot="1" x14ac:dyDescent="0.3">
      <c r="A268" s="111">
        <v>67</v>
      </c>
      <c r="B268" s="97">
        <v>11526</v>
      </c>
      <c r="C268" s="21" t="s">
        <v>174</v>
      </c>
      <c r="D268" s="98"/>
      <c r="E268" s="99"/>
      <c r="F268" s="100"/>
      <c r="G268" s="101"/>
      <c r="H268" s="98"/>
      <c r="I268" s="99"/>
      <c r="J268" s="100">
        <v>7</v>
      </c>
      <c r="K268" s="101"/>
      <c r="L268" s="98"/>
      <c r="M268" s="99"/>
      <c r="N268" s="100"/>
      <c r="O268" s="101"/>
      <c r="P268" s="98"/>
      <c r="Q268" s="99"/>
      <c r="R268" s="100"/>
      <c r="S268" s="101"/>
      <c r="T268" s="98"/>
      <c r="U268" s="99"/>
      <c r="V268" s="100"/>
      <c r="W268" s="101"/>
      <c r="X268" s="98"/>
      <c r="Y268" s="99"/>
      <c r="Z268" s="102"/>
      <c r="AA268" s="101"/>
      <c r="AB268" s="98"/>
      <c r="AC268" s="99"/>
      <c r="AD268" s="102"/>
      <c r="AE268" s="101"/>
      <c r="AF268" s="103">
        <f>F268+J268+N268+R268+V268+Z268+AD268</f>
        <v>7</v>
      </c>
      <c r="AG268">
        <f>SUM(AF268:AF271)</f>
        <v>7</v>
      </c>
    </row>
    <row r="269" spans="1:33" x14ac:dyDescent="0.25">
      <c r="A269" s="16"/>
      <c r="B269" s="25"/>
      <c r="C269" s="95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6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6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6"/>
      <c r="E271" s="104"/>
      <c r="F271" s="107"/>
      <c r="G271" s="108"/>
      <c r="H271" s="106"/>
      <c r="I271" s="104"/>
      <c r="J271" s="107"/>
      <c r="K271" s="108"/>
      <c r="L271" s="106"/>
      <c r="M271" s="104"/>
      <c r="N271" s="107"/>
      <c r="O271" s="108"/>
      <c r="P271" s="106"/>
      <c r="Q271" s="104"/>
      <c r="R271" s="107"/>
      <c r="S271" s="108"/>
      <c r="T271" s="106"/>
      <c r="U271" s="104"/>
      <c r="V271" s="107"/>
      <c r="W271" s="108"/>
      <c r="X271" s="106"/>
      <c r="Y271" s="104"/>
      <c r="Z271" s="109"/>
      <c r="AA271" s="108"/>
      <c r="AB271" s="106"/>
      <c r="AC271" s="104"/>
      <c r="AD271" s="109"/>
      <c r="AE271" s="105"/>
      <c r="AF271" s="110">
        <f t="shared" si="66"/>
        <v>0</v>
      </c>
    </row>
    <row r="272" spans="1:33" ht="15.75" thickBot="1" x14ac:dyDescent="0.3">
      <c r="A272" s="111">
        <v>1</v>
      </c>
      <c r="B272" s="97"/>
      <c r="C272" s="21"/>
      <c r="D272" s="98"/>
      <c r="E272" s="99"/>
      <c r="F272" s="100"/>
      <c r="G272" s="101"/>
      <c r="H272" s="98"/>
      <c r="I272" s="99"/>
      <c r="J272" s="100"/>
      <c r="K272" s="101"/>
      <c r="L272" s="98"/>
      <c r="M272" s="99"/>
      <c r="N272" s="100"/>
      <c r="O272" s="101"/>
      <c r="P272" s="98"/>
      <c r="Q272" s="99"/>
      <c r="R272" s="100"/>
      <c r="S272" s="101"/>
      <c r="T272" s="98"/>
      <c r="U272" s="99"/>
      <c r="V272" s="100"/>
      <c r="W272" s="101"/>
      <c r="X272" s="98"/>
      <c r="Y272" s="99"/>
      <c r="Z272" s="102"/>
      <c r="AA272" s="101"/>
      <c r="AB272" s="98"/>
      <c r="AC272" s="99"/>
      <c r="AD272" s="102"/>
      <c r="AE272" s="101"/>
      <c r="AF272" s="103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5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6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6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6"/>
      <c r="E275" s="104"/>
      <c r="F275" s="107"/>
      <c r="G275" s="108"/>
      <c r="H275" s="106"/>
      <c r="I275" s="104"/>
      <c r="J275" s="107"/>
      <c r="K275" s="108"/>
      <c r="L275" s="106"/>
      <c r="M275" s="104"/>
      <c r="N275" s="107"/>
      <c r="O275" s="108"/>
      <c r="P275" s="106"/>
      <c r="Q275" s="104"/>
      <c r="R275" s="107"/>
      <c r="S275" s="108"/>
      <c r="T275" s="106"/>
      <c r="U275" s="104"/>
      <c r="V275" s="107"/>
      <c r="W275" s="108"/>
      <c r="X275" s="106"/>
      <c r="Y275" s="104"/>
      <c r="Z275" s="109"/>
      <c r="AA275" s="108"/>
      <c r="AB275" s="106"/>
      <c r="AC275" s="104"/>
      <c r="AD275" s="109"/>
      <c r="AE275" s="105"/>
      <c r="AF275" s="110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167" priority="1"/>
  </conditionalFormatting>
  <conditionalFormatting sqref="B4:B275">
    <cfRule type="duplicateValues" dxfId="166" priority="2"/>
    <cfRule type="duplicateValues" dxfId="165" priority="3"/>
    <cfRule type="duplicateValues" dxfId="164" priority="4"/>
  </conditionalFormatting>
  <conditionalFormatting sqref="B4:B20156">
    <cfRule type="duplicateValues" dxfId="163" priority="5"/>
    <cfRule type="duplicateValues" dxfId="162" priority="6"/>
  </conditionalFormatting>
  <conditionalFormatting sqref="B4:B20155">
    <cfRule type="duplicateValues" dxfId="161" priority="7"/>
  </conditionalFormatting>
  <conditionalFormatting sqref="B4:B20154">
    <cfRule type="duplicateValues" dxfId="160" priority="8"/>
  </conditionalFormatting>
  <conditionalFormatting sqref="B4:B19945">
    <cfRule type="duplicateValues" dxfId="159" priority="9"/>
  </conditionalFormatting>
  <conditionalFormatting sqref="B4:B19942">
    <cfRule type="duplicateValues" dxfId="158" priority="10"/>
  </conditionalFormatting>
  <conditionalFormatting sqref="B4:B19944">
    <cfRule type="duplicateValues" dxfId="157" priority="11"/>
  </conditionalFormatting>
  <conditionalFormatting sqref="B4:B19941">
    <cfRule type="duplicateValues" dxfId="156" priority="12"/>
  </conditionalFormatting>
  <conditionalFormatting sqref="B4:B19827">
    <cfRule type="duplicateValues" dxfId="155" priority="13"/>
    <cfRule type="duplicateValues" dxfId="154" priority="14"/>
    <cfRule type="duplicateValues" dxfId="153" priority="15"/>
    <cfRule type="duplicateValues" dxfId="152" priority="16"/>
    <cfRule type="duplicateValues" dxfId="151" priority="17"/>
    <cfRule type="duplicateValues" dxfId="150" priority="18"/>
    <cfRule type="duplicateValues" dxfId="149" priority="19"/>
    <cfRule type="duplicateValues" dxfId="148" priority="20"/>
    <cfRule type="duplicateValues" dxfId="147" priority="21"/>
    <cfRule type="duplicateValues" dxfId="146" priority="22"/>
    <cfRule type="duplicateValues" dxfId="145" priority="23"/>
    <cfRule type="duplicateValues" dxfId="144" priority="24"/>
    <cfRule type="duplicateValues" dxfId="143" priority="25"/>
  </conditionalFormatting>
  <conditionalFormatting sqref="B4:B19827">
    <cfRule type="duplicateValues" dxfId="142" priority="26"/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BB62-1C81-4D96-A295-A7AA7D61F50E}">
  <sheetPr codeName="Hoja4"/>
  <dimension ref="A1:AI275"/>
  <sheetViews>
    <sheetView tabSelected="1" zoomScale="85" zoomScaleNormal="85" workbookViewId="0">
      <selection activeCell="A4" sqref="A4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213" t="s">
        <v>1112</v>
      </c>
      <c r="E2" s="183"/>
      <c r="F2" s="183"/>
      <c r="G2" s="184"/>
      <c r="H2" s="176" t="s">
        <v>1113</v>
      </c>
      <c r="I2" s="174"/>
      <c r="J2" s="174"/>
      <c r="K2" s="175"/>
      <c r="L2" s="176" t="s">
        <v>1114</v>
      </c>
      <c r="M2" s="174"/>
      <c r="N2" s="174"/>
      <c r="O2" s="175"/>
      <c r="P2" s="176" t="s">
        <v>1115</v>
      </c>
      <c r="Q2" s="174"/>
      <c r="R2" s="174"/>
      <c r="S2" s="175"/>
      <c r="T2" s="176" t="s">
        <v>1116</v>
      </c>
      <c r="U2" s="174"/>
      <c r="V2" s="174"/>
      <c r="W2" s="175"/>
      <c r="X2" s="176" t="s">
        <v>1117</v>
      </c>
      <c r="Y2" s="174"/>
      <c r="Z2" s="174"/>
      <c r="AA2" s="175"/>
      <c r="AB2" s="176" t="s">
        <v>1118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>
        <v>11467</v>
      </c>
      <c r="C4" s="21" t="s">
        <v>15</v>
      </c>
      <c r="D4" s="98"/>
      <c r="E4" s="99"/>
      <c r="F4" s="100"/>
      <c r="G4" s="101"/>
      <c r="H4" s="98"/>
      <c r="I4" s="99"/>
      <c r="J4" s="100"/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0</v>
      </c>
      <c r="AG4">
        <f>SUM(AF4:AF7)</f>
        <v>0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  <row r="8" spans="1:35" ht="15.75" thickBot="1" x14ac:dyDescent="0.3">
      <c r="A8" s="111">
        <v>2</v>
      </c>
      <c r="B8" s="97">
        <v>11438</v>
      </c>
      <c r="C8" s="21" t="s">
        <v>2</v>
      </c>
      <c r="D8" s="98"/>
      <c r="E8" s="99"/>
      <c r="F8" s="100"/>
      <c r="G8" s="101"/>
      <c r="H8" s="98"/>
      <c r="I8" s="99"/>
      <c r="J8" s="100"/>
      <c r="K8" s="101"/>
      <c r="L8" s="98"/>
      <c r="M8" s="99"/>
      <c r="N8" s="100"/>
      <c r="O8" s="101"/>
      <c r="P8" s="98"/>
      <c r="Q8" s="99"/>
      <c r="R8" s="100"/>
      <c r="S8" s="101"/>
      <c r="T8" s="98"/>
      <c r="U8" s="99"/>
      <c r="V8" s="100"/>
      <c r="W8" s="101"/>
      <c r="X8" s="98"/>
      <c r="Y8" s="99"/>
      <c r="Z8" s="102"/>
      <c r="AA8" s="101"/>
      <c r="AB8" s="98"/>
      <c r="AC8" s="99"/>
      <c r="AD8" s="102"/>
      <c r="AE8" s="101"/>
      <c r="AF8" s="103">
        <f>F8+J8+N8+R8+V8+Z8+AD8</f>
        <v>0</v>
      </c>
      <c r="AG8">
        <f>SUM(AF8:AF11)</f>
        <v>0</v>
      </c>
    </row>
    <row r="9" spans="1:35" x14ac:dyDescent="0.25">
      <c r="A9" s="16"/>
      <c r="B9" s="25"/>
      <c r="C9" s="95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6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6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6"/>
      <c r="E11" s="104"/>
      <c r="F11" s="107"/>
      <c r="G11" s="108"/>
      <c r="H11" s="106"/>
      <c r="I11" s="104"/>
      <c r="J11" s="107"/>
      <c r="K11" s="108"/>
      <c r="L11" s="106"/>
      <c r="M11" s="104"/>
      <c r="N11" s="107"/>
      <c r="O11" s="108"/>
      <c r="P11" s="106"/>
      <c r="Q11" s="104"/>
      <c r="R11" s="107"/>
      <c r="S11" s="108"/>
      <c r="T11" s="106"/>
      <c r="U11" s="104"/>
      <c r="V11" s="107"/>
      <c r="W11" s="108"/>
      <c r="X11" s="106"/>
      <c r="Y11" s="104"/>
      <c r="Z11" s="109"/>
      <c r="AA11" s="108"/>
      <c r="AB11" s="106"/>
      <c r="AC11" s="104"/>
      <c r="AD11" s="109"/>
      <c r="AE11" s="105"/>
      <c r="AF11" s="110">
        <f t="shared" si="1"/>
        <v>0</v>
      </c>
    </row>
    <row r="12" spans="1:35" ht="15.75" thickBot="1" x14ac:dyDescent="0.3">
      <c r="A12" s="111">
        <v>3</v>
      </c>
      <c r="B12" s="97">
        <v>11525</v>
      </c>
      <c r="C12" s="21" t="s">
        <v>220</v>
      </c>
      <c r="D12" s="98"/>
      <c r="E12" s="99"/>
      <c r="F12" s="100"/>
      <c r="G12" s="101"/>
      <c r="H12" s="98"/>
      <c r="I12" s="99"/>
      <c r="J12" s="100"/>
      <c r="K12" s="101"/>
      <c r="L12" s="98"/>
      <c r="M12" s="99"/>
      <c r="N12" s="100"/>
      <c r="O12" s="101"/>
      <c r="P12" s="98"/>
      <c r="Q12" s="99"/>
      <c r="R12" s="100"/>
      <c r="S12" s="101"/>
      <c r="T12" s="98"/>
      <c r="U12" s="99"/>
      <c r="V12" s="100"/>
      <c r="W12" s="101"/>
      <c r="X12" s="98"/>
      <c r="Y12" s="99"/>
      <c r="Z12" s="102"/>
      <c r="AA12" s="101"/>
      <c r="AB12" s="98"/>
      <c r="AC12" s="99"/>
      <c r="AD12" s="102"/>
      <c r="AE12" s="101"/>
      <c r="AF12" s="103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5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6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6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6"/>
      <c r="E15" s="104"/>
      <c r="F15" s="107"/>
      <c r="G15" s="108"/>
      <c r="H15" s="106"/>
      <c r="I15" s="104"/>
      <c r="J15" s="107"/>
      <c r="K15" s="108"/>
      <c r="L15" s="106"/>
      <c r="M15" s="104"/>
      <c r="N15" s="107"/>
      <c r="O15" s="108"/>
      <c r="P15" s="106"/>
      <c r="Q15" s="104"/>
      <c r="R15" s="107"/>
      <c r="S15" s="108"/>
      <c r="T15" s="106"/>
      <c r="U15" s="104"/>
      <c r="V15" s="107"/>
      <c r="W15" s="108"/>
      <c r="X15" s="106"/>
      <c r="Y15" s="104"/>
      <c r="Z15" s="109"/>
      <c r="AA15" s="108"/>
      <c r="AB15" s="106"/>
      <c r="AC15" s="104"/>
      <c r="AD15" s="109"/>
      <c r="AE15" s="105"/>
      <c r="AF15" s="110">
        <f t="shared" si="2"/>
        <v>0</v>
      </c>
    </row>
    <row r="16" spans="1:35" ht="15.75" thickBot="1" x14ac:dyDescent="0.3">
      <c r="A16" s="111">
        <v>4</v>
      </c>
      <c r="B16" s="97">
        <v>2096</v>
      </c>
      <c r="C16" s="21" t="s">
        <v>7</v>
      </c>
      <c r="D16" s="98"/>
      <c r="E16" s="99"/>
      <c r="F16" s="100"/>
      <c r="G16" s="101"/>
      <c r="H16" s="98"/>
      <c r="I16" s="99"/>
      <c r="J16" s="100"/>
      <c r="K16" s="101"/>
      <c r="L16" s="98"/>
      <c r="M16" s="99"/>
      <c r="N16" s="100"/>
      <c r="O16" s="101"/>
      <c r="P16" s="98"/>
      <c r="Q16" s="99"/>
      <c r="R16" s="100"/>
      <c r="S16" s="101"/>
      <c r="T16" s="98"/>
      <c r="U16" s="99"/>
      <c r="V16" s="100"/>
      <c r="W16" s="101"/>
      <c r="X16" s="98"/>
      <c r="Y16" s="99"/>
      <c r="Z16" s="102"/>
      <c r="AA16" s="101"/>
      <c r="AB16" s="98"/>
      <c r="AC16" s="99"/>
      <c r="AD16" s="102"/>
      <c r="AE16" s="101"/>
      <c r="AF16" s="103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5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6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6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6"/>
      <c r="E19" s="104"/>
      <c r="F19" s="107"/>
      <c r="G19" s="108"/>
      <c r="H19" s="106"/>
      <c r="I19" s="104"/>
      <c r="J19" s="107"/>
      <c r="K19" s="108"/>
      <c r="L19" s="106"/>
      <c r="M19" s="104"/>
      <c r="N19" s="107"/>
      <c r="O19" s="108"/>
      <c r="P19" s="106"/>
      <c r="Q19" s="104"/>
      <c r="R19" s="107"/>
      <c r="S19" s="108"/>
      <c r="T19" s="106"/>
      <c r="U19" s="104"/>
      <c r="V19" s="107"/>
      <c r="W19" s="108"/>
      <c r="X19" s="106"/>
      <c r="Y19" s="104"/>
      <c r="Z19" s="109"/>
      <c r="AA19" s="108"/>
      <c r="AB19" s="106"/>
      <c r="AC19" s="104"/>
      <c r="AD19" s="109"/>
      <c r="AE19" s="105"/>
      <c r="AF19" s="110">
        <f t="shared" si="3"/>
        <v>0</v>
      </c>
    </row>
    <row r="20" spans="1:33" ht="15.75" thickBot="1" x14ac:dyDescent="0.3">
      <c r="A20" s="111">
        <v>5</v>
      </c>
      <c r="B20" s="97">
        <v>11411</v>
      </c>
      <c r="C20" s="21" t="s">
        <v>21</v>
      </c>
      <c r="D20" s="98"/>
      <c r="E20" s="99"/>
      <c r="F20" s="100"/>
      <c r="G20" s="101"/>
      <c r="H20" s="98"/>
      <c r="I20" s="99"/>
      <c r="J20" s="100"/>
      <c r="K20" s="101"/>
      <c r="L20" s="98"/>
      <c r="M20" s="99"/>
      <c r="N20" s="100"/>
      <c r="O20" s="101"/>
      <c r="P20" s="98"/>
      <c r="Q20" s="99"/>
      <c r="R20" s="100"/>
      <c r="S20" s="101"/>
      <c r="T20" s="98"/>
      <c r="U20" s="99"/>
      <c r="V20" s="100"/>
      <c r="W20" s="101"/>
      <c r="X20" s="98"/>
      <c r="Y20" s="99"/>
      <c r="Z20" s="102"/>
      <c r="AA20" s="101"/>
      <c r="AB20" s="98"/>
      <c r="AC20" s="99"/>
      <c r="AD20" s="102"/>
      <c r="AE20" s="101"/>
      <c r="AF20" s="103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5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6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6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6"/>
      <c r="E23" s="104"/>
      <c r="F23" s="107"/>
      <c r="G23" s="108"/>
      <c r="H23" s="106"/>
      <c r="I23" s="104"/>
      <c r="J23" s="107"/>
      <c r="K23" s="108"/>
      <c r="L23" s="106"/>
      <c r="M23" s="104"/>
      <c r="N23" s="107"/>
      <c r="O23" s="108"/>
      <c r="P23" s="106"/>
      <c r="Q23" s="104"/>
      <c r="R23" s="107"/>
      <c r="S23" s="108"/>
      <c r="T23" s="106"/>
      <c r="U23" s="104"/>
      <c r="V23" s="107"/>
      <c r="W23" s="108"/>
      <c r="X23" s="106"/>
      <c r="Y23" s="104"/>
      <c r="Z23" s="109"/>
      <c r="AA23" s="108"/>
      <c r="AB23" s="106"/>
      <c r="AC23" s="104"/>
      <c r="AD23" s="109"/>
      <c r="AE23" s="105"/>
      <c r="AF23" s="110">
        <f t="shared" si="4"/>
        <v>0</v>
      </c>
    </row>
    <row r="24" spans="1:33" ht="15.75" thickBot="1" x14ac:dyDescent="0.3">
      <c r="A24" s="111">
        <v>6</v>
      </c>
      <c r="B24" s="97">
        <v>11414</v>
      </c>
      <c r="C24" s="21" t="s">
        <v>22</v>
      </c>
      <c r="D24" s="98"/>
      <c r="E24" s="99"/>
      <c r="F24" s="100"/>
      <c r="G24" s="101"/>
      <c r="H24" s="98"/>
      <c r="I24" s="99"/>
      <c r="J24" s="100"/>
      <c r="K24" s="101"/>
      <c r="L24" s="98"/>
      <c r="M24" s="99"/>
      <c r="N24" s="100"/>
      <c r="O24" s="101"/>
      <c r="P24" s="98"/>
      <c r="Q24" s="99"/>
      <c r="R24" s="100"/>
      <c r="S24" s="101"/>
      <c r="T24" s="98"/>
      <c r="U24" s="99"/>
      <c r="V24" s="100"/>
      <c r="W24" s="101"/>
      <c r="X24" s="98"/>
      <c r="Y24" s="99"/>
      <c r="Z24" s="102"/>
      <c r="AA24" s="101"/>
      <c r="AB24" s="98"/>
      <c r="AC24" s="99"/>
      <c r="AD24" s="102"/>
      <c r="AE24" s="101"/>
      <c r="AF24" s="103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5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6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6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6"/>
      <c r="E27" s="104"/>
      <c r="F27" s="107"/>
      <c r="G27" s="108"/>
      <c r="H27" s="106"/>
      <c r="I27" s="104"/>
      <c r="J27" s="107"/>
      <c r="K27" s="108"/>
      <c r="L27" s="106"/>
      <c r="M27" s="104"/>
      <c r="N27" s="107"/>
      <c r="O27" s="108"/>
      <c r="P27" s="106"/>
      <c r="Q27" s="104"/>
      <c r="R27" s="107"/>
      <c r="S27" s="108"/>
      <c r="T27" s="106"/>
      <c r="U27" s="104"/>
      <c r="V27" s="107"/>
      <c r="W27" s="108"/>
      <c r="X27" s="106"/>
      <c r="Y27" s="104"/>
      <c r="Z27" s="109"/>
      <c r="AA27" s="108"/>
      <c r="AB27" s="106"/>
      <c r="AC27" s="104"/>
      <c r="AD27" s="109"/>
      <c r="AE27" s="105"/>
      <c r="AF27" s="110">
        <f t="shared" si="5"/>
        <v>0</v>
      </c>
    </row>
    <row r="28" spans="1:33" ht="15.75" thickBot="1" x14ac:dyDescent="0.3">
      <c r="A28" s="111">
        <v>7</v>
      </c>
      <c r="B28" s="97">
        <v>11453</v>
      </c>
      <c r="C28" s="21" t="s">
        <v>23</v>
      </c>
      <c r="D28" s="98"/>
      <c r="E28" s="99"/>
      <c r="F28" s="100"/>
      <c r="G28" s="101"/>
      <c r="H28" s="98"/>
      <c r="I28" s="99"/>
      <c r="J28" s="100"/>
      <c r="K28" s="101"/>
      <c r="L28" s="98"/>
      <c r="M28" s="99"/>
      <c r="N28" s="100"/>
      <c r="O28" s="101"/>
      <c r="P28" s="98"/>
      <c r="Q28" s="99"/>
      <c r="R28" s="100"/>
      <c r="S28" s="101"/>
      <c r="T28" s="98"/>
      <c r="U28" s="99"/>
      <c r="V28" s="100"/>
      <c r="W28" s="101"/>
      <c r="X28" s="98"/>
      <c r="Y28" s="99"/>
      <c r="Z28" s="102"/>
      <c r="AA28" s="101"/>
      <c r="AB28" s="98"/>
      <c r="AC28" s="99"/>
      <c r="AD28" s="102"/>
      <c r="AE28" s="101"/>
      <c r="AF28" s="103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5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6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6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6"/>
      <c r="E31" s="104"/>
      <c r="F31" s="107"/>
      <c r="G31" s="108"/>
      <c r="H31" s="106"/>
      <c r="I31" s="104"/>
      <c r="J31" s="107"/>
      <c r="K31" s="108"/>
      <c r="L31" s="106"/>
      <c r="M31" s="104"/>
      <c r="N31" s="107"/>
      <c r="O31" s="108"/>
      <c r="P31" s="106"/>
      <c r="Q31" s="104"/>
      <c r="R31" s="107"/>
      <c r="S31" s="108"/>
      <c r="T31" s="106"/>
      <c r="U31" s="104"/>
      <c r="V31" s="107"/>
      <c r="W31" s="108"/>
      <c r="X31" s="106"/>
      <c r="Y31" s="104"/>
      <c r="Z31" s="109"/>
      <c r="AA31" s="108"/>
      <c r="AB31" s="106"/>
      <c r="AC31" s="104"/>
      <c r="AD31" s="109"/>
      <c r="AE31" s="105"/>
      <c r="AF31" s="110">
        <f t="shared" si="6"/>
        <v>0</v>
      </c>
    </row>
    <row r="32" spans="1:33" ht="15.75" thickBot="1" x14ac:dyDescent="0.3">
      <c r="A32" s="111">
        <v>8</v>
      </c>
      <c r="B32" s="97">
        <v>11415</v>
      </c>
      <c r="C32" s="21" t="s">
        <v>25</v>
      </c>
      <c r="D32" s="98"/>
      <c r="E32" s="99"/>
      <c r="F32" s="100"/>
      <c r="G32" s="101"/>
      <c r="H32" s="98"/>
      <c r="I32" s="99"/>
      <c r="J32" s="100"/>
      <c r="K32" s="101"/>
      <c r="L32" s="98"/>
      <c r="M32" s="99"/>
      <c r="N32" s="100"/>
      <c r="O32" s="101"/>
      <c r="P32" s="98"/>
      <c r="Q32" s="99"/>
      <c r="R32" s="100"/>
      <c r="S32" s="101"/>
      <c r="T32" s="98"/>
      <c r="U32" s="99"/>
      <c r="V32" s="100"/>
      <c r="W32" s="101"/>
      <c r="X32" s="98"/>
      <c r="Y32" s="99"/>
      <c r="Z32" s="102"/>
      <c r="AA32" s="101"/>
      <c r="AB32" s="98"/>
      <c r="AC32" s="99"/>
      <c r="AD32" s="102"/>
      <c r="AE32" s="101"/>
      <c r="AF32" s="103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5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6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6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6"/>
      <c r="E35" s="104"/>
      <c r="F35" s="107"/>
      <c r="G35" s="108"/>
      <c r="H35" s="106"/>
      <c r="I35" s="104"/>
      <c r="J35" s="107"/>
      <c r="K35" s="108"/>
      <c r="L35" s="106"/>
      <c r="M35" s="104"/>
      <c r="N35" s="107"/>
      <c r="O35" s="108"/>
      <c r="P35" s="106"/>
      <c r="Q35" s="104"/>
      <c r="R35" s="107"/>
      <c r="S35" s="108"/>
      <c r="T35" s="106"/>
      <c r="U35" s="104"/>
      <c r="V35" s="107"/>
      <c r="W35" s="108"/>
      <c r="X35" s="106"/>
      <c r="Y35" s="104"/>
      <c r="Z35" s="109"/>
      <c r="AA35" s="108"/>
      <c r="AB35" s="106"/>
      <c r="AC35" s="104"/>
      <c r="AD35" s="109"/>
      <c r="AE35" s="105"/>
      <c r="AF35" s="110">
        <f t="shared" si="7"/>
        <v>0</v>
      </c>
    </row>
    <row r="36" spans="1:33" ht="15.75" thickBot="1" x14ac:dyDescent="0.3">
      <c r="A36" s="111">
        <v>9</v>
      </c>
      <c r="B36" s="97">
        <v>11503</v>
      </c>
      <c r="C36" s="21" t="s">
        <v>16</v>
      </c>
      <c r="D36" s="98"/>
      <c r="E36" s="99"/>
      <c r="F36" s="100"/>
      <c r="G36" s="101"/>
      <c r="H36" s="98"/>
      <c r="I36" s="99"/>
      <c r="J36" s="100"/>
      <c r="K36" s="101"/>
      <c r="L36" s="98"/>
      <c r="M36" s="99"/>
      <c r="N36" s="100"/>
      <c r="O36" s="101"/>
      <c r="P36" s="98"/>
      <c r="Q36" s="99"/>
      <c r="R36" s="100"/>
      <c r="S36" s="101"/>
      <c r="T36" s="98"/>
      <c r="U36" s="99"/>
      <c r="V36" s="100"/>
      <c r="W36" s="101"/>
      <c r="X36" s="98"/>
      <c r="Y36" s="99"/>
      <c r="Z36" s="102"/>
      <c r="AA36" s="101"/>
      <c r="AB36" s="98"/>
      <c r="AC36" s="99"/>
      <c r="AD36" s="102"/>
      <c r="AE36" s="101"/>
      <c r="AF36" s="103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5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6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6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6"/>
      <c r="E39" s="104"/>
      <c r="F39" s="107"/>
      <c r="G39" s="108"/>
      <c r="H39" s="106"/>
      <c r="I39" s="104"/>
      <c r="J39" s="107"/>
      <c r="K39" s="108"/>
      <c r="L39" s="106"/>
      <c r="M39" s="104"/>
      <c r="N39" s="107"/>
      <c r="O39" s="108"/>
      <c r="P39" s="106"/>
      <c r="Q39" s="104"/>
      <c r="R39" s="107"/>
      <c r="S39" s="108"/>
      <c r="T39" s="106"/>
      <c r="U39" s="104"/>
      <c r="V39" s="107"/>
      <c r="W39" s="108"/>
      <c r="X39" s="106"/>
      <c r="Y39" s="104"/>
      <c r="Z39" s="109"/>
      <c r="AA39" s="108"/>
      <c r="AB39" s="106"/>
      <c r="AC39" s="104"/>
      <c r="AD39" s="109"/>
      <c r="AE39" s="105"/>
      <c r="AF39" s="110">
        <f t="shared" si="8"/>
        <v>0</v>
      </c>
    </row>
    <row r="40" spans="1:33" ht="15.75" thickBot="1" x14ac:dyDescent="0.3">
      <c r="A40" s="111">
        <v>10</v>
      </c>
      <c r="B40" s="97">
        <v>11413</v>
      </c>
      <c r="C40" s="21" t="s">
        <v>26</v>
      </c>
      <c r="D40" s="98"/>
      <c r="E40" s="99"/>
      <c r="F40" s="100"/>
      <c r="G40" s="101"/>
      <c r="H40" s="98"/>
      <c r="I40" s="99"/>
      <c r="J40" s="100"/>
      <c r="K40" s="101"/>
      <c r="L40" s="98"/>
      <c r="M40" s="99"/>
      <c r="N40" s="100"/>
      <c r="O40" s="101"/>
      <c r="P40" s="98"/>
      <c r="Q40" s="99"/>
      <c r="R40" s="100"/>
      <c r="S40" s="101"/>
      <c r="T40" s="98"/>
      <c r="U40" s="99"/>
      <c r="V40" s="100"/>
      <c r="W40" s="101"/>
      <c r="X40" s="98"/>
      <c r="Y40" s="99"/>
      <c r="Z40" s="102"/>
      <c r="AA40" s="101"/>
      <c r="AB40" s="98"/>
      <c r="AC40" s="99"/>
      <c r="AD40" s="102"/>
      <c r="AE40" s="101"/>
      <c r="AF40" s="103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5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6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6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6"/>
      <c r="E43" s="104"/>
      <c r="F43" s="107"/>
      <c r="G43" s="108"/>
      <c r="H43" s="106"/>
      <c r="I43" s="104"/>
      <c r="J43" s="107"/>
      <c r="K43" s="108"/>
      <c r="L43" s="106"/>
      <c r="M43" s="104"/>
      <c r="N43" s="107"/>
      <c r="O43" s="108"/>
      <c r="P43" s="106"/>
      <c r="Q43" s="104"/>
      <c r="R43" s="107"/>
      <c r="S43" s="108"/>
      <c r="T43" s="106"/>
      <c r="U43" s="104"/>
      <c r="V43" s="107"/>
      <c r="W43" s="108"/>
      <c r="X43" s="106"/>
      <c r="Y43" s="104"/>
      <c r="Z43" s="109"/>
      <c r="AA43" s="108"/>
      <c r="AB43" s="106"/>
      <c r="AC43" s="104"/>
      <c r="AD43" s="109"/>
      <c r="AE43" s="105"/>
      <c r="AF43" s="110">
        <f t="shared" si="9"/>
        <v>0</v>
      </c>
    </row>
    <row r="44" spans="1:33" ht="15.75" thickBot="1" x14ac:dyDescent="0.3">
      <c r="A44" s="111">
        <v>11</v>
      </c>
      <c r="B44" s="97">
        <v>11450</v>
      </c>
      <c r="C44" s="21" t="s">
        <v>27</v>
      </c>
      <c r="D44" s="98"/>
      <c r="E44" s="99"/>
      <c r="F44" s="100"/>
      <c r="G44" s="101"/>
      <c r="H44" s="98"/>
      <c r="I44" s="99"/>
      <c r="J44" s="100"/>
      <c r="K44" s="101"/>
      <c r="L44" s="98"/>
      <c r="M44" s="99"/>
      <c r="N44" s="100"/>
      <c r="O44" s="101"/>
      <c r="P44" s="98"/>
      <c r="Q44" s="99"/>
      <c r="R44" s="100"/>
      <c r="S44" s="101"/>
      <c r="T44" s="98"/>
      <c r="U44" s="99"/>
      <c r="V44" s="100"/>
      <c r="W44" s="101"/>
      <c r="X44" s="98"/>
      <c r="Y44" s="99"/>
      <c r="Z44" s="102"/>
      <c r="AA44" s="101"/>
      <c r="AB44" s="98"/>
      <c r="AC44" s="99"/>
      <c r="AD44" s="102"/>
      <c r="AE44" s="101"/>
      <c r="AF44" s="103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5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6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6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6"/>
      <c r="E47" s="104"/>
      <c r="F47" s="107"/>
      <c r="G47" s="108"/>
      <c r="H47" s="106"/>
      <c r="I47" s="104"/>
      <c r="J47" s="107"/>
      <c r="K47" s="108"/>
      <c r="L47" s="106"/>
      <c r="M47" s="104"/>
      <c r="N47" s="107"/>
      <c r="O47" s="108"/>
      <c r="P47" s="106"/>
      <c r="Q47" s="104"/>
      <c r="R47" s="107"/>
      <c r="S47" s="108"/>
      <c r="T47" s="106"/>
      <c r="U47" s="104"/>
      <c r="V47" s="107"/>
      <c r="W47" s="108"/>
      <c r="X47" s="106"/>
      <c r="Y47" s="104"/>
      <c r="Z47" s="109"/>
      <c r="AA47" s="108"/>
      <c r="AB47" s="106"/>
      <c r="AC47" s="104"/>
      <c r="AD47" s="109"/>
      <c r="AE47" s="105"/>
      <c r="AF47" s="110">
        <f t="shared" si="10"/>
        <v>0</v>
      </c>
    </row>
    <row r="48" spans="1:33" ht="15.75" thickBot="1" x14ac:dyDescent="0.3">
      <c r="A48" s="111">
        <v>12</v>
      </c>
      <c r="B48" s="97">
        <v>11473</v>
      </c>
      <c r="C48" s="21" t="s">
        <v>28</v>
      </c>
      <c r="D48" s="98"/>
      <c r="E48" s="99"/>
      <c r="F48" s="100"/>
      <c r="G48" s="101"/>
      <c r="H48" s="98"/>
      <c r="I48" s="99"/>
      <c r="J48" s="100"/>
      <c r="K48" s="101"/>
      <c r="L48" s="98"/>
      <c r="M48" s="99"/>
      <c r="N48" s="100"/>
      <c r="O48" s="101"/>
      <c r="P48" s="98"/>
      <c r="Q48" s="99"/>
      <c r="R48" s="100"/>
      <c r="S48" s="101"/>
      <c r="T48" s="98"/>
      <c r="U48" s="99"/>
      <c r="V48" s="100"/>
      <c r="W48" s="101"/>
      <c r="X48" s="98"/>
      <c r="Y48" s="99"/>
      <c r="Z48" s="102"/>
      <c r="AA48" s="101"/>
      <c r="AB48" s="98"/>
      <c r="AC48" s="99"/>
      <c r="AD48" s="102"/>
      <c r="AE48" s="101"/>
      <c r="AF48" s="103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5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6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6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6"/>
      <c r="E51" s="104"/>
      <c r="F51" s="107"/>
      <c r="G51" s="108"/>
      <c r="H51" s="106"/>
      <c r="I51" s="104"/>
      <c r="J51" s="107"/>
      <c r="K51" s="108"/>
      <c r="L51" s="106"/>
      <c r="M51" s="104"/>
      <c r="N51" s="107"/>
      <c r="O51" s="108"/>
      <c r="P51" s="106"/>
      <c r="Q51" s="104"/>
      <c r="R51" s="107"/>
      <c r="S51" s="108"/>
      <c r="T51" s="106"/>
      <c r="U51" s="104"/>
      <c r="V51" s="107"/>
      <c r="W51" s="108"/>
      <c r="X51" s="106"/>
      <c r="Y51" s="104"/>
      <c r="Z51" s="109"/>
      <c r="AA51" s="108"/>
      <c r="AB51" s="106"/>
      <c r="AC51" s="104"/>
      <c r="AD51" s="109"/>
      <c r="AE51" s="105"/>
      <c r="AF51" s="110">
        <f t="shared" si="11"/>
        <v>0</v>
      </c>
    </row>
    <row r="52" spans="1:33" ht="15.75" thickBot="1" x14ac:dyDescent="0.3">
      <c r="A52" s="111">
        <v>13</v>
      </c>
      <c r="B52" s="97">
        <v>11479</v>
      </c>
      <c r="C52" s="21" t="s">
        <v>30</v>
      </c>
      <c r="D52" s="98"/>
      <c r="E52" s="99"/>
      <c r="F52" s="100"/>
      <c r="G52" s="101"/>
      <c r="H52" s="98"/>
      <c r="I52" s="99"/>
      <c r="J52" s="100"/>
      <c r="K52" s="101"/>
      <c r="L52" s="98"/>
      <c r="M52" s="99"/>
      <c r="N52" s="100"/>
      <c r="O52" s="101"/>
      <c r="P52" s="98"/>
      <c r="Q52" s="99"/>
      <c r="R52" s="100"/>
      <c r="S52" s="101"/>
      <c r="T52" s="98"/>
      <c r="U52" s="99"/>
      <c r="V52" s="100"/>
      <c r="W52" s="101"/>
      <c r="X52" s="98"/>
      <c r="Y52" s="99"/>
      <c r="Z52" s="102"/>
      <c r="AA52" s="101"/>
      <c r="AB52" s="98"/>
      <c r="AC52" s="99"/>
      <c r="AD52" s="102"/>
      <c r="AE52" s="101"/>
      <c r="AF52" s="103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5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6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6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6"/>
      <c r="E55" s="104"/>
      <c r="F55" s="107"/>
      <c r="G55" s="108"/>
      <c r="H55" s="106"/>
      <c r="I55" s="104"/>
      <c r="J55" s="107"/>
      <c r="K55" s="108"/>
      <c r="L55" s="106"/>
      <c r="M55" s="104"/>
      <c r="N55" s="107"/>
      <c r="O55" s="108"/>
      <c r="P55" s="106"/>
      <c r="Q55" s="104"/>
      <c r="R55" s="107"/>
      <c r="S55" s="108"/>
      <c r="T55" s="106"/>
      <c r="U55" s="104"/>
      <c r="V55" s="107"/>
      <c r="W55" s="108"/>
      <c r="X55" s="106"/>
      <c r="Y55" s="104"/>
      <c r="Z55" s="109"/>
      <c r="AA55" s="108"/>
      <c r="AB55" s="106"/>
      <c r="AC55" s="104"/>
      <c r="AD55" s="109"/>
      <c r="AE55" s="105"/>
      <c r="AF55" s="110">
        <f t="shared" si="12"/>
        <v>0</v>
      </c>
    </row>
    <row r="56" spans="1:33" ht="15.75" thickBot="1" x14ac:dyDescent="0.3">
      <c r="A56" s="111">
        <v>14</v>
      </c>
      <c r="B56" s="97">
        <v>11423</v>
      </c>
      <c r="C56" s="21" t="s">
        <v>32</v>
      </c>
      <c r="D56" s="98"/>
      <c r="E56" s="99"/>
      <c r="F56" s="100"/>
      <c r="G56" s="101"/>
      <c r="H56" s="98"/>
      <c r="I56" s="99"/>
      <c r="J56" s="100"/>
      <c r="K56" s="101"/>
      <c r="L56" s="98"/>
      <c r="M56" s="99"/>
      <c r="N56" s="100"/>
      <c r="O56" s="101"/>
      <c r="P56" s="98"/>
      <c r="Q56" s="99"/>
      <c r="R56" s="100"/>
      <c r="S56" s="101"/>
      <c r="T56" s="98"/>
      <c r="U56" s="99"/>
      <c r="V56" s="100"/>
      <c r="W56" s="101"/>
      <c r="X56" s="98"/>
      <c r="Y56" s="99"/>
      <c r="Z56" s="102"/>
      <c r="AA56" s="101"/>
      <c r="AB56" s="98"/>
      <c r="AC56" s="99"/>
      <c r="AD56" s="102"/>
      <c r="AE56" s="101"/>
      <c r="AF56" s="103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5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6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6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6"/>
      <c r="E59" s="104"/>
      <c r="F59" s="107"/>
      <c r="G59" s="108"/>
      <c r="H59" s="106"/>
      <c r="I59" s="104"/>
      <c r="J59" s="107"/>
      <c r="K59" s="108"/>
      <c r="L59" s="106"/>
      <c r="M59" s="104"/>
      <c r="N59" s="107"/>
      <c r="O59" s="108"/>
      <c r="P59" s="106"/>
      <c r="Q59" s="104"/>
      <c r="R59" s="107"/>
      <c r="S59" s="108"/>
      <c r="T59" s="106"/>
      <c r="U59" s="104"/>
      <c r="V59" s="107"/>
      <c r="W59" s="108"/>
      <c r="X59" s="106"/>
      <c r="Y59" s="104"/>
      <c r="Z59" s="109"/>
      <c r="AA59" s="108"/>
      <c r="AB59" s="106"/>
      <c r="AC59" s="104"/>
      <c r="AD59" s="109"/>
      <c r="AE59" s="105"/>
      <c r="AF59" s="110">
        <f t="shared" si="13"/>
        <v>0</v>
      </c>
    </row>
    <row r="60" spans="1:33" ht="15.75" thickBot="1" x14ac:dyDescent="0.3">
      <c r="A60" s="111">
        <v>15</v>
      </c>
      <c r="B60" s="97">
        <v>11292</v>
      </c>
      <c r="C60" s="21" t="s">
        <v>4</v>
      </c>
      <c r="D60" s="98"/>
      <c r="E60" s="99"/>
      <c r="F60" s="100"/>
      <c r="G60" s="101"/>
      <c r="H60" s="98"/>
      <c r="I60" s="99"/>
      <c r="J60" s="100"/>
      <c r="K60" s="101"/>
      <c r="L60" s="98"/>
      <c r="M60" s="99"/>
      <c r="N60" s="100"/>
      <c r="O60" s="101"/>
      <c r="P60" s="98"/>
      <c r="Q60" s="99"/>
      <c r="R60" s="100"/>
      <c r="S60" s="101"/>
      <c r="T60" s="98"/>
      <c r="U60" s="99"/>
      <c r="V60" s="100"/>
      <c r="W60" s="101"/>
      <c r="X60" s="98"/>
      <c r="Y60" s="99"/>
      <c r="Z60" s="102"/>
      <c r="AA60" s="101"/>
      <c r="AB60" s="98"/>
      <c r="AC60" s="99"/>
      <c r="AD60" s="102"/>
      <c r="AE60" s="101"/>
      <c r="AF60" s="103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5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6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6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6"/>
      <c r="E63" s="104"/>
      <c r="F63" s="107"/>
      <c r="G63" s="108"/>
      <c r="H63" s="106"/>
      <c r="I63" s="104"/>
      <c r="J63" s="107"/>
      <c r="K63" s="108"/>
      <c r="L63" s="106"/>
      <c r="M63" s="104"/>
      <c r="N63" s="107"/>
      <c r="O63" s="108"/>
      <c r="P63" s="106"/>
      <c r="Q63" s="104"/>
      <c r="R63" s="107"/>
      <c r="S63" s="108"/>
      <c r="T63" s="106"/>
      <c r="U63" s="104"/>
      <c r="V63" s="107"/>
      <c r="W63" s="108"/>
      <c r="X63" s="106"/>
      <c r="Y63" s="104"/>
      <c r="Z63" s="109"/>
      <c r="AA63" s="108"/>
      <c r="AB63" s="106"/>
      <c r="AC63" s="104"/>
      <c r="AD63" s="109"/>
      <c r="AE63" s="105"/>
      <c r="AF63" s="110">
        <f t="shared" si="14"/>
        <v>0</v>
      </c>
    </row>
    <row r="64" spans="1:33" ht="15.75" thickBot="1" x14ac:dyDescent="0.3">
      <c r="A64" s="111">
        <v>16</v>
      </c>
      <c r="B64" s="97">
        <v>11441</v>
      </c>
      <c r="C64" s="21" t="s">
        <v>36</v>
      </c>
      <c r="D64" s="98"/>
      <c r="E64" s="99"/>
      <c r="F64" s="100"/>
      <c r="G64" s="101"/>
      <c r="H64" s="98"/>
      <c r="I64" s="99"/>
      <c r="J64" s="100"/>
      <c r="K64" s="101"/>
      <c r="L64" s="98"/>
      <c r="M64" s="99"/>
      <c r="N64" s="100"/>
      <c r="O64" s="101"/>
      <c r="P64" s="98"/>
      <c r="Q64" s="99"/>
      <c r="R64" s="100"/>
      <c r="S64" s="101"/>
      <c r="T64" s="98"/>
      <c r="U64" s="99"/>
      <c r="V64" s="100"/>
      <c r="W64" s="101"/>
      <c r="X64" s="98"/>
      <c r="Y64" s="99"/>
      <c r="Z64" s="102"/>
      <c r="AA64" s="101"/>
      <c r="AB64" s="98"/>
      <c r="AC64" s="99"/>
      <c r="AD64" s="102"/>
      <c r="AE64" s="101"/>
      <c r="AF64" s="103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5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6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6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6"/>
      <c r="E67" s="104"/>
      <c r="F67" s="107"/>
      <c r="G67" s="108"/>
      <c r="H67" s="106"/>
      <c r="I67" s="104"/>
      <c r="J67" s="107"/>
      <c r="K67" s="108"/>
      <c r="L67" s="106"/>
      <c r="M67" s="104"/>
      <c r="N67" s="107"/>
      <c r="O67" s="108"/>
      <c r="P67" s="106"/>
      <c r="Q67" s="104"/>
      <c r="R67" s="107"/>
      <c r="S67" s="108"/>
      <c r="T67" s="106"/>
      <c r="U67" s="104"/>
      <c r="V67" s="107"/>
      <c r="W67" s="108"/>
      <c r="X67" s="106"/>
      <c r="Y67" s="104"/>
      <c r="Z67" s="109"/>
      <c r="AA67" s="108"/>
      <c r="AB67" s="106"/>
      <c r="AC67" s="104"/>
      <c r="AD67" s="109"/>
      <c r="AE67" s="105"/>
      <c r="AF67" s="110">
        <f t="shared" si="15"/>
        <v>0</v>
      </c>
    </row>
    <row r="68" spans="1:33" ht="15.75" thickBot="1" x14ac:dyDescent="0.3">
      <c r="A68" s="111">
        <v>17</v>
      </c>
      <c r="B68" s="97">
        <v>11376</v>
      </c>
      <c r="C68" s="21" t="s">
        <v>37</v>
      </c>
      <c r="D68" s="98"/>
      <c r="E68" s="99"/>
      <c r="F68" s="100"/>
      <c r="G68" s="101"/>
      <c r="H68" s="98"/>
      <c r="I68" s="99"/>
      <c r="J68" s="100"/>
      <c r="K68" s="101"/>
      <c r="L68" s="98"/>
      <c r="M68" s="99"/>
      <c r="N68" s="100"/>
      <c r="O68" s="101"/>
      <c r="P68" s="98"/>
      <c r="Q68" s="99"/>
      <c r="R68" s="100"/>
      <c r="S68" s="101"/>
      <c r="T68" s="98"/>
      <c r="U68" s="99"/>
      <c r="V68" s="100"/>
      <c r="W68" s="101"/>
      <c r="X68" s="98"/>
      <c r="Y68" s="99"/>
      <c r="Z68" s="102"/>
      <c r="AA68" s="101"/>
      <c r="AB68" s="98"/>
      <c r="AC68" s="99"/>
      <c r="AD68" s="102"/>
      <c r="AE68" s="101"/>
      <c r="AF68" s="103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5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6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6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6"/>
      <c r="E71" s="104"/>
      <c r="F71" s="107"/>
      <c r="G71" s="108"/>
      <c r="H71" s="106"/>
      <c r="I71" s="104"/>
      <c r="J71" s="107"/>
      <c r="K71" s="108"/>
      <c r="L71" s="106"/>
      <c r="M71" s="104"/>
      <c r="N71" s="107"/>
      <c r="O71" s="108"/>
      <c r="P71" s="106"/>
      <c r="Q71" s="104"/>
      <c r="R71" s="107"/>
      <c r="S71" s="108"/>
      <c r="T71" s="106"/>
      <c r="U71" s="104"/>
      <c r="V71" s="107"/>
      <c r="W71" s="108"/>
      <c r="X71" s="106"/>
      <c r="Y71" s="104"/>
      <c r="Z71" s="109"/>
      <c r="AA71" s="108"/>
      <c r="AB71" s="106"/>
      <c r="AC71" s="104"/>
      <c r="AD71" s="109"/>
      <c r="AE71" s="105"/>
      <c r="AF71" s="110">
        <f t="shared" si="16"/>
        <v>0</v>
      </c>
    </row>
    <row r="72" spans="1:33" ht="15.75" thickBot="1" x14ac:dyDescent="0.3">
      <c r="A72" s="111">
        <v>18</v>
      </c>
      <c r="B72" s="97">
        <v>11420</v>
      </c>
      <c r="C72" s="21" t="s">
        <v>38</v>
      </c>
      <c r="D72" s="98"/>
      <c r="E72" s="99"/>
      <c r="F72" s="100"/>
      <c r="G72" s="101"/>
      <c r="H72" s="98"/>
      <c r="I72" s="99"/>
      <c r="J72" s="100"/>
      <c r="K72" s="101"/>
      <c r="L72" s="98"/>
      <c r="M72" s="99"/>
      <c r="N72" s="100"/>
      <c r="O72" s="101"/>
      <c r="P72" s="98"/>
      <c r="Q72" s="99"/>
      <c r="R72" s="100"/>
      <c r="S72" s="101"/>
      <c r="T72" s="98"/>
      <c r="U72" s="99"/>
      <c r="V72" s="100"/>
      <c r="W72" s="101"/>
      <c r="X72" s="98"/>
      <c r="Y72" s="99"/>
      <c r="Z72" s="102"/>
      <c r="AA72" s="101"/>
      <c r="AB72" s="98"/>
      <c r="AC72" s="99"/>
      <c r="AD72" s="102"/>
      <c r="AE72" s="101"/>
      <c r="AF72" s="103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5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6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6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6"/>
      <c r="E75" s="104"/>
      <c r="F75" s="107"/>
      <c r="G75" s="108"/>
      <c r="H75" s="106"/>
      <c r="I75" s="104"/>
      <c r="J75" s="107"/>
      <c r="K75" s="108"/>
      <c r="L75" s="106"/>
      <c r="M75" s="104"/>
      <c r="N75" s="107"/>
      <c r="O75" s="108"/>
      <c r="P75" s="106"/>
      <c r="Q75" s="104"/>
      <c r="R75" s="107"/>
      <c r="S75" s="108"/>
      <c r="T75" s="106"/>
      <c r="U75" s="104"/>
      <c r="V75" s="107"/>
      <c r="W75" s="108"/>
      <c r="X75" s="106"/>
      <c r="Y75" s="104"/>
      <c r="Z75" s="109"/>
      <c r="AA75" s="108"/>
      <c r="AB75" s="106"/>
      <c r="AC75" s="104"/>
      <c r="AD75" s="109"/>
      <c r="AE75" s="105"/>
      <c r="AF75" s="110">
        <f t="shared" si="17"/>
        <v>0</v>
      </c>
    </row>
    <row r="76" spans="1:33" ht="15.75" thickBot="1" x14ac:dyDescent="0.3">
      <c r="A76" s="111">
        <v>19</v>
      </c>
      <c r="B76" s="97">
        <v>11419</v>
      </c>
      <c r="C76" s="21" t="s">
        <v>44</v>
      </c>
      <c r="D76" s="98"/>
      <c r="E76" s="99"/>
      <c r="F76" s="100"/>
      <c r="G76" s="101"/>
      <c r="H76" s="98"/>
      <c r="I76" s="99"/>
      <c r="J76" s="100"/>
      <c r="K76" s="101"/>
      <c r="L76" s="98"/>
      <c r="M76" s="99"/>
      <c r="N76" s="100"/>
      <c r="O76" s="101"/>
      <c r="P76" s="98"/>
      <c r="Q76" s="99"/>
      <c r="R76" s="100"/>
      <c r="S76" s="101"/>
      <c r="T76" s="98"/>
      <c r="U76" s="99"/>
      <c r="V76" s="100"/>
      <c r="W76" s="101"/>
      <c r="X76" s="98"/>
      <c r="Y76" s="99"/>
      <c r="Z76" s="102"/>
      <c r="AA76" s="101"/>
      <c r="AB76" s="98"/>
      <c r="AC76" s="99"/>
      <c r="AD76" s="102"/>
      <c r="AE76" s="101"/>
      <c r="AF76" s="103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5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6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6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6"/>
      <c r="E79" s="104"/>
      <c r="F79" s="107"/>
      <c r="G79" s="108"/>
      <c r="H79" s="106"/>
      <c r="I79" s="104"/>
      <c r="J79" s="107"/>
      <c r="K79" s="108"/>
      <c r="L79" s="106"/>
      <c r="M79" s="104"/>
      <c r="N79" s="107"/>
      <c r="O79" s="108"/>
      <c r="P79" s="106"/>
      <c r="Q79" s="104"/>
      <c r="R79" s="107"/>
      <c r="S79" s="108"/>
      <c r="T79" s="106"/>
      <c r="U79" s="104"/>
      <c r="V79" s="107"/>
      <c r="W79" s="108"/>
      <c r="X79" s="106"/>
      <c r="Y79" s="104"/>
      <c r="Z79" s="109"/>
      <c r="AA79" s="108"/>
      <c r="AB79" s="106"/>
      <c r="AC79" s="104"/>
      <c r="AD79" s="109"/>
      <c r="AE79" s="105"/>
      <c r="AF79" s="110">
        <f t="shared" si="18"/>
        <v>0</v>
      </c>
    </row>
    <row r="80" spans="1:33" ht="15.75" thickBot="1" x14ac:dyDescent="0.3">
      <c r="A80" s="111">
        <v>20</v>
      </c>
      <c r="B80" s="97">
        <v>11416</v>
      </c>
      <c r="C80" s="21" t="s">
        <v>45</v>
      </c>
      <c r="D80" s="98"/>
      <c r="E80" s="99"/>
      <c r="F80" s="100"/>
      <c r="G80" s="101"/>
      <c r="H80" s="98"/>
      <c r="I80" s="99"/>
      <c r="J80" s="100"/>
      <c r="K80" s="101"/>
      <c r="L80" s="98"/>
      <c r="M80" s="99"/>
      <c r="N80" s="100"/>
      <c r="O80" s="101"/>
      <c r="P80" s="98"/>
      <c r="Q80" s="99"/>
      <c r="R80" s="100"/>
      <c r="S80" s="101"/>
      <c r="T80" s="98"/>
      <c r="U80" s="99"/>
      <c r="V80" s="100"/>
      <c r="W80" s="101"/>
      <c r="X80" s="98"/>
      <c r="Y80" s="99"/>
      <c r="Z80" s="102"/>
      <c r="AA80" s="101"/>
      <c r="AB80" s="98"/>
      <c r="AC80" s="99"/>
      <c r="AD80" s="102"/>
      <c r="AE80" s="101"/>
      <c r="AF80" s="103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5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6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6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6"/>
      <c r="E83" s="104"/>
      <c r="F83" s="107"/>
      <c r="G83" s="108"/>
      <c r="H83" s="106"/>
      <c r="I83" s="104"/>
      <c r="J83" s="107"/>
      <c r="K83" s="108"/>
      <c r="L83" s="106"/>
      <c r="M83" s="104"/>
      <c r="N83" s="107"/>
      <c r="O83" s="108"/>
      <c r="P83" s="106"/>
      <c r="Q83" s="104"/>
      <c r="R83" s="107"/>
      <c r="S83" s="108"/>
      <c r="T83" s="106"/>
      <c r="U83" s="104"/>
      <c r="V83" s="107"/>
      <c r="W83" s="108"/>
      <c r="X83" s="106"/>
      <c r="Y83" s="104"/>
      <c r="Z83" s="109"/>
      <c r="AA83" s="108"/>
      <c r="AB83" s="106"/>
      <c r="AC83" s="104"/>
      <c r="AD83" s="109"/>
      <c r="AE83" s="105"/>
      <c r="AF83" s="110">
        <f t="shared" si="19"/>
        <v>0</v>
      </c>
    </row>
    <row r="84" spans="1:33" ht="15.75" thickBot="1" x14ac:dyDescent="0.3">
      <c r="A84" s="111">
        <v>21</v>
      </c>
      <c r="B84" s="97">
        <v>11418</v>
      </c>
      <c r="C84" s="21" t="s">
        <v>51</v>
      </c>
      <c r="D84" s="98"/>
      <c r="E84" s="99"/>
      <c r="F84" s="100"/>
      <c r="G84" s="101"/>
      <c r="H84" s="98"/>
      <c r="I84" s="99"/>
      <c r="J84" s="100"/>
      <c r="K84" s="101"/>
      <c r="L84" s="98"/>
      <c r="M84" s="99"/>
      <c r="N84" s="100"/>
      <c r="O84" s="101"/>
      <c r="P84" s="98"/>
      <c r="Q84" s="99"/>
      <c r="R84" s="100"/>
      <c r="S84" s="101"/>
      <c r="T84" s="98"/>
      <c r="U84" s="99"/>
      <c r="V84" s="100"/>
      <c r="W84" s="101"/>
      <c r="X84" s="98"/>
      <c r="Y84" s="99"/>
      <c r="Z84" s="102"/>
      <c r="AA84" s="101"/>
      <c r="AB84" s="98"/>
      <c r="AC84" s="99"/>
      <c r="AD84" s="102"/>
      <c r="AE84" s="101"/>
      <c r="AF84" s="103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5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6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6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6"/>
      <c r="E87" s="104"/>
      <c r="F87" s="107"/>
      <c r="G87" s="108"/>
      <c r="H87" s="106"/>
      <c r="I87" s="104"/>
      <c r="J87" s="107"/>
      <c r="K87" s="108"/>
      <c r="L87" s="106"/>
      <c r="M87" s="104"/>
      <c r="N87" s="107"/>
      <c r="O87" s="108"/>
      <c r="P87" s="106"/>
      <c r="Q87" s="104"/>
      <c r="R87" s="107"/>
      <c r="S87" s="108"/>
      <c r="T87" s="106"/>
      <c r="U87" s="104"/>
      <c r="V87" s="107"/>
      <c r="W87" s="108"/>
      <c r="X87" s="106"/>
      <c r="Y87" s="104"/>
      <c r="Z87" s="109"/>
      <c r="AA87" s="108"/>
      <c r="AB87" s="106"/>
      <c r="AC87" s="104"/>
      <c r="AD87" s="109"/>
      <c r="AE87" s="105"/>
      <c r="AF87" s="110">
        <f t="shared" si="20"/>
        <v>0</v>
      </c>
    </row>
    <row r="88" spans="1:33" ht="15.75" thickBot="1" x14ac:dyDescent="0.3">
      <c r="A88" s="111">
        <v>22</v>
      </c>
      <c r="B88" s="97">
        <v>11494</v>
      </c>
      <c r="C88" s="21" t="s">
        <v>84</v>
      </c>
      <c r="D88" s="98"/>
      <c r="E88" s="99"/>
      <c r="F88" s="100"/>
      <c r="G88" s="101"/>
      <c r="H88" s="98"/>
      <c r="I88" s="99"/>
      <c r="J88" s="100"/>
      <c r="K88" s="101"/>
      <c r="L88" s="98"/>
      <c r="M88" s="99"/>
      <c r="N88" s="100"/>
      <c r="O88" s="101"/>
      <c r="P88" s="98"/>
      <c r="Q88" s="99"/>
      <c r="R88" s="100"/>
      <c r="S88" s="101"/>
      <c r="T88" s="98"/>
      <c r="U88" s="99"/>
      <c r="V88" s="100"/>
      <c r="W88" s="101"/>
      <c r="X88" s="98"/>
      <c r="Y88" s="99"/>
      <c r="Z88" s="102"/>
      <c r="AA88" s="101"/>
      <c r="AB88" s="98"/>
      <c r="AC88" s="99"/>
      <c r="AD88" s="102"/>
      <c r="AE88" s="101"/>
      <c r="AF88" s="103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5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6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6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6"/>
      <c r="E91" s="104"/>
      <c r="F91" s="107"/>
      <c r="G91" s="108"/>
      <c r="H91" s="106"/>
      <c r="I91" s="104"/>
      <c r="J91" s="107"/>
      <c r="K91" s="108"/>
      <c r="L91" s="106"/>
      <c r="M91" s="104"/>
      <c r="N91" s="107"/>
      <c r="O91" s="108"/>
      <c r="P91" s="106"/>
      <c r="Q91" s="104"/>
      <c r="R91" s="107"/>
      <c r="S91" s="108"/>
      <c r="T91" s="106"/>
      <c r="U91" s="104"/>
      <c r="V91" s="107"/>
      <c r="W91" s="108"/>
      <c r="X91" s="106"/>
      <c r="Y91" s="104"/>
      <c r="Z91" s="109"/>
      <c r="AA91" s="108"/>
      <c r="AB91" s="106"/>
      <c r="AC91" s="104"/>
      <c r="AD91" s="109"/>
      <c r="AE91" s="105"/>
      <c r="AF91" s="110">
        <f t="shared" si="21"/>
        <v>0</v>
      </c>
    </row>
    <row r="92" spans="1:33" ht="15.75" thickBot="1" x14ac:dyDescent="0.3">
      <c r="A92" s="111">
        <v>23</v>
      </c>
      <c r="B92" s="97">
        <v>11449</v>
      </c>
      <c r="C92" s="21" t="s">
        <v>58</v>
      </c>
      <c r="D92" s="98"/>
      <c r="E92" s="99"/>
      <c r="F92" s="100"/>
      <c r="G92" s="101"/>
      <c r="H92" s="98"/>
      <c r="I92" s="99"/>
      <c r="J92" s="100"/>
      <c r="K92" s="101"/>
      <c r="L92" s="98"/>
      <c r="M92" s="99"/>
      <c r="N92" s="100"/>
      <c r="O92" s="101"/>
      <c r="P92" s="98"/>
      <c r="Q92" s="99"/>
      <c r="R92" s="100"/>
      <c r="S92" s="101"/>
      <c r="T92" s="98"/>
      <c r="U92" s="99"/>
      <c r="V92" s="100"/>
      <c r="W92" s="101"/>
      <c r="X92" s="98"/>
      <c r="Y92" s="99"/>
      <c r="Z92" s="102"/>
      <c r="AA92" s="101"/>
      <c r="AB92" s="98"/>
      <c r="AC92" s="99"/>
      <c r="AD92" s="102"/>
      <c r="AE92" s="101"/>
      <c r="AF92" s="103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5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6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6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6"/>
      <c r="E95" s="104"/>
      <c r="F95" s="107"/>
      <c r="G95" s="108"/>
      <c r="H95" s="106"/>
      <c r="I95" s="104"/>
      <c r="J95" s="107"/>
      <c r="K95" s="108"/>
      <c r="L95" s="106"/>
      <c r="M95" s="104"/>
      <c r="N95" s="107"/>
      <c r="O95" s="108"/>
      <c r="P95" s="106"/>
      <c r="Q95" s="104"/>
      <c r="R95" s="107"/>
      <c r="S95" s="108"/>
      <c r="T95" s="106"/>
      <c r="U95" s="104"/>
      <c r="V95" s="107"/>
      <c r="W95" s="108"/>
      <c r="X95" s="106"/>
      <c r="Y95" s="104"/>
      <c r="Z95" s="109"/>
      <c r="AA95" s="108"/>
      <c r="AB95" s="106"/>
      <c r="AC95" s="104"/>
      <c r="AD95" s="109"/>
      <c r="AE95" s="105"/>
      <c r="AF95" s="110">
        <f t="shared" si="22"/>
        <v>0</v>
      </c>
    </row>
    <row r="96" spans="1:33" ht="15.75" thickBot="1" x14ac:dyDescent="0.3">
      <c r="A96" s="111">
        <v>24</v>
      </c>
      <c r="B96" s="97">
        <v>11290</v>
      </c>
      <c r="C96" s="21" t="s">
        <v>3</v>
      </c>
      <c r="D96" s="98"/>
      <c r="E96" s="99"/>
      <c r="F96" s="100"/>
      <c r="G96" s="101"/>
      <c r="H96" s="98"/>
      <c r="I96" s="99"/>
      <c r="J96" s="100"/>
      <c r="K96" s="101"/>
      <c r="L96" s="98"/>
      <c r="M96" s="99"/>
      <c r="N96" s="100"/>
      <c r="O96" s="101"/>
      <c r="P96" s="98"/>
      <c r="Q96" s="99"/>
      <c r="R96" s="100"/>
      <c r="S96" s="101"/>
      <c r="T96" s="98"/>
      <c r="U96" s="99"/>
      <c r="V96" s="100"/>
      <c r="W96" s="101"/>
      <c r="X96" s="98"/>
      <c r="Y96" s="99"/>
      <c r="Z96" s="102"/>
      <c r="AA96" s="101"/>
      <c r="AB96" s="98"/>
      <c r="AC96" s="99"/>
      <c r="AD96" s="102"/>
      <c r="AE96" s="101"/>
      <c r="AF96" s="103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5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6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6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6"/>
      <c r="E99" s="104"/>
      <c r="F99" s="107"/>
      <c r="G99" s="108"/>
      <c r="H99" s="106"/>
      <c r="I99" s="104"/>
      <c r="J99" s="107"/>
      <c r="K99" s="108"/>
      <c r="L99" s="106"/>
      <c r="M99" s="104"/>
      <c r="N99" s="107"/>
      <c r="O99" s="108"/>
      <c r="P99" s="106"/>
      <c r="Q99" s="104"/>
      <c r="R99" s="107"/>
      <c r="S99" s="108"/>
      <c r="T99" s="106"/>
      <c r="U99" s="104"/>
      <c r="V99" s="107"/>
      <c r="W99" s="108"/>
      <c r="X99" s="106"/>
      <c r="Y99" s="104"/>
      <c r="Z99" s="109"/>
      <c r="AA99" s="108"/>
      <c r="AB99" s="106"/>
      <c r="AC99" s="104"/>
      <c r="AD99" s="109"/>
      <c r="AE99" s="105"/>
      <c r="AF99" s="110">
        <f t="shared" si="23"/>
        <v>0</v>
      </c>
    </row>
    <row r="100" spans="1:33" ht="15.75" thickBot="1" x14ac:dyDescent="0.3">
      <c r="A100" s="111">
        <v>25</v>
      </c>
      <c r="B100" s="97">
        <v>11401</v>
      </c>
      <c r="C100" s="21" t="s">
        <v>108</v>
      </c>
      <c r="D100" s="98"/>
      <c r="E100" s="99"/>
      <c r="F100" s="100"/>
      <c r="G100" s="101"/>
      <c r="H100" s="98"/>
      <c r="I100" s="99"/>
      <c r="J100" s="100"/>
      <c r="K100" s="101"/>
      <c r="L100" s="98"/>
      <c r="M100" s="99"/>
      <c r="N100" s="100"/>
      <c r="O100" s="101"/>
      <c r="P100" s="98"/>
      <c r="Q100" s="99"/>
      <c r="R100" s="100"/>
      <c r="S100" s="101"/>
      <c r="T100" s="98"/>
      <c r="U100" s="99"/>
      <c r="V100" s="100"/>
      <c r="W100" s="101"/>
      <c r="X100" s="98"/>
      <c r="Y100" s="99"/>
      <c r="Z100" s="102"/>
      <c r="AA100" s="101"/>
      <c r="AB100" s="98"/>
      <c r="AC100" s="99"/>
      <c r="AD100" s="102"/>
      <c r="AE100" s="101"/>
      <c r="AF100" s="103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5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6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6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6"/>
      <c r="E103" s="104"/>
      <c r="F103" s="107"/>
      <c r="G103" s="108"/>
      <c r="H103" s="106"/>
      <c r="I103" s="104"/>
      <c r="J103" s="107"/>
      <c r="K103" s="108"/>
      <c r="L103" s="106"/>
      <c r="M103" s="104"/>
      <c r="N103" s="107"/>
      <c r="O103" s="108"/>
      <c r="P103" s="106"/>
      <c r="Q103" s="104"/>
      <c r="R103" s="107"/>
      <c r="S103" s="108"/>
      <c r="T103" s="106"/>
      <c r="U103" s="104"/>
      <c r="V103" s="107"/>
      <c r="W103" s="108"/>
      <c r="X103" s="106"/>
      <c r="Y103" s="104"/>
      <c r="Z103" s="109"/>
      <c r="AA103" s="108"/>
      <c r="AB103" s="106"/>
      <c r="AC103" s="104"/>
      <c r="AD103" s="109"/>
      <c r="AE103" s="105"/>
      <c r="AF103" s="110">
        <f t="shared" si="24"/>
        <v>0</v>
      </c>
    </row>
    <row r="104" spans="1:33" ht="15.75" thickBot="1" x14ac:dyDescent="0.3">
      <c r="A104" s="111">
        <v>26</v>
      </c>
      <c r="B104" s="97">
        <v>11499</v>
      </c>
      <c r="C104" s="21" t="s">
        <v>89</v>
      </c>
      <c r="D104" s="98"/>
      <c r="E104" s="99"/>
      <c r="F104" s="100"/>
      <c r="G104" s="101"/>
      <c r="H104" s="98"/>
      <c r="I104" s="99"/>
      <c r="J104" s="100"/>
      <c r="K104" s="101"/>
      <c r="L104" s="98"/>
      <c r="M104" s="99"/>
      <c r="N104" s="100"/>
      <c r="O104" s="101"/>
      <c r="P104" s="98"/>
      <c r="Q104" s="99"/>
      <c r="R104" s="100"/>
      <c r="S104" s="101"/>
      <c r="T104" s="98"/>
      <c r="U104" s="99"/>
      <c r="V104" s="100"/>
      <c r="W104" s="101"/>
      <c r="X104" s="98"/>
      <c r="Y104" s="99"/>
      <c r="Z104" s="102"/>
      <c r="AA104" s="101"/>
      <c r="AB104" s="98"/>
      <c r="AC104" s="99"/>
      <c r="AD104" s="102"/>
      <c r="AE104" s="101"/>
      <c r="AF104" s="103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5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6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6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6"/>
      <c r="E107" s="104"/>
      <c r="F107" s="107"/>
      <c r="G107" s="108"/>
      <c r="H107" s="106"/>
      <c r="I107" s="104"/>
      <c r="J107" s="107"/>
      <c r="K107" s="108"/>
      <c r="L107" s="106"/>
      <c r="M107" s="104"/>
      <c r="N107" s="107"/>
      <c r="O107" s="108"/>
      <c r="P107" s="106"/>
      <c r="Q107" s="104"/>
      <c r="R107" s="107"/>
      <c r="S107" s="108"/>
      <c r="T107" s="106"/>
      <c r="U107" s="104"/>
      <c r="V107" s="107"/>
      <c r="W107" s="108"/>
      <c r="X107" s="106"/>
      <c r="Y107" s="104"/>
      <c r="Z107" s="109"/>
      <c r="AA107" s="108"/>
      <c r="AB107" s="106"/>
      <c r="AC107" s="104"/>
      <c r="AD107" s="109"/>
      <c r="AE107" s="105"/>
      <c r="AF107" s="110">
        <f t="shared" si="25"/>
        <v>0</v>
      </c>
    </row>
    <row r="108" spans="1:33" ht="15.75" thickBot="1" x14ac:dyDescent="0.3">
      <c r="A108" s="111">
        <v>27</v>
      </c>
      <c r="B108" s="97">
        <v>11363</v>
      </c>
      <c r="C108" s="21" t="s">
        <v>5</v>
      </c>
      <c r="D108" s="98"/>
      <c r="E108" s="99"/>
      <c r="F108" s="100"/>
      <c r="G108" s="101"/>
      <c r="H108" s="98"/>
      <c r="I108" s="99"/>
      <c r="J108" s="100"/>
      <c r="K108" s="101"/>
      <c r="L108" s="98"/>
      <c r="M108" s="99"/>
      <c r="N108" s="100"/>
      <c r="O108" s="101"/>
      <c r="P108" s="98"/>
      <c r="Q108" s="99"/>
      <c r="R108" s="100"/>
      <c r="S108" s="101"/>
      <c r="T108" s="98"/>
      <c r="U108" s="99"/>
      <c r="V108" s="100"/>
      <c r="W108" s="101"/>
      <c r="X108" s="98"/>
      <c r="Y108" s="99"/>
      <c r="Z108" s="102"/>
      <c r="AA108" s="101"/>
      <c r="AB108" s="98"/>
      <c r="AC108" s="99"/>
      <c r="AD108" s="102"/>
      <c r="AE108" s="101"/>
      <c r="AF108" s="103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5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6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6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6"/>
      <c r="E111" s="104"/>
      <c r="F111" s="107"/>
      <c r="G111" s="108"/>
      <c r="H111" s="106"/>
      <c r="I111" s="104"/>
      <c r="J111" s="107"/>
      <c r="K111" s="108"/>
      <c r="L111" s="106"/>
      <c r="M111" s="104"/>
      <c r="N111" s="107"/>
      <c r="O111" s="108"/>
      <c r="P111" s="106"/>
      <c r="Q111" s="104"/>
      <c r="R111" s="107"/>
      <c r="S111" s="108"/>
      <c r="T111" s="106"/>
      <c r="U111" s="104"/>
      <c r="V111" s="107"/>
      <c r="W111" s="108"/>
      <c r="X111" s="106"/>
      <c r="Y111" s="104"/>
      <c r="Z111" s="109"/>
      <c r="AA111" s="108"/>
      <c r="AB111" s="106"/>
      <c r="AC111" s="104"/>
      <c r="AD111" s="109"/>
      <c r="AE111" s="105"/>
      <c r="AF111" s="110">
        <f t="shared" si="26"/>
        <v>0</v>
      </c>
    </row>
    <row r="112" spans="1:33" ht="15.75" thickBot="1" x14ac:dyDescent="0.3">
      <c r="A112" s="111">
        <v>28</v>
      </c>
      <c r="B112" s="97">
        <v>11291</v>
      </c>
      <c r="C112" s="21" t="s">
        <v>6</v>
      </c>
      <c r="D112" s="98"/>
      <c r="E112" s="99"/>
      <c r="F112" s="100"/>
      <c r="G112" s="101"/>
      <c r="H112" s="98"/>
      <c r="I112" s="99"/>
      <c r="J112" s="100"/>
      <c r="K112" s="101"/>
      <c r="L112" s="98"/>
      <c r="M112" s="99"/>
      <c r="N112" s="100"/>
      <c r="O112" s="101"/>
      <c r="P112" s="98"/>
      <c r="Q112" s="99"/>
      <c r="R112" s="100"/>
      <c r="S112" s="101"/>
      <c r="T112" s="98"/>
      <c r="U112" s="99"/>
      <c r="V112" s="100"/>
      <c r="W112" s="101"/>
      <c r="X112" s="98"/>
      <c r="Y112" s="99"/>
      <c r="Z112" s="102"/>
      <c r="AA112" s="101"/>
      <c r="AB112" s="98"/>
      <c r="AC112" s="99"/>
      <c r="AD112" s="102"/>
      <c r="AE112" s="101"/>
      <c r="AF112" s="103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5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6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6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6"/>
      <c r="E115" s="104"/>
      <c r="F115" s="107"/>
      <c r="G115" s="108"/>
      <c r="H115" s="106"/>
      <c r="I115" s="104"/>
      <c r="J115" s="107"/>
      <c r="K115" s="108"/>
      <c r="L115" s="106"/>
      <c r="M115" s="104"/>
      <c r="N115" s="107"/>
      <c r="O115" s="108"/>
      <c r="P115" s="106"/>
      <c r="Q115" s="104"/>
      <c r="R115" s="107"/>
      <c r="S115" s="108"/>
      <c r="T115" s="106"/>
      <c r="U115" s="104"/>
      <c r="V115" s="107"/>
      <c r="W115" s="108"/>
      <c r="X115" s="106"/>
      <c r="Y115" s="104"/>
      <c r="Z115" s="109"/>
      <c r="AA115" s="108"/>
      <c r="AB115" s="106"/>
      <c r="AC115" s="104"/>
      <c r="AD115" s="109"/>
      <c r="AE115" s="105"/>
      <c r="AF115" s="110">
        <f t="shared" si="27"/>
        <v>0</v>
      </c>
    </row>
    <row r="116" spans="1:33" ht="15.75" thickBot="1" x14ac:dyDescent="0.3">
      <c r="A116" s="111">
        <v>29</v>
      </c>
      <c r="B116" s="97">
        <v>11502</v>
      </c>
      <c r="C116" s="21" t="s">
        <v>91</v>
      </c>
      <c r="D116" s="98"/>
      <c r="E116" s="99"/>
      <c r="F116" s="100"/>
      <c r="G116" s="101"/>
      <c r="H116" s="98"/>
      <c r="I116" s="99"/>
      <c r="J116" s="100"/>
      <c r="K116" s="101"/>
      <c r="L116" s="98"/>
      <c r="M116" s="99"/>
      <c r="N116" s="100"/>
      <c r="O116" s="101"/>
      <c r="P116" s="98"/>
      <c r="Q116" s="99"/>
      <c r="R116" s="100"/>
      <c r="S116" s="101"/>
      <c r="T116" s="98"/>
      <c r="U116" s="99"/>
      <c r="V116" s="100"/>
      <c r="W116" s="101"/>
      <c r="X116" s="98"/>
      <c r="Y116" s="99"/>
      <c r="Z116" s="102"/>
      <c r="AA116" s="101"/>
      <c r="AB116" s="98"/>
      <c r="AC116" s="99"/>
      <c r="AD116" s="102"/>
      <c r="AE116" s="101"/>
      <c r="AF116" s="103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5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6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6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6"/>
      <c r="E119" s="104"/>
      <c r="F119" s="107"/>
      <c r="G119" s="108"/>
      <c r="H119" s="106"/>
      <c r="I119" s="104"/>
      <c r="J119" s="107"/>
      <c r="K119" s="108"/>
      <c r="L119" s="106"/>
      <c r="M119" s="104"/>
      <c r="N119" s="107"/>
      <c r="O119" s="108"/>
      <c r="P119" s="106"/>
      <c r="Q119" s="104"/>
      <c r="R119" s="107"/>
      <c r="S119" s="108"/>
      <c r="T119" s="106"/>
      <c r="U119" s="104"/>
      <c r="V119" s="107"/>
      <c r="W119" s="108"/>
      <c r="X119" s="106"/>
      <c r="Y119" s="104"/>
      <c r="Z119" s="109"/>
      <c r="AA119" s="108"/>
      <c r="AB119" s="106"/>
      <c r="AC119" s="104"/>
      <c r="AD119" s="109"/>
      <c r="AE119" s="105"/>
      <c r="AF119" s="110">
        <f t="shared" si="28"/>
        <v>0</v>
      </c>
    </row>
    <row r="120" spans="1:33" ht="15.75" thickBot="1" x14ac:dyDescent="0.3">
      <c r="A120" s="111">
        <v>30</v>
      </c>
      <c r="B120" s="97">
        <v>11408</v>
      </c>
      <c r="C120" s="21" t="s">
        <v>64</v>
      </c>
      <c r="D120" s="98"/>
      <c r="E120" s="99"/>
      <c r="F120" s="100"/>
      <c r="G120" s="101"/>
      <c r="H120" s="98"/>
      <c r="I120" s="99"/>
      <c r="J120" s="100"/>
      <c r="K120" s="101"/>
      <c r="L120" s="98"/>
      <c r="M120" s="99"/>
      <c r="N120" s="100"/>
      <c r="O120" s="101"/>
      <c r="P120" s="98"/>
      <c r="Q120" s="99"/>
      <c r="R120" s="100"/>
      <c r="S120" s="101"/>
      <c r="T120" s="98"/>
      <c r="U120" s="99"/>
      <c r="V120" s="100"/>
      <c r="W120" s="101"/>
      <c r="X120" s="98"/>
      <c r="Y120" s="99"/>
      <c r="Z120" s="102"/>
      <c r="AA120" s="101"/>
      <c r="AB120" s="98"/>
      <c r="AC120" s="99"/>
      <c r="AD120" s="102"/>
      <c r="AE120" s="101"/>
      <c r="AF120" s="103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5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6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6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6"/>
      <c r="E123" s="104"/>
      <c r="F123" s="107"/>
      <c r="G123" s="108"/>
      <c r="H123" s="106"/>
      <c r="I123" s="104"/>
      <c r="J123" s="107"/>
      <c r="K123" s="108"/>
      <c r="L123" s="106"/>
      <c r="M123" s="104"/>
      <c r="N123" s="107"/>
      <c r="O123" s="108"/>
      <c r="P123" s="106"/>
      <c r="Q123" s="104"/>
      <c r="R123" s="107"/>
      <c r="S123" s="108"/>
      <c r="T123" s="106"/>
      <c r="U123" s="104"/>
      <c r="V123" s="107"/>
      <c r="W123" s="108"/>
      <c r="X123" s="106"/>
      <c r="Y123" s="104"/>
      <c r="Z123" s="109"/>
      <c r="AA123" s="108"/>
      <c r="AB123" s="106"/>
      <c r="AC123" s="104"/>
      <c r="AD123" s="109"/>
      <c r="AE123" s="105"/>
      <c r="AF123" s="110">
        <f t="shared" si="29"/>
        <v>0</v>
      </c>
    </row>
    <row r="124" spans="1:33" ht="15.75" thickBot="1" x14ac:dyDescent="0.3">
      <c r="A124" s="111">
        <v>31</v>
      </c>
      <c r="B124" s="97">
        <v>11428</v>
      </c>
      <c r="C124" s="21" t="s">
        <v>169</v>
      </c>
      <c r="D124" s="98"/>
      <c r="E124" s="99"/>
      <c r="F124" s="100"/>
      <c r="G124" s="101"/>
      <c r="H124" s="98"/>
      <c r="I124" s="99"/>
      <c r="J124" s="100"/>
      <c r="K124" s="101"/>
      <c r="L124" s="98"/>
      <c r="M124" s="99"/>
      <c r="N124" s="100"/>
      <c r="O124" s="101"/>
      <c r="P124" s="98"/>
      <c r="Q124" s="99"/>
      <c r="R124" s="100"/>
      <c r="S124" s="101"/>
      <c r="T124" s="98"/>
      <c r="U124" s="99"/>
      <c r="V124" s="100"/>
      <c r="W124" s="101"/>
      <c r="X124" s="98"/>
      <c r="Y124" s="99"/>
      <c r="Z124" s="102"/>
      <c r="AA124" s="101"/>
      <c r="AB124" s="98"/>
      <c r="AC124" s="99"/>
      <c r="AD124" s="102"/>
      <c r="AE124" s="101"/>
      <c r="AF124" s="103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5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6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6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6"/>
      <c r="E127" s="104"/>
      <c r="F127" s="107"/>
      <c r="G127" s="108"/>
      <c r="H127" s="106"/>
      <c r="I127" s="104"/>
      <c r="J127" s="107"/>
      <c r="K127" s="108"/>
      <c r="L127" s="106"/>
      <c r="M127" s="104"/>
      <c r="N127" s="107"/>
      <c r="O127" s="108"/>
      <c r="P127" s="106"/>
      <c r="Q127" s="104"/>
      <c r="R127" s="107"/>
      <c r="S127" s="108"/>
      <c r="T127" s="106"/>
      <c r="U127" s="104"/>
      <c r="V127" s="107"/>
      <c r="W127" s="108"/>
      <c r="X127" s="106"/>
      <c r="Y127" s="104"/>
      <c r="Z127" s="109"/>
      <c r="AA127" s="108"/>
      <c r="AB127" s="106"/>
      <c r="AC127" s="104"/>
      <c r="AD127" s="109"/>
      <c r="AE127" s="105"/>
      <c r="AF127" s="110">
        <f t="shared" si="30"/>
        <v>0</v>
      </c>
    </row>
    <row r="128" spans="1:33" ht="15.75" thickBot="1" x14ac:dyDescent="0.3">
      <c r="A128" s="111">
        <v>32</v>
      </c>
      <c r="B128" s="97">
        <v>11478</v>
      </c>
      <c r="C128" s="21" t="s">
        <v>70</v>
      </c>
      <c r="D128" s="98"/>
      <c r="E128" s="99"/>
      <c r="F128" s="100"/>
      <c r="G128" s="101"/>
      <c r="H128" s="98"/>
      <c r="I128" s="99"/>
      <c r="J128" s="100"/>
      <c r="K128" s="101"/>
      <c r="L128" s="98"/>
      <c r="M128" s="99"/>
      <c r="N128" s="100"/>
      <c r="O128" s="101"/>
      <c r="P128" s="98"/>
      <c r="Q128" s="99"/>
      <c r="R128" s="100"/>
      <c r="S128" s="101"/>
      <c r="T128" s="98"/>
      <c r="U128" s="99"/>
      <c r="V128" s="100"/>
      <c r="W128" s="101"/>
      <c r="X128" s="98"/>
      <c r="Y128" s="99"/>
      <c r="Z128" s="102"/>
      <c r="AA128" s="101"/>
      <c r="AB128" s="98"/>
      <c r="AC128" s="99"/>
      <c r="AD128" s="102"/>
      <c r="AE128" s="101"/>
      <c r="AF128" s="103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5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6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6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6"/>
      <c r="E131" s="104"/>
      <c r="F131" s="107"/>
      <c r="G131" s="108"/>
      <c r="H131" s="106"/>
      <c r="I131" s="104"/>
      <c r="J131" s="107"/>
      <c r="K131" s="108"/>
      <c r="L131" s="106"/>
      <c r="M131" s="104"/>
      <c r="N131" s="107"/>
      <c r="O131" s="108"/>
      <c r="P131" s="106"/>
      <c r="Q131" s="104"/>
      <c r="R131" s="107"/>
      <c r="S131" s="108"/>
      <c r="T131" s="106"/>
      <c r="U131" s="104"/>
      <c r="V131" s="107"/>
      <c r="W131" s="108"/>
      <c r="X131" s="106"/>
      <c r="Y131" s="104"/>
      <c r="Z131" s="109"/>
      <c r="AA131" s="108"/>
      <c r="AB131" s="106"/>
      <c r="AC131" s="104"/>
      <c r="AD131" s="109"/>
      <c r="AE131" s="105"/>
      <c r="AF131" s="110">
        <f t="shared" si="31"/>
        <v>0</v>
      </c>
    </row>
    <row r="132" spans="1:33" ht="15.75" thickBot="1" x14ac:dyDescent="0.3">
      <c r="A132" s="111">
        <v>33</v>
      </c>
      <c r="B132" s="97">
        <v>11534</v>
      </c>
      <c r="C132" s="21" t="s">
        <v>269</v>
      </c>
      <c r="D132" s="98"/>
      <c r="E132" s="99"/>
      <c r="F132" s="100"/>
      <c r="G132" s="101"/>
      <c r="H132" s="98"/>
      <c r="I132" s="99"/>
      <c r="J132" s="100"/>
      <c r="K132" s="101"/>
      <c r="L132" s="98"/>
      <c r="M132" s="99"/>
      <c r="N132" s="100"/>
      <c r="O132" s="101"/>
      <c r="P132" s="98"/>
      <c r="Q132" s="99"/>
      <c r="R132" s="100"/>
      <c r="S132" s="101"/>
      <c r="T132" s="98"/>
      <c r="U132" s="99"/>
      <c r="V132" s="100"/>
      <c r="W132" s="101"/>
      <c r="X132" s="98"/>
      <c r="Y132" s="99"/>
      <c r="Z132" s="102"/>
      <c r="AA132" s="101"/>
      <c r="AB132" s="98"/>
      <c r="AC132" s="99"/>
      <c r="AD132" s="102"/>
      <c r="AE132" s="101"/>
      <c r="AF132" s="103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5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6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6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6"/>
      <c r="E135" s="104"/>
      <c r="F135" s="107"/>
      <c r="G135" s="108"/>
      <c r="H135" s="106"/>
      <c r="I135" s="104"/>
      <c r="J135" s="107"/>
      <c r="K135" s="108"/>
      <c r="L135" s="106"/>
      <c r="M135" s="104"/>
      <c r="N135" s="107"/>
      <c r="O135" s="108"/>
      <c r="P135" s="106"/>
      <c r="Q135" s="104"/>
      <c r="R135" s="107"/>
      <c r="S135" s="108"/>
      <c r="T135" s="106"/>
      <c r="U135" s="104"/>
      <c r="V135" s="107"/>
      <c r="W135" s="108"/>
      <c r="X135" s="106"/>
      <c r="Y135" s="104"/>
      <c r="Z135" s="109"/>
      <c r="AA135" s="108"/>
      <c r="AB135" s="106"/>
      <c r="AC135" s="104"/>
      <c r="AD135" s="109"/>
      <c r="AE135" s="105"/>
      <c r="AF135" s="110">
        <f t="shared" si="32"/>
        <v>0</v>
      </c>
    </row>
    <row r="136" spans="1:33" ht="15.75" thickBot="1" x14ac:dyDescent="0.3">
      <c r="A136" s="111">
        <v>34</v>
      </c>
      <c r="B136" s="97">
        <v>11514</v>
      </c>
      <c r="C136" s="21" t="s">
        <v>266</v>
      </c>
      <c r="D136" s="98"/>
      <c r="E136" s="99"/>
      <c r="F136" s="100"/>
      <c r="G136" s="101"/>
      <c r="H136" s="98"/>
      <c r="I136" s="99"/>
      <c r="J136" s="100"/>
      <c r="K136" s="101"/>
      <c r="L136" s="98"/>
      <c r="M136" s="99"/>
      <c r="N136" s="100"/>
      <c r="O136" s="101"/>
      <c r="P136" s="98"/>
      <c r="Q136" s="99"/>
      <c r="R136" s="100"/>
      <c r="S136" s="101"/>
      <c r="T136" s="98"/>
      <c r="U136" s="99"/>
      <c r="V136" s="100"/>
      <c r="W136" s="101"/>
      <c r="X136" s="98"/>
      <c r="Y136" s="99"/>
      <c r="Z136" s="102"/>
      <c r="AA136" s="101"/>
      <c r="AB136" s="98"/>
      <c r="AC136" s="99"/>
      <c r="AD136" s="102"/>
      <c r="AE136" s="101"/>
      <c r="AF136" s="103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5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6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6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6"/>
      <c r="E139" s="104"/>
      <c r="F139" s="107"/>
      <c r="G139" s="108"/>
      <c r="H139" s="106"/>
      <c r="I139" s="104"/>
      <c r="J139" s="107"/>
      <c r="K139" s="108"/>
      <c r="L139" s="106"/>
      <c r="M139" s="104"/>
      <c r="N139" s="107"/>
      <c r="O139" s="108"/>
      <c r="P139" s="106"/>
      <c r="Q139" s="104"/>
      <c r="R139" s="107"/>
      <c r="S139" s="108"/>
      <c r="T139" s="106"/>
      <c r="U139" s="104"/>
      <c r="V139" s="107"/>
      <c r="W139" s="108"/>
      <c r="X139" s="106"/>
      <c r="Y139" s="104"/>
      <c r="Z139" s="109"/>
      <c r="AA139" s="108"/>
      <c r="AB139" s="106"/>
      <c r="AC139" s="104"/>
      <c r="AD139" s="109"/>
      <c r="AE139" s="105"/>
      <c r="AF139" s="110">
        <f t="shared" si="33"/>
        <v>0</v>
      </c>
    </row>
    <row r="140" spans="1:33" ht="15.75" thickBot="1" x14ac:dyDescent="0.3">
      <c r="A140" s="111">
        <v>35</v>
      </c>
      <c r="B140" s="97">
        <v>11500</v>
      </c>
      <c r="C140" s="21" t="s">
        <v>90</v>
      </c>
      <c r="D140" s="98"/>
      <c r="E140" s="99"/>
      <c r="F140" s="100"/>
      <c r="G140" s="101"/>
      <c r="H140" s="98"/>
      <c r="I140" s="99"/>
      <c r="J140" s="100"/>
      <c r="K140" s="101"/>
      <c r="L140" s="98"/>
      <c r="M140" s="99"/>
      <c r="N140" s="100"/>
      <c r="O140" s="101"/>
      <c r="P140" s="98"/>
      <c r="Q140" s="99"/>
      <c r="R140" s="100"/>
      <c r="S140" s="101"/>
      <c r="T140" s="98"/>
      <c r="U140" s="99"/>
      <c r="V140" s="100"/>
      <c r="W140" s="101"/>
      <c r="X140" s="98"/>
      <c r="Y140" s="99"/>
      <c r="Z140" s="102"/>
      <c r="AA140" s="101"/>
      <c r="AB140" s="98"/>
      <c r="AC140" s="99"/>
      <c r="AD140" s="102"/>
      <c r="AE140" s="101"/>
      <c r="AF140" s="103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5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6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6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6"/>
      <c r="E143" s="104"/>
      <c r="F143" s="107"/>
      <c r="G143" s="108"/>
      <c r="H143" s="106"/>
      <c r="I143" s="104"/>
      <c r="J143" s="107"/>
      <c r="K143" s="108"/>
      <c r="L143" s="106"/>
      <c r="M143" s="104"/>
      <c r="N143" s="107"/>
      <c r="O143" s="108"/>
      <c r="P143" s="106"/>
      <c r="Q143" s="104"/>
      <c r="R143" s="107"/>
      <c r="S143" s="108"/>
      <c r="T143" s="106"/>
      <c r="U143" s="104"/>
      <c r="V143" s="107"/>
      <c r="W143" s="108"/>
      <c r="X143" s="106"/>
      <c r="Y143" s="104"/>
      <c r="Z143" s="109"/>
      <c r="AA143" s="108"/>
      <c r="AB143" s="106"/>
      <c r="AC143" s="104"/>
      <c r="AD143" s="109"/>
      <c r="AE143" s="105"/>
      <c r="AF143" s="110">
        <f t="shared" si="34"/>
        <v>0</v>
      </c>
    </row>
    <row r="144" spans="1:33" ht="15.75" thickBot="1" x14ac:dyDescent="0.3">
      <c r="A144" s="111">
        <v>36</v>
      </c>
      <c r="B144" s="97">
        <v>11501</v>
      </c>
      <c r="C144" s="21" t="s">
        <v>85</v>
      </c>
      <c r="D144" s="98"/>
      <c r="E144" s="99"/>
      <c r="F144" s="100"/>
      <c r="G144" s="101"/>
      <c r="H144" s="98"/>
      <c r="I144" s="99"/>
      <c r="J144" s="100"/>
      <c r="K144" s="101"/>
      <c r="L144" s="98"/>
      <c r="M144" s="99"/>
      <c r="N144" s="100"/>
      <c r="O144" s="101"/>
      <c r="P144" s="98"/>
      <c r="Q144" s="99"/>
      <c r="R144" s="100"/>
      <c r="S144" s="101"/>
      <c r="T144" s="98"/>
      <c r="U144" s="99"/>
      <c r="V144" s="100"/>
      <c r="W144" s="101"/>
      <c r="X144" s="98"/>
      <c r="Y144" s="99"/>
      <c r="Z144" s="102"/>
      <c r="AA144" s="101"/>
      <c r="AB144" s="98"/>
      <c r="AC144" s="99"/>
      <c r="AD144" s="102"/>
      <c r="AE144" s="101"/>
      <c r="AF144" s="103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5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6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6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6"/>
      <c r="E147" s="104"/>
      <c r="F147" s="107"/>
      <c r="G147" s="108"/>
      <c r="H147" s="106"/>
      <c r="I147" s="104"/>
      <c r="J147" s="107"/>
      <c r="K147" s="108"/>
      <c r="L147" s="106"/>
      <c r="M147" s="104"/>
      <c r="N147" s="107"/>
      <c r="O147" s="108"/>
      <c r="P147" s="106"/>
      <c r="Q147" s="104"/>
      <c r="R147" s="107"/>
      <c r="S147" s="108"/>
      <c r="T147" s="106"/>
      <c r="U147" s="104"/>
      <c r="V147" s="107"/>
      <c r="W147" s="108"/>
      <c r="X147" s="106"/>
      <c r="Y147" s="104"/>
      <c r="Z147" s="109"/>
      <c r="AA147" s="108"/>
      <c r="AB147" s="106"/>
      <c r="AC147" s="104"/>
      <c r="AD147" s="109"/>
      <c r="AE147" s="105"/>
      <c r="AF147" s="110">
        <f t="shared" si="35"/>
        <v>0</v>
      </c>
    </row>
    <row r="148" spans="1:33" ht="15.75" thickBot="1" x14ac:dyDescent="0.3">
      <c r="A148" s="111">
        <v>37</v>
      </c>
      <c r="B148" s="97">
        <v>11495</v>
      </c>
      <c r="C148" s="21" t="s">
        <v>92</v>
      </c>
      <c r="D148" s="98"/>
      <c r="E148" s="99"/>
      <c r="F148" s="100"/>
      <c r="G148" s="101"/>
      <c r="H148" s="98"/>
      <c r="I148" s="99"/>
      <c r="J148" s="100"/>
      <c r="K148" s="101"/>
      <c r="L148" s="98"/>
      <c r="M148" s="99"/>
      <c r="N148" s="100"/>
      <c r="O148" s="101"/>
      <c r="P148" s="98"/>
      <c r="Q148" s="99"/>
      <c r="R148" s="100"/>
      <c r="S148" s="101"/>
      <c r="T148" s="98"/>
      <c r="U148" s="99"/>
      <c r="V148" s="100"/>
      <c r="W148" s="101"/>
      <c r="X148" s="98"/>
      <c r="Y148" s="99"/>
      <c r="Z148" s="102"/>
      <c r="AA148" s="101"/>
      <c r="AB148" s="98"/>
      <c r="AC148" s="99"/>
      <c r="AD148" s="102"/>
      <c r="AE148" s="101"/>
      <c r="AF148" s="103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5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6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6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6"/>
      <c r="E151" s="104"/>
      <c r="F151" s="107"/>
      <c r="G151" s="108"/>
      <c r="H151" s="106"/>
      <c r="I151" s="104"/>
      <c r="J151" s="107"/>
      <c r="K151" s="108"/>
      <c r="L151" s="106"/>
      <c r="M151" s="104"/>
      <c r="N151" s="107"/>
      <c r="O151" s="108"/>
      <c r="P151" s="106"/>
      <c r="Q151" s="104"/>
      <c r="R151" s="107"/>
      <c r="S151" s="108"/>
      <c r="T151" s="106"/>
      <c r="U151" s="104"/>
      <c r="V151" s="107"/>
      <c r="W151" s="108"/>
      <c r="X151" s="106"/>
      <c r="Y151" s="104"/>
      <c r="Z151" s="109"/>
      <c r="AA151" s="108"/>
      <c r="AB151" s="106"/>
      <c r="AC151" s="104"/>
      <c r="AD151" s="109"/>
      <c r="AE151" s="105"/>
      <c r="AF151" s="110">
        <f t="shared" si="36"/>
        <v>0</v>
      </c>
    </row>
    <row r="152" spans="1:33" ht="15.75" thickBot="1" x14ac:dyDescent="0.3">
      <c r="A152" s="111">
        <v>38</v>
      </c>
      <c r="B152" s="97">
        <v>11496</v>
      </c>
      <c r="C152" s="21" t="s">
        <v>86</v>
      </c>
      <c r="D152" s="98"/>
      <c r="E152" s="99"/>
      <c r="F152" s="100"/>
      <c r="G152" s="101"/>
      <c r="H152" s="98"/>
      <c r="I152" s="99"/>
      <c r="J152" s="100"/>
      <c r="K152" s="101"/>
      <c r="L152" s="98"/>
      <c r="M152" s="99"/>
      <c r="N152" s="100"/>
      <c r="O152" s="101"/>
      <c r="P152" s="98"/>
      <c r="Q152" s="99"/>
      <c r="R152" s="100"/>
      <c r="S152" s="101"/>
      <c r="T152" s="98"/>
      <c r="U152" s="99"/>
      <c r="V152" s="100"/>
      <c r="W152" s="101"/>
      <c r="X152" s="98"/>
      <c r="Y152" s="99"/>
      <c r="Z152" s="102"/>
      <c r="AA152" s="101"/>
      <c r="AB152" s="98"/>
      <c r="AC152" s="99"/>
      <c r="AD152" s="102"/>
      <c r="AE152" s="101"/>
      <c r="AF152" s="103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5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6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6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6"/>
      <c r="E155" s="104"/>
      <c r="F155" s="107"/>
      <c r="G155" s="108"/>
      <c r="H155" s="106"/>
      <c r="I155" s="104"/>
      <c r="J155" s="107"/>
      <c r="K155" s="108"/>
      <c r="L155" s="106"/>
      <c r="M155" s="104"/>
      <c r="N155" s="107"/>
      <c r="O155" s="108"/>
      <c r="P155" s="106"/>
      <c r="Q155" s="104"/>
      <c r="R155" s="107"/>
      <c r="S155" s="108"/>
      <c r="T155" s="106"/>
      <c r="U155" s="104"/>
      <c r="V155" s="107"/>
      <c r="W155" s="108"/>
      <c r="X155" s="106"/>
      <c r="Y155" s="104"/>
      <c r="Z155" s="109"/>
      <c r="AA155" s="108"/>
      <c r="AB155" s="106"/>
      <c r="AC155" s="104"/>
      <c r="AD155" s="109"/>
      <c r="AE155" s="105"/>
      <c r="AF155" s="110">
        <f t="shared" si="37"/>
        <v>0</v>
      </c>
    </row>
    <row r="156" spans="1:33" ht="15.75" thickBot="1" x14ac:dyDescent="0.3">
      <c r="A156" s="111">
        <v>39</v>
      </c>
      <c r="B156" s="97">
        <v>11493</v>
      </c>
      <c r="C156" s="21" t="s">
        <v>83</v>
      </c>
      <c r="D156" s="98"/>
      <c r="E156" s="99"/>
      <c r="F156" s="100"/>
      <c r="G156" s="101"/>
      <c r="H156" s="98"/>
      <c r="I156" s="99"/>
      <c r="J156" s="100"/>
      <c r="K156" s="101"/>
      <c r="L156" s="98"/>
      <c r="M156" s="99"/>
      <c r="N156" s="100"/>
      <c r="O156" s="101"/>
      <c r="P156" s="98"/>
      <c r="Q156" s="99"/>
      <c r="R156" s="100"/>
      <c r="S156" s="101"/>
      <c r="T156" s="98"/>
      <c r="U156" s="99"/>
      <c r="V156" s="100"/>
      <c r="W156" s="101"/>
      <c r="X156" s="98"/>
      <c r="Y156" s="99"/>
      <c r="Z156" s="102"/>
      <c r="AA156" s="101"/>
      <c r="AB156" s="98"/>
      <c r="AC156" s="99"/>
      <c r="AD156" s="102"/>
      <c r="AE156" s="101"/>
      <c r="AF156" s="103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5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6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6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6"/>
      <c r="E159" s="104"/>
      <c r="F159" s="107"/>
      <c r="G159" s="108"/>
      <c r="H159" s="106"/>
      <c r="I159" s="104"/>
      <c r="J159" s="107"/>
      <c r="K159" s="108"/>
      <c r="L159" s="106"/>
      <c r="M159" s="104"/>
      <c r="N159" s="107"/>
      <c r="O159" s="108"/>
      <c r="P159" s="106"/>
      <c r="Q159" s="104"/>
      <c r="R159" s="107"/>
      <c r="S159" s="108"/>
      <c r="T159" s="106"/>
      <c r="U159" s="104"/>
      <c r="V159" s="107"/>
      <c r="W159" s="108"/>
      <c r="X159" s="106"/>
      <c r="Y159" s="104"/>
      <c r="Z159" s="109"/>
      <c r="AA159" s="108"/>
      <c r="AB159" s="106"/>
      <c r="AC159" s="104"/>
      <c r="AD159" s="109"/>
      <c r="AE159" s="105"/>
      <c r="AF159" s="110">
        <f t="shared" si="38"/>
        <v>0</v>
      </c>
    </row>
    <row r="160" spans="1:33" ht="15.75" thickBot="1" x14ac:dyDescent="0.3">
      <c r="A160" s="111">
        <v>40</v>
      </c>
      <c r="B160" s="97">
        <v>11406</v>
      </c>
      <c r="C160" s="21" t="s">
        <v>171</v>
      </c>
      <c r="D160" s="98"/>
      <c r="E160" s="99"/>
      <c r="F160" s="100"/>
      <c r="G160" s="101"/>
      <c r="H160" s="98"/>
      <c r="I160" s="99"/>
      <c r="J160" s="100"/>
      <c r="K160" s="101"/>
      <c r="L160" s="98"/>
      <c r="M160" s="99"/>
      <c r="N160" s="100"/>
      <c r="O160" s="101"/>
      <c r="P160" s="98"/>
      <c r="Q160" s="99"/>
      <c r="R160" s="100"/>
      <c r="S160" s="101"/>
      <c r="T160" s="98"/>
      <c r="U160" s="99"/>
      <c r="V160" s="100"/>
      <c r="W160" s="101"/>
      <c r="X160" s="98"/>
      <c r="Y160" s="99"/>
      <c r="Z160" s="102"/>
      <c r="AA160" s="101"/>
      <c r="AB160" s="98"/>
      <c r="AC160" s="99"/>
      <c r="AD160" s="102"/>
      <c r="AE160" s="101"/>
      <c r="AF160" s="103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5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6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6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6"/>
      <c r="E163" s="104"/>
      <c r="F163" s="107"/>
      <c r="G163" s="108"/>
      <c r="H163" s="106"/>
      <c r="I163" s="104"/>
      <c r="J163" s="107"/>
      <c r="K163" s="108"/>
      <c r="L163" s="106"/>
      <c r="M163" s="104"/>
      <c r="N163" s="107"/>
      <c r="O163" s="108"/>
      <c r="P163" s="106"/>
      <c r="Q163" s="104"/>
      <c r="R163" s="107"/>
      <c r="S163" s="108"/>
      <c r="T163" s="106"/>
      <c r="U163" s="104"/>
      <c r="V163" s="107"/>
      <c r="W163" s="108"/>
      <c r="X163" s="106"/>
      <c r="Y163" s="104"/>
      <c r="Z163" s="109"/>
      <c r="AA163" s="108"/>
      <c r="AB163" s="106"/>
      <c r="AC163" s="104"/>
      <c r="AD163" s="109"/>
      <c r="AE163" s="105"/>
      <c r="AF163" s="110">
        <f t="shared" si="39"/>
        <v>0</v>
      </c>
    </row>
    <row r="164" spans="1:33" ht="15.75" thickBot="1" x14ac:dyDescent="0.3">
      <c r="A164" s="111">
        <v>41</v>
      </c>
      <c r="B164" s="97">
        <v>11497</v>
      </c>
      <c r="C164" s="21" t="s">
        <v>87</v>
      </c>
      <c r="D164" s="98"/>
      <c r="E164" s="99"/>
      <c r="F164" s="100"/>
      <c r="G164" s="101"/>
      <c r="H164" s="98"/>
      <c r="I164" s="99"/>
      <c r="J164" s="100"/>
      <c r="K164" s="101"/>
      <c r="L164" s="98"/>
      <c r="M164" s="99"/>
      <c r="N164" s="100"/>
      <c r="O164" s="101"/>
      <c r="P164" s="98"/>
      <c r="Q164" s="99"/>
      <c r="R164" s="100"/>
      <c r="S164" s="101"/>
      <c r="T164" s="98"/>
      <c r="U164" s="99"/>
      <c r="V164" s="100"/>
      <c r="W164" s="101"/>
      <c r="X164" s="98"/>
      <c r="Y164" s="99"/>
      <c r="Z164" s="102"/>
      <c r="AA164" s="101"/>
      <c r="AB164" s="98"/>
      <c r="AC164" s="99"/>
      <c r="AD164" s="102"/>
      <c r="AE164" s="101"/>
      <c r="AF164" s="103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5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6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6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6"/>
      <c r="E167" s="104"/>
      <c r="F167" s="107"/>
      <c r="G167" s="108"/>
      <c r="H167" s="106"/>
      <c r="I167" s="104"/>
      <c r="J167" s="107"/>
      <c r="K167" s="108"/>
      <c r="L167" s="106"/>
      <c r="M167" s="104"/>
      <c r="N167" s="107"/>
      <c r="O167" s="108"/>
      <c r="P167" s="106"/>
      <c r="Q167" s="104"/>
      <c r="R167" s="107"/>
      <c r="S167" s="108"/>
      <c r="T167" s="106"/>
      <c r="U167" s="104"/>
      <c r="V167" s="107"/>
      <c r="W167" s="108"/>
      <c r="X167" s="106"/>
      <c r="Y167" s="104"/>
      <c r="Z167" s="109"/>
      <c r="AA167" s="108"/>
      <c r="AB167" s="106"/>
      <c r="AC167" s="104"/>
      <c r="AD167" s="109"/>
      <c r="AE167" s="105"/>
      <c r="AF167" s="110">
        <f t="shared" si="40"/>
        <v>0</v>
      </c>
    </row>
    <row r="168" spans="1:33" ht="15.75" thickBot="1" x14ac:dyDescent="0.3">
      <c r="A168" s="111">
        <v>42</v>
      </c>
      <c r="B168" s="97">
        <v>11531</v>
      </c>
      <c r="C168" s="21" t="s">
        <v>122</v>
      </c>
      <c r="D168" s="98"/>
      <c r="E168" s="99"/>
      <c r="F168" s="100"/>
      <c r="G168" s="101"/>
      <c r="H168" s="98"/>
      <c r="I168" s="99"/>
      <c r="J168" s="100"/>
      <c r="K168" s="101"/>
      <c r="L168" s="98"/>
      <c r="M168" s="99"/>
      <c r="N168" s="100"/>
      <c r="O168" s="101"/>
      <c r="P168" s="98"/>
      <c r="Q168" s="99"/>
      <c r="R168" s="100"/>
      <c r="S168" s="101"/>
      <c r="T168" s="98"/>
      <c r="U168" s="99"/>
      <c r="V168" s="100"/>
      <c r="W168" s="101"/>
      <c r="X168" s="98"/>
      <c r="Y168" s="99"/>
      <c r="Z168" s="102"/>
      <c r="AA168" s="101"/>
      <c r="AB168" s="98"/>
      <c r="AC168" s="99"/>
      <c r="AD168" s="102"/>
      <c r="AE168" s="101"/>
      <c r="AF168" s="103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5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6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6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6"/>
      <c r="E171" s="104"/>
      <c r="F171" s="107"/>
      <c r="G171" s="108"/>
      <c r="H171" s="106"/>
      <c r="I171" s="104"/>
      <c r="J171" s="107"/>
      <c r="K171" s="108"/>
      <c r="L171" s="106"/>
      <c r="M171" s="104"/>
      <c r="N171" s="107"/>
      <c r="O171" s="108"/>
      <c r="P171" s="106"/>
      <c r="Q171" s="104"/>
      <c r="R171" s="107"/>
      <c r="S171" s="108"/>
      <c r="T171" s="106"/>
      <c r="U171" s="104"/>
      <c r="V171" s="107"/>
      <c r="W171" s="108"/>
      <c r="X171" s="106"/>
      <c r="Y171" s="104"/>
      <c r="Z171" s="109"/>
      <c r="AA171" s="108"/>
      <c r="AB171" s="106"/>
      <c r="AC171" s="104"/>
      <c r="AD171" s="109"/>
      <c r="AE171" s="105"/>
      <c r="AF171" s="110">
        <f t="shared" si="41"/>
        <v>0</v>
      </c>
    </row>
    <row r="172" spans="1:33" ht="15.75" thickBot="1" x14ac:dyDescent="0.3">
      <c r="A172" s="111">
        <v>43</v>
      </c>
      <c r="B172" s="97">
        <v>11469</v>
      </c>
      <c r="C172" s="21" t="s">
        <v>235</v>
      </c>
      <c r="D172" s="98"/>
      <c r="E172" s="99"/>
      <c r="F172" s="100"/>
      <c r="G172" s="101"/>
      <c r="H172" s="98"/>
      <c r="I172" s="99"/>
      <c r="J172" s="100"/>
      <c r="K172" s="101"/>
      <c r="L172" s="98"/>
      <c r="M172" s="99"/>
      <c r="N172" s="100"/>
      <c r="O172" s="101"/>
      <c r="P172" s="98"/>
      <c r="Q172" s="99"/>
      <c r="R172" s="100"/>
      <c r="S172" s="101"/>
      <c r="T172" s="98"/>
      <c r="U172" s="99"/>
      <c r="V172" s="100"/>
      <c r="W172" s="101"/>
      <c r="X172" s="98"/>
      <c r="Y172" s="99"/>
      <c r="Z172" s="102"/>
      <c r="AA172" s="101"/>
      <c r="AB172" s="98"/>
      <c r="AC172" s="99"/>
      <c r="AD172" s="102"/>
      <c r="AE172" s="101"/>
      <c r="AF172" s="103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5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6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6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6"/>
      <c r="E175" s="104"/>
      <c r="F175" s="107"/>
      <c r="G175" s="108"/>
      <c r="H175" s="106"/>
      <c r="I175" s="104"/>
      <c r="J175" s="107"/>
      <c r="K175" s="108"/>
      <c r="L175" s="106"/>
      <c r="M175" s="104"/>
      <c r="N175" s="107"/>
      <c r="O175" s="108"/>
      <c r="P175" s="106"/>
      <c r="Q175" s="104"/>
      <c r="R175" s="107"/>
      <c r="S175" s="108"/>
      <c r="T175" s="106"/>
      <c r="U175" s="104"/>
      <c r="V175" s="107"/>
      <c r="W175" s="108"/>
      <c r="X175" s="106"/>
      <c r="Y175" s="104"/>
      <c r="Z175" s="109"/>
      <c r="AA175" s="108"/>
      <c r="AB175" s="106"/>
      <c r="AC175" s="104"/>
      <c r="AD175" s="109"/>
      <c r="AE175" s="105"/>
      <c r="AF175" s="110">
        <f t="shared" si="42"/>
        <v>0</v>
      </c>
    </row>
    <row r="176" spans="1:33" ht="15.75" thickBot="1" x14ac:dyDescent="0.3">
      <c r="A176" s="111">
        <v>44</v>
      </c>
      <c r="B176" s="97">
        <v>11498</v>
      </c>
      <c r="C176" s="21" t="s">
        <v>233</v>
      </c>
      <c r="D176" s="98"/>
      <c r="E176" s="99"/>
      <c r="F176" s="100"/>
      <c r="G176" s="101"/>
      <c r="H176" s="98"/>
      <c r="I176" s="99"/>
      <c r="J176" s="100"/>
      <c r="K176" s="101"/>
      <c r="L176" s="98"/>
      <c r="M176" s="99"/>
      <c r="N176" s="100"/>
      <c r="O176" s="101"/>
      <c r="P176" s="98"/>
      <c r="Q176" s="99"/>
      <c r="R176" s="100"/>
      <c r="S176" s="101"/>
      <c r="T176" s="98"/>
      <c r="U176" s="99"/>
      <c r="V176" s="100"/>
      <c r="W176" s="101"/>
      <c r="X176" s="98"/>
      <c r="Y176" s="99"/>
      <c r="Z176" s="102"/>
      <c r="AA176" s="101"/>
      <c r="AB176" s="98"/>
      <c r="AC176" s="99"/>
      <c r="AD176" s="102"/>
      <c r="AE176" s="101"/>
      <c r="AF176" s="103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5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6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6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6"/>
      <c r="E179" s="104"/>
      <c r="F179" s="107"/>
      <c r="G179" s="108"/>
      <c r="H179" s="106"/>
      <c r="I179" s="104"/>
      <c r="J179" s="107"/>
      <c r="K179" s="108"/>
      <c r="L179" s="106"/>
      <c r="M179" s="104"/>
      <c r="N179" s="107"/>
      <c r="O179" s="108"/>
      <c r="P179" s="106"/>
      <c r="Q179" s="104"/>
      <c r="R179" s="107"/>
      <c r="S179" s="108"/>
      <c r="T179" s="106"/>
      <c r="U179" s="104"/>
      <c r="V179" s="107"/>
      <c r="W179" s="108"/>
      <c r="X179" s="106"/>
      <c r="Y179" s="104"/>
      <c r="Z179" s="109"/>
      <c r="AA179" s="108"/>
      <c r="AB179" s="106"/>
      <c r="AC179" s="104"/>
      <c r="AD179" s="109"/>
      <c r="AE179" s="105"/>
      <c r="AF179" s="110">
        <f t="shared" si="43"/>
        <v>0</v>
      </c>
    </row>
    <row r="180" spans="1:33" ht="15.75" thickBot="1" x14ac:dyDescent="0.3">
      <c r="A180" s="111">
        <v>45</v>
      </c>
      <c r="B180" s="97">
        <v>11504</v>
      </c>
      <c r="C180" s="21" t="s">
        <v>78</v>
      </c>
      <c r="D180" s="98"/>
      <c r="E180" s="99"/>
      <c r="F180" s="100"/>
      <c r="G180" s="101"/>
      <c r="H180" s="98"/>
      <c r="I180" s="99"/>
      <c r="J180" s="100"/>
      <c r="K180" s="101"/>
      <c r="L180" s="98"/>
      <c r="M180" s="99"/>
      <c r="N180" s="100"/>
      <c r="O180" s="101"/>
      <c r="P180" s="98"/>
      <c r="Q180" s="99"/>
      <c r="R180" s="100"/>
      <c r="S180" s="101"/>
      <c r="T180" s="98"/>
      <c r="U180" s="99"/>
      <c r="V180" s="100"/>
      <c r="W180" s="101"/>
      <c r="X180" s="98"/>
      <c r="Y180" s="99"/>
      <c r="Z180" s="102"/>
      <c r="AA180" s="101"/>
      <c r="AB180" s="98"/>
      <c r="AC180" s="99"/>
      <c r="AD180" s="102"/>
      <c r="AE180" s="101"/>
      <c r="AF180" s="103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5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6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6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6"/>
      <c r="E183" s="104"/>
      <c r="F183" s="107"/>
      <c r="G183" s="108"/>
      <c r="H183" s="106"/>
      <c r="I183" s="104"/>
      <c r="J183" s="107"/>
      <c r="K183" s="108"/>
      <c r="L183" s="106"/>
      <c r="M183" s="104"/>
      <c r="N183" s="107"/>
      <c r="O183" s="108"/>
      <c r="P183" s="106"/>
      <c r="Q183" s="104"/>
      <c r="R183" s="107"/>
      <c r="S183" s="108"/>
      <c r="T183" s="106"/>
      <c r="U183" s="104"/>
      <c r="V183" s="107"/>
      <c r="W183" s="108"/>
      <c r="X183" s="106"/>
      <c r="Y183" s="104"/>
      <c r="Z183" s="109"/>
      <c r="AA183" s="108"/>
      <c r="AB183" s="106"/>
      <c r="AC183" s="104"/>
      <c r="AD183" s="109"/>
      <c r="AE183" s="105"/>
      <c r="AF183" s="110">
        <f t="shared" si="44"/>
        <v>0</v>
      </c>
    </row>
    <row r="184" spans="1:33" ht="15.75" thickBot="1" x14ac:dyDescent="0.3">
      <c r="A184" s="111">
        <v>46</v>
      </c>
      <c r="B184" s="97">
        <v>11407</v>
      </c>
      <c r="C184" s="21" t="s">
        <v>80</v>
      </c>
      <c r="D184" s="98"/>
      <c r="E184" s="99"/>
      <c r="F184" s="100"/>
      <c r="G184" s="101"/>
      <c r="H184" s="98"/>
      <c r="I184" s="99"/>
      <c r="J184" s="100"/>
      <c r="K184" s="101"/>
      <c r="L184" s="98"/>
      <c r="M184" s="99"/>
      <c r="N184" s="100"/>
      <c r="O184" s="101"/>
      <c r="P184" s="98"/>
      <c r="Q184" s="99"/>
      <c r="R184" s="100"/>
      <c r="S184" s="101"/>
      <c r="T184" s="98"/>
      <c r="U184" s="99"/>
      <c r="V184" s="100"/>
      <c r="W184" s="101"/>
      <c r="X184" s="98"/>
      <c r="Y184" s="99"/>
      <c r="Z184" s="102"/>
      <c r="AA184" s="101"/>
      <c r="AB184" s="98"/>
      <c r="AC184" s="99"/>
      <c r="AD184" s="102"/>
      <c r="AE184" s="101"/>
      <c r="AF184" s="103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5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6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6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6"/>
      <c r="E187" s="104"/>
      <c r="F187" s="107"/>
      <c r="G187" s="108"/>
      <c r="H187" s="106"/>
      <c r="I187" s="104"/>
      <c r="J187" s="107"/>
      <c r="K187" s="108"/>
      <c r="L187" s="106"/>
      <c r="M187" s="104"/>
      <c r="N187" s="107"/>
      <c r="O187" s="108"/>
      <c r="P187" s="106"/>
      <c r="Q187" s="104"/>
      <c r="R187" s="107"/>
      <c r="S187" s="108"/>
      <c r="T187" s="106"/>
      <c r="U187" s="104"/>
      <c r="V187" s="107"/>
      <c r="W187" s="108"/>
      <c r="X187" s="106"/>
      <c r="Y187" s="104"/>
      <c r="Z187" s="109"/>
      <c r="AA187" s="108"/>
      <c r="AB187" s="106"/>
      <c r="AC187" s="104"/>
      <c r="AD187" s="109"/>
      <c r="AE187" s="105"/>
      <c r="AF187" s="110">
        <f t="shared" si="45"/>
        <v>0</v>
      </c>
    </row>
    <row r="188" spans="1:33" ht="15.75" thickBot="1" x14ac:dyDescent="0.3">
      <c r="A188" s="111">
        <v>47</v>
      </c>
      <c r="B188" s="97">
        <v>11430</v>
      </c>
      <c r="C188" s="21" t="s">
        <v>167</v>
      </c>
      <c r="D188" s="98"/>
      <c r="E188" s="99"/>
      <c r="F188" s="100"/>
      <c r="G188" s="101"/>
      <c r="H188" s="98"/>
      <c r="I188" s="99"/>
      <c r="J188" s="100"/>
      <c r="K188" s="101"/>
      <c r="L188" s="98"/>
      <c r="M188" s="99"/>
      <c r="N188" s="100"/>
      <c r="O188" s="101"/>
      <c r="P188" s="98"/>
      <c r="Q188" s="99"/>
      <c r="R188" s="100"/>
      <c r="S188" s="101"/>
      <c r="T188" s="98"/>
      <c r="U188" s="99"/>
      <c r="V188" s="100"/>
      <c r="W188" s="101"/>
      <c r="X188" s="98"/>
      <c r="Y188" s="99"/>
      <c r="Z188" s="102"/>
      <c r="AA188" s="101"/>
      <c r="AB188" s="98"/>
      <c r="AC188" s="99"/>
      <c r="AD188" s="102"/>
      <c r="AE188" s="101"/>
      <c r="AF188" s="103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5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6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6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6"/>
      <c r="E191" s="104"/>
      <c r="F191" s="107"/>
      <c r="G191" s="108"/>
      <c r="H191" s="106"/>
      <c r="I191" s="104"/>
      <c r="J191" s="107"/>
      <c r="K191" s="108"/>
      <c r="L191" s="106"/>
      <c r="M191" s="104"/>
      <c r="N191" s="107"/>
      <c r="O191" s="108"/>
      <c r="P191" s="106"/>
      <c r="Q191" s="104"/>
      <c r="R191" s="107"/>
      <c r="S191" s="108"/>
      <c r="T191" s="106"/>
      <c r="U191" s="104"/>
      <c r="V191" s="107"/>
      <c r="W191" s="108"/>
      <c r="X191" s="106"/>
      <c r="Y191" s="104"/>
      <c r="Z191" s="109"/>
      <c r="AA191" s="108"/>
      <c r="AB191" s="106"/>
      <c r="AC191" s="104"/>
      <c r="AD191" s="109"/>
      <c r="AE191" s="105"/>
      <c r="AF191" s="110">
        <f t="shared" si="46"/>
        <v>0</v>
      </c>
    </row>
    <row r="192" spans="1:33" ht="15.75" thickBot="1" x14ac:dyDescent="0.3">
      <c r="A192" s="111">
        <v>48</v>
      </c>
      <c r="B192" s="97">
        <v>11431</v>
      </c>
      <c r="C192" s="21" t="s">
        <v>54</v>
      </c>
      <c r="D192" s="98"/>
      <c r="E192" s="99"/>
      <c r="F192" s="100"/>
      <c r="G192" s="101"/>
      <c r="H192" s="98"/>
      <c r="I192" s="99"/>
      <c r="J192" s="100"/>
      <c r="K192" s="101"/>
      <c r="L192" s="98"/>
      <c r="M192" s="99"/>
      <c r="N192" s="100"/>
      <c r="O192" s="101"/>
      <c r="P192" s="98"/>
      <c r="Q192" s="99"/>
      <c r="R192" s="100"/>
      <c r="S192" s="101"/>
      <c r="T192" s="98"/>
      <c r="U192" s="99"/>
      <c r="V192" s="100"/>
      <c r="W192" s="101"/>
      <c r="X192" s="98"/>
      <c r="Y192" s="99"/>
      <c r="Z192" s="102"/>
      <c r="AA192" s="101"/>
      <c r="AB192" s="98"/>
      <c r="AC192" s="99"/>
      <c r="AD192" s="102"/>
      <c r="AE192" s="101"/>
      <c r="AF192" s="103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5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6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6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6"/>
      <c r="E195" s="104"/>
      <c r="F195" s="107"/>
      <c r="G195" s="108"/>
      <c r="H195" s="106"/>
      <c r="I195" s="104"/>
      <c r="J195" s="107"/>
      <c r="K195" s="108"/>
      <c r="L195" s="106"/>
      <c r="M195" s="104"/>
      <c r="N195" s="107"/>
      <c r="O195" s="108"/>
      <c r="P195" s="106"/>
      <c r="Q195" s="104"/>
      <c r="R195" s="107"/>
      <c r="S195" s="108"/>
      <c r="T195" s="106"/>
      <c r="U195" s="104"/>
      <c r="V195" s="107"/>
      <c r="W195" s="108"/>
      <c r="X195" s="106"/>
      <c r="Y195" s="104"/>
      <c r="Z195" s="109"/>
      <c r="AA195" s="108"/>
      <c r="AB195" s="106"/>
      <c r="AC195" s="104"/>
      <c r="AD195" s="109"/>
      <c r="AE195" s="105"/>
      <c r="AF195" s="110">
        <f t="shared" si="47"/>
        <v>0</v>
      </c>
    </row>
    <row r="196" spans="1:33" ht="15.75" thickBot="1" x14ac:dyDescent="0.3">
      <c r="A196" s="111">
        <v>49</v>
      </c>
      <c r="B196" s="97">
        <v>11448</v>
      </c>
      <c r="C196" s="21" t="s">
        <v>288</v>
      </c>
      <c r="D196" s="98"/>
      <c r="E196" s="99"/>
      <c r="F196" s="100"/>
      <c r="G196" s="101"/>
      <c r="H196" s="98"/>
      <c r="I196" s="99"/>
      <c r="J196" s="100"/>
      <c r="K196" s="101"/>
      <c r="L196" s="98"/>
      <c r="M196" s="99"/>
      <c r="N196" s="100"/>
      <c r="O196" s="101"/>
      <c r="P196" s="98"/>
      <c r="Q196" s="99"/>
      <c r="R196" s="100"/>
      <c r="S196" s="101"/>
      <c r="T196" s="98"/>
      <c r="U196" s="99"/>
      <c r="V196" s="100"/>
      <c r="W196" s="101"/>
      <c r="X196" s="98"/>
      <c r="Y196" s="99"/>
      <c r="Z196" s="102"/>
      <c r="AA196" s="101"/>
      <c r="AB196" s="98"/>
      <c r="AC196" s="99"/>
      <c r="AD196" s="102"/>
      <c r="AE196" s="101"/>
      <c r="AF196" s="103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5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6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6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6"/>
      <c r="E199" s="104"/>
      <c r="F199" s="107"/>
      <c r="G199" s="108"/>
      <c r="H199" s="106"/>
      <c r="I199" s="104"/>
      <c r="J199" s="107"/>
      <c r="K199" s="108"/>
      <c r="L199" s="106"/>
      <c r="M199" s="104"/>
      <c r="N199" s="107"/>
      <c r="O199" s="108"/>
      <c r="P199" s="106"/>
      <c r="Q199" s="104"/>
      <c r="R199" s="107"/>
      <c r="S199" s="108"/>
      <c r="T199" s="106"/>
      <c r="U199" s="104"/>
      <c r="V199" s="107"/>
      <c r="W199" s="108"/>
      <c r="X199" s="106"/>
      <c r="Y199" s="104"/>
      <c r="Z199" s="109"/>
      <c r="AA199" s="108"/>
      <c r="AB199" s="106"/>
      <c r="AC199" s="104"/>
      <c r="AD199" s="109"/>
      <c r="AE199" s="105"/>
      <c r="AF199" s="110">
        <f t="shared" si="48"/>
        <v>0</v>
      </c>
    </row>
    <row r="200" spans="1:33" ht="15.75" thickBot="1" x14ac:dyDescent="0.3">
      <c r="A200" s="111">
        <v>50</v>
      </c>
      <c r="B200" s="97">
        <v>11433</v>
      </c>
      <c r="C200" s="21" t="s">
        <v>282</v>
      </c>
      <c r="D200" s="98"/>
      <c r="E200" s="99"/>
      <c r="F200" s="100"/>
      <c r="G200" s="101"/>
      <c r="H200" s="98"/>
      <c r="I200" s="99"/>
      <c r="J200" s="100"/>
      <c r="K200" s="101"/>
      <c r="L200" s="98"/>
      <c r="M200" s="99"/>
      <c r="N200" s="100"/>
      <c r="O200" s="101"/>
      <c r="P200" s="98"/>
      <c r="Q200" s="99"/>
      <c r="R200" s="100"/>
      <c r="S200" s="101"/>
      <c r="T200" s="98"/>
      <c r="U200" s="99"/>
      <c r="V200" s="100"/>
      <c r="W200" s="101"/>
      <c r="X200" s="98"/>
      <c r="Y200" s="99"/>
      <c r="Z200" s="102"/>
      <c r="AA200" s="101"/>
      <c r="AB200" s="98"/>
      <c r="AC200" s="99"/>
      <c r="AD200" s="102"/>
      <c r="AE200" s="101"/>
      <c r="AF200" s="103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5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6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6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6"/>
      <c r="E203" s="104"/>
      <c r="F203" s="107"/>
      <c r="G203" s="108"/>
      <c r="H203" s="106"/>
      <c r="I203" s="104"/>
      <c r="J203" s="107"/>
      <c r="K203" s="108"/>
      <c r="L203" s="106"/>
      <c r="M203" s="104"/>
      <c r="N203" s="107"/>
      <c r="O203" s="108"/>
      <c r="P203" s="106"/>
      <c r="Q203" s="104"/>
      <c r="R203" s="107"/>
      <c r="S203" s="108"/>
      <c r="T203" s="106"/>
      <c r="U203" s="104"/>
      <c r="V203" s="107"/>
      <c r="W203" s="108"/>
      <c r="X203" s="106"/>
      <c r="Y203" s="104"/>
      <c r="Z203" s="109"/>
      <c r="AA203" s="108"/>
      <c r="AB203" s="106"/>
      <c r="AC203" s="104"/>
      <c r="AD203" s="109"/>
      <c r="AE203" s="105"/>
      <c r="AF203" s="110">
        <f t="shared" si="49"/>
        <v>0</v>
      </c>
    </row>
    <row r="204" spans="1:33" ht="15.75" thickBot="1" x14ac:dyDescent="0.3">
      <c r="A204" s="111">
        <v>51</v>
      </c>
      <c r="B204" s="97">
        <v>11511</v>
      </c>
      <c r="C204" s="21" t="s">
        <v>168</v>
      </c>
      <c r="D204" s="98"/>
      <c r="E204" s="99"/>
      <c r="F204" s="100"/>
      <c r="G204" s="101"/>
      <c r="H204" s="98"/>
      <c r="I204" s="99"/>
      <c r="J204" s="100"/>
      <c r="K204" s="101"/>
      <c r="L204" s="98"/>
      <c r="M204" s="99"/>
      <c r="N204" s="100"/>
      <c r="O204" s="101"/>
      <c r="P204" s="98"/>
      <c r="Q204" s="99"/>
      <c r="R204" s="100"/>
      <c r="S204" s="101"/>
      <c r="T204" s="98"/>
      <c r="U204" s="99"/>
      <c r="V204" s="100"/>
      <c r="W204" s="101"/>
      <c r="X204" s="98"/>
      <c r="Y204" s="99"/>
      <c r="Z204" s="102"/>
      <c r="AA204" s="101"/>
      <c r="AB204" s="98"/>
      <c r="AC204" s="99"/>
      <c r="AD204" s="102"/>
      <c r="AE204" s="101"/>
      <c r="AF204" s="103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5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6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6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6"/>
      <c r="E207" s="104"/>
      <c r="F207" s="107"/>
      <c r="G207" s="108"/>
      <c r="H207" s="106"/>
      <c r="I207" s="104"/>
      <c r="J207" s="107"/>
      <c r="K207" s="108"/>
      <c r="L207" s="106"/>
      <c r="M207" s="104"/>
      <c r="N207" s="107"/>
      <c r="O207" s="108"/>
      <c r="P207" s="106"/>
      <c r="Q207" s="104"/>
      <c r="R207" s="107"/>
      <c r="S207" s="108"/>
      <c r="T207" s="106"/>
      <c r="U207" s="104"/>
      <c r="V207" s="107"/>
      <c r="W207" s="108"/>
      <c r="X207" s="106"/>
      <c r="Y207" s="104"/>
      <c r="Z207" s="109"/>
      <c r="AA207" s="108"/>
      <c r="AB207" s="106"/>
      <c r="AC207" s="104"/>
      <c r="AD207" s="109"/>
      <c r="AE207" s="105"/>
      <c r="AF207" s="110">
        <f t="shared" si="50"/>
        <v>0</v>
      </c>
    </row>
    <row r="208" spans="1:33" ht="15.75" thickBot="1" x14ac:dyDescent="0.3">
      <c r="A208" s="111">
        <v>52</v>
      </c>
      <c r="B208" s="97">
        <v>11485</v>
      </c>
      <c r="C208" s="21" t="s">
        <v>829</v>
      </c>
      <c r="D208" s="98"/>
      <c r="E208" s="99"/>
      <c r="F208" s="100"/>
      <c r="G208" s="101"/>
      <c r="H208" s="98"/>
      <c r="I208" s="99"/>
      <c r="J208" s="100"/>
      <c r="K208" s="101"/>
      <c r="L208" s="98"/>
      <c r="M208" s="99"/>
      <c r="N208" s="100"/>
      <c r="O208" s="101"/>
      <c r="P208" s="98"/>
      <c r="Q208" s="99"/>
      <c r="R208" s="100"/>
      <c r="S208" s="101"/>
      <c r="T208" s="98"/>
      <c r="U208" s="99"/>
      <c r="V208" s="100"/>
      <c r="W208" s="101"/>
      <c r="X208" s="98"/>
      <c r="Y208" s="99"/>
      <c r="Z208" s="102"/>
      <c r="AA208" s="101"/>
      <c r="AB208" s="98"/>
      <c r="AC208" s="99"/>
      <c r="AD208" s="102"/>
      <c r="AE208" s="101"/>
      <c r="AF208" s="103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5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6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6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6"/>
      <c r="E211" s="104"/>
      <c r="F211" s="107"/>
      <c r="G211" s="108"/>
      <c r="H211" s="106"/>
      <c r="I211" s="104"/>
      <c r="J211" s="107"/>
      <c r="K211" s="108"/>
      <c r="L211" s="106"/>
      <c r="M211" s="104"/>
      <c r="N211" s="107"/>
      <c r="O211" s="108"/>
      <c r="P211" s="106"/>
      <c r="Q211" s="104"/>
      <c r="R211" s="107"/>
      <c r="S211" s="108"/>
      <c r="T211" s="106"/>
      <c r="U211" s="104"/>
      <c r="V211" s="107"/>
      <c r="W211" s="108"/>
      <c r="X211" s="106"/>
      <c r="Y211" s="104"/>
      <c r="Z211" s="109"/>
      <c r="AA211" s="108"/>
      <c r="AB211" s="106"/>
      <c r="AC211" s="104"/>
      <c r="AD211" s="109"/>
      <c r="AE211" s="105"/>
      <c r="AF211" s="110">
        <f t="shared" si="51"/>
        <v>0</v>
      </c>
    </row>
    <row r="212" spans="1:33" ht="15.75" thickBot="1" x14ac:dyDescent="0.3">
      <c r="A212" s="111">
        <v>53</v>
      </c>
      <c r="B212" s="97">
        <v>11421</v>
      </c>
      <c r="C212" s="21" t="s">
        <v>62</v>
      </c>
      <c r="D212" s="98"/>
      <c r="E212" s="99"/>
      <c r="F212" s="100"/>
      <c r="G212" s="101"/>
      <c r="H212" s="98"/>
      <c r="I212" s="99"/>
      <c r="J212" s="100"/>
      <c r="K212" s="101"/>
      <c r="L212" s="98"/>
      <c r="M212" s="99"/>
      <c r="N212" s="100"/>
      <c r="O212" s="101"/>
      <c r="P212" s="98"/>
      <c r="Q212" s="99"/>
      <c r="R212" s="100"/>
      <c r="S212" s="101"/>
      <c r="T212" s="98"/>
      <c r="U212" s="99"/>
      <c r="V212" s="100"/>
      <c r="W212" s="101"/>
      <c r="X212" s="98"/>
      <c r="Y212" s="99"/>
      <c r="Z212" s="102"/>
      <c r="AA212" s="101"/>
      <c r="AB212" s="98"/>
      <c r="AC212" s="99"/>
      <c r="AD212" s="102"/>
      <c r="AE212" s="101"/>
      <c r="AF212" s="103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5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6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6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6"/>
      <c r="E215" s="104"/>
      <c r="F215" s="107"/>
      <c r="G215" s="108"/>
      <c r="H215" s="106"/>
      <c r="I215" s="104"/>
      <c r="J215" s="107"/>
      <c r="K215" s="108"/>
      <c r="L215" s="106"/>
      <c r="M215" s="104"/>
      <c r="N215" s="107"/>
      <c r="O215" s="108"/>
      <c r="P215" s="106"/>
      <c r="Q215" s="104"/>
      <c r="R215" s="107"/>
      <c r="S215" s="108"/>
      <c r="T215" s="106"/>
      <c r="U215" s="104"/>
      <c r="V215" s="107"/>
      <c r="W215" s="108"/>
      <c r="X215" s="106"/>
      <c r="Y215" s="104"/>
      <c r="Z215" s="109"/>
      <c r="AA215" s="108"/>
      <c r="AB215" s="106"/>
      <c r="AC215" s="104"/>
      <c r="AD215" s="109"/>
      <c r="AE215" s="105"/>
      <c r="AF215" s="110">
        <f t="shared" si="52"/>
        <v>0</v>
      </c>
    </row>
    <row r="216" spans="1:33" ht="15.75" thickBot="1" x14ac:dyDescent="0.3">
      <c r="A216" s="111">
        <v>54</v>
      </c>
      <c r="B216" s="97">
        <v>11484</v>
      </c>
      <c r="C216" s="21" t="s">
        <v>63</v>
      </c>
      <c r="D216" s="98"/>
      <c r="E216" s="99"/>
      <c r="F216" s="100"/>
      <c r="G216" s="101"/>
      <c r="H216" s="98"/>
      <c r="I216" s="99"/>
      <c r="J216" s="100"/>
      <c r="K216" s="101"/>
      <c r="L216" s="98"/>
      <c r="M216" s="99"/>
      <c r="N216" s="100"/>
      <c r="O216" s="101"/>
      <c r="P216" s="98"/>
      <c r="Q216" s="99"/>
      <c r="R216" s="100"/>
      <c r="S216" s="101"/>
      <c r="T216" s="98"/>
      <c r="U216" s="99"/>
      <c r="V216" s="100"/>
      <c r="W216" s="101"/>
      <c r="X216" s="98"/>
      <c r="Y216" s="99"/>
      <c r="Z216" s="102"/>
      <c r="AA216" s="101"/>
      <c r="AB216" s="98"/>
      <c r="AC216" s="99"/>
      <c r="AD216" s="102"/>
      <c r="AE216" s="101"/>
      <c r="AF216" s="103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5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6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6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6"/>
      <c r="E219" s="104"/>
      <c r="F219" s="107"/>
      <c r="G219" s="108"/>
      <c r="H219" s="106"/>
      <c r="I219" s="104"/>
      <c r="J219" s="107"/>
      <c r="K219" s="108"/>
      <c r="L219" s="106"/>
      <c r="M219" s="104"/>
      <c r="N219" s="107"/>
      <c r="O219" s="108"/>
      <c r="P219" s="106"/>
      <c r="Q219" s="104"/>
      <c r="R219" s="107"/>
      <c r="S219" s="108"/>
      <c r="T219" s="106"/>
      <c r="U219" s="104"/>
      <c r="V219" s="107"/>
      <c r="W219" s="108"/>
      <c r="X219" s="106"/>
      <c r="Y219" s="104"/>
      <c r="Z219" s="109"/>
      <c r="AA219" s="108"/>
      <c r="AB219" s="106"/>
      <c r="AC219" s="104"/>
      <c r="AD219" s="109"/>
      <c r="AE219" s="105"/>
      <c r="AF219" s="110">
        <f t="shared" si="53"/>
        <v>0</v>
      </c>
    </row>
    <row r="220" spans="1:33" ht="15.75" thickBot="1" x14ac:dyDescent="0.3">
      <c r="A220" s="111">
        <v>55</v>
      </c>
      <c r="B220" s="97">
        <v>11445</v>
      </c>
      <c r="C220" s="21" t="s">
        <v>67</v>
      </c>
      <c r="D220" s="98"/>
      <c r="E220" s="99"/>
      <c r="F220" s="100"/>
      <c r="G220" s="101"/>
      <c r="H220" s="98"/>
      <c r="I220" s="99"/>
      <c r="J220" s="100"/>
      <c r="K220" s="101"/>
      <c r="L220" s="98"/>
      <c r="M220" s="99"/>
      <c r="N220" s="100"/>
      <c r="O220" s="101"/>
      <c r="P220" s="98"/>
      <c r="Q220" s="99"/>
      <c r="R220" s="100"/>
      <c r="S220" s="101"/>
      <c r="T220" s="98"/>
      <c r="U220" s="99"/>
      <c r="V220" s="100"/>
      <c r="W220" s="101"/>
      <c r="X220" s="98"/>
      <c r="Y220" s="99"/>
      <c r="Z220" s="102"/>
      <c r="AA220" s="101"/>
      <c r="AB220" s="98"/>
      <c r="AC220" s="99"/>
      <c r="AD220" s="102"/>
      <c r="AE220" s="101"/>
      <c r="AF220" s="103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5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6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6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6"/>
      <c r="E223" s="104"/>
      <c r="F223" s="107"/>
      <c r="G223" s="108"/>
      <c r="H223" s="106"/>
      <c r="I223" s="104"/>
      <c r="J223" s="107"/>
      <c r="K223" s="108"/>
      <c r="L223" s="106"/>
      <c r="M223" s="104"/>
      <c r="N223" s="107"/>
      <c r="O223" s="108"/>
      <c r="P223" s="106"/>
      <c r="Q223" s="104"/>
      <c r="R223" s="107"/>
      <c r="S223" s="108"/>
      <c r="T223" s="106"/>
      <c r="U223" s="104"/>
      <c r="V223" s="107"/>
      <c r="W223" s="108"/>
      <c r="X223" s="106"/>
      <c r="Y223" s="104"/>
      <c r="Z223" s="109"/>
      <c r="AA223" s="108"/>
      <c r="AB223" s="106"/>
      <c r="AC223" s="104"/>
      <c r="AD223" s="109"/>
      <c r="AE223" s="105"/>
      <c r="AF223" s="110">
        <f t="shared" si="54"/>
        <v>0</v>
      </c>
    </row>
    <row r="224" spans="1:33" ht="15.75" thickBot="1" x14ac:dyDescent="0.3">
      <c r="A224" s="111">
        <v>56</v>
      </c>
      <c r="B224" s="97">
        <v>11432</v>
      </c>
      <c r="C224" s="21" t="s">
        <v>170</v>
      </c>
      <c r="D224" s="98"/>
      <c r="E224" s="99"/>
      <c r="F224" s="100"/>
      <c r="G224" s="101"/>
      <c r="H224" s="98"/>
      <c r="I224" s="99"/>
      <c r="J224" s="100"/>
      <c r="K224" s="101"/>
      <c r="L224" s="98"/>
      <c r="M224" s="99"/>
      <c r="N224" s="100"/>
      <c r="O224" s="101"/>
      <c r="P224" s="98"/>
      <c r="Q224" s="99"/>
      <c r="R224" s="100"/>
      <c r="S224" s="101"/>
      <c r="T224" s="98"/>
      <c r="U224" s="99"/>
      <c r="V224" s="100"/>
      <c r="W224" s="101"/>
      <c r="X224" s="98"/>
      <c r="Y224" s="99"/>
      <c r="Z224" s="102"/>
      <c r="AA224" s="101"/>
      <c r="AB224" s="98"/>
      <c r="AC224" s="99"/>
      <c r="AD224" s="102"/>
      <c r="AE224" s="101"/>
      <c r="AF224" s="103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5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6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6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6"/>
      <c r="E227" s="104"/>
      <c r="F227" s="107"/>
      <c r="G227" s="108"/>
      <c r="H227" s="106"/>
      <c r="I227" s="104"/>
      <c r="J227" s="107"/>
      <c r="K227" s="108"/>
      <c r="L227" s="106"/>
      <c r="M227" s="104"/>
      <c r="N227" s="107"/>
      <c r="O227" s="108"/>
      <c r="P227" s="106"/>
      <c r="Q227" s="104"/>
      <c r="R227" s="107"/>
      <c r="S227" s="108"/>
      <c r="T227" s="106"/>
      <c r="U227" s="104"/>
      <c r="V227" s="107"/>
      <c r="W227" s="108"/>
      <c r="X227" s="106"/>
      <c r="Y227" s="104"/>
      <c r="Z227" s="109"/>
      <c r="AA227" s="108"/>
      <c r="AB227" s="106"/>
      <c r="AC227" s="104"/>
      <c r="AD227" s="109"/>
      <c r="AE227" s="105"/>
      <c r="AF227" s="110">
        <f t="shared" si="55"/>
        <v>0</v>
      </c>
    </row>
    <row r="228" spans="1:33" ht="15.75" thickBot="1" x14ac:dyDescent="0.3">
      <c r="A228" s="111">
        <v>57</v>
      </c>
      <c r="B228" s="97">
        <v>11422</v>
      </c>
      <c r="C228" s="21" t="s">
        <v>69</v>
      </c>
      <c r="D228" s="98"/>
      <c r="E228" s="99"/>
      <c r="F228" s="100"/>
      <c r="G228" s="101"/>
      <c r="H228" s="98"/>
      <c r="I228" s="99"/>
      <c r="J228" s="100"/>
      <c r="K228" s="101"/>
      <c r="L228" s="98"/>
      <c r="M228" s="99"/>
      <c r="N228" s="100"/>
      <c r="O228" s="101"/>
      <c r="P228" s="98"/>
      <c r="Q228" s="99"/>
      <c r="R228" s="100"/>
      <c r="S228" s="101"/>
      <c r="T228" s="98"/>
      <c r="U228" s="99"/>
      <c r="V228" s="100"/>
      <c r="W228" s="101"/>
      <c r="X228" s="98"/>
      <c r="Y228" s="99"/>
      <c r="Z228" s="102"/>
      <c r="AA228" s="101"/>
      <c r="AB228" s="98"/>
      <c r="AC228" s="99"/>
      <c r="AD228" s="102"/>
      <c r="AE228" s="101"/>
      <c r="AF228" s="103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5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6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6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6"/>
      <c r="E231" s="104"/>
      <c r="F231" s="107"/>
      <c r="G231" s="108"/>
      <c r="H231" s="106"/>
      <c r="I231" s="104"/>
      <c r="J231" s="107"/>
      <c r="K231" s="108"/>
      <c r="L231" s="106"/>
      <c r="M231" s="104"/>
      <c r="N231" s="107"/>
      <c r="O231" s="108"/>
      <c r="P231" s="106"/>
      <c r="Q231" s="104"/>
      <c r="R231" s="107"/>
      <c r="S231" s="108"/>
      <c r="T231" s="106"/>
      <c r="U231" s="104"/>
      <c r="V231" s="107"/>
      <c r="W231" s="108"/>
      <c r="X231" s="106"/>
      <c r="Y231" s="104"/>
      <c r="Z231" s="109"/>
      <c r="AA231" s="108"/>
      <c r="AB231" s="106"/>
      <c r="AC231" s="104"/>
      <c r="AD231" s="109"/>
      <c r="AE231" s="105"/>
      <c r="AF231" s="110">
        <f t="shared" si="56"/>
        <v>0</v>
      </c>
    </row>
    <row r="232" spans="1:33" ht="15.75" thickBot="1" x14ac:dyDescent="0.3">
      <c r="A232" s="111">
        <v>58</v>
      </c>
      <c r="B232" s="97">
        <v>11506</v>
      </c>
      <c r="C232" s="21" t="s">
        <v>100</v>
      </c>
      <c r="D232" s="98"/>
      <c r="E232" s="99"/>
      <c r="F232" s="100"/>
      <c r="G232" s="101"/>
      <c r="H232" s="98"/>
      <c r="I232" s="99"/>
      <c r="J232" s="100"/>
      <c r="K232" s="101"/>
      <c r="L232" s="98"/>
      <c r="M232" s="99"/>
      <c r="N232" s="100"/>
      <c r="O232" s="101"/>
      <c r="P232" s="98"/>
      <c r="Q232" s="99"/>
      <c r="R232" s="100"/>
      <c r="S232" s="101"/>
      <c r="T232" s="98"/>
      <c r="U232" s="99"/>
      <c r="V232" s="100"/>
      <c r="W232" s="101"/>
      <c r="X232" s="98"/>
      <c r="Y232" s="99"/>
      <c r="Z232" s="102"/>
      <c r="AA232" s="101"/>
      <c r="AB232" s="98"/>
      <c r="AC232" s="99"/>
      <c r="AD232" s="102"/>
      <c r="AE232" s="101"/>
      <c r="AF232" s="103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5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6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6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6"/>
      <c r="E235" s="104"/>
      <c r="F235" s="107"/>
      <c r="G235" s="108"/>
      <c r="H235" s="106"/>
      <c r="I235" s="104"/>
      <c r="J235" s="107"/>
      <c r="K235" s="108"/>
      <c r="L235" s="106"/>
      <c r="M235" s="104"/>
      <c r="N235" s="107"/>
      <c r="O235" s="108"/>
      <c r="P235" s="106"/>
      <c r="Q235" s="104"/>
      <c r="R235" s="107"/>
      <c r="S235" s="108"/>
      <c r="T235" s="106"/>
      <c r="U235" s="104"/>
      <c r="V235" s="107"/>
      <c r="W235" s="108"/>
      <c r="X235" s="106"/>
      <c r="Y235" s="104"/>
      <c r="Z235" s="109"/>
      <c r="AA235" s="108"/>
      <c r="AB235" s="106"/>
      <c r="AC235" s="104"/>
      <c r="AD235" s="109"/>
      <c r="AE235" s="105"/>
      <c r="AF235" s="110">
        <f t="shared" si="57"/>
        <v>0</v>
      </c>
    </row>
    <row r="236" spans="1:33" ht="15.75" thickBot="1" x14ac:dyDescent="0.3">
      <c r="A236" s="111">
        <v>59</v>
      </c>
      <c r="B236" s="97">
        <v>11477</v>
      </c>
      <c r="C236" s="21" t="s">
        <v>71</v>
      </c>
      <c r="D236" s="98"/>
      <c r="E236" s="99"/>
      <c r="F236" s="100"/>
      <c r="G236" s="101"/>
      <c r="H236" s="98"/>
      <c r="I236" s="99"/>
      <c r="J236" s="100"/>
      <c r="K236" s="101"/>
      <c r="L236" s="98"/>
      <c r="M236" s="99"/>
      <c r="N236" s="100"/>
      <c r="O236" s="101"/>
      <c r="P236" s="98"/>
      <c r="Q236" s="99"/>
      <c r="R236" s="100"/>
      <c r="S236" s="101"/>
      <c r="T236" s="98"/>
      <c r="U236" s="99"/>
      <c r="V236" s="100"/>
      <c r="W236" s="101"/>
      <c r="X236" s="98"/>
      <c r="Y236" s="99"/>
      <c r="Z236" s="102"/>
      <c r="AA236" s="101"/>
      <c r="AB236" s="98"/>
      <c r="AC236" s="99"/>
      <c r="AD236" s="102"/>
      <c r="AE236" s="101"/>
      <c r="AF236" s="103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5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6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6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6"/>
      <c r="E239" s="104"/>
      <c r="F239" s="107"/>
      <c r="G239" s="108"/>
      <c r="H239" s="106"/>
      <c r="I239" s="104"/>
      <c r="J239" s="107"/>
      <c r="K239" s="108"/>
      <c r="L239" s="106"/>
      <c r="M239" s="104"/>
      <c r="N239" s="107"/>
      <c r="O239" s="108"/>
      <c r="P239" s="106"/>
      <c r="Q239" s="104"/>
      <c r="R239" s="107"/>
      <c r="S239" s="108"/>
      <c r="T239" s="106"/>
      <c r="U239" s="104"/>
      <c r="V239" s="107"/>
      <c r="W239" s="108"/>
      <c r="X239" s="106"/>
      <c r="Y239" s="104"/>
      <c r="Z239" s="109"/>
      <c r="AA239" s="108"/>
      <c r="AB239" s="106"/>
      <c r="AC239" s="104"/>
      <c r="AD239" s="109"/>
      <c r="AE239" s="105"/>
      <c r="AF239" s="110">
        <f t="shared" si="58"/>
        <v>0</v>
      </c>
    </row>
    <row r="240" spans="1:33" ht="15.75" thickBot="1" x14ac:dyDescent="0.3">
      <c r="A240" s="111">
        <v>60</v>
      </c>
      <c r="B240" s="97">
        <v>11456</v>
      </c>
      <c r="C240" s="21" t="s">
        <v>72</v>
      </c>
      <c r="D240" s="98"/>
      <c r="E240" s="99"/>
      <c r="F240" s="100"/>
      <c r="G240" s="101"/>
      <c r="H240" s="98"/>
      <c r="I240" s="99"/>
      <c r="J240" s="100"/>
      <c r="K240" s="101"/>
      <c r="L240" s="98"/>
      <c r="M240" s="99"/>
      <c r="N240" s="100"/>
      <c r="O240" s="101"/>
      <c r="P240" s="98"/>
      <c r="Q240" s="99"/>
      <c r="R240" s="100"/>
      <c r="S240" s="101"/>
      <c r="T240" s="98"/>
      <c r="U240" s="99"/>
      <c r="V240" s="100"/>
      <c r="W240" s="101"/>
      <c r="X240" s="98"/>
      <c r="Y240" s="99"/>
      <c r="Z240" s="102"/>
      <c r="AA240" s="101"/>
      <c r="AB240" s="98"/>
      <c r="AC240" s="99"/>
      <c r="AD240" s="102"/>
      <c r="AE240" s="101"/>
      <c r="AF240" s="103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5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6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6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6"/>
      <c r="E243" s="104"/>
      <c r="F243" s="107"/>
      <c r="G243" s="108"/>
      <c r="H243" s="106"/>
      <c r="I243" s="104"/>
      <c r="J243" s="107"/>
      <c r="K243" s="108"/>
      <c r="L243" s="106"/>
      <c r="M243" s="104"/>
      <c r="N243" s="107"/>
      <c r="O243" s="108"/>
      <c r="P243" s="106"/>
      <c r="Q243" s="104"/>
      <c r="R243" s="107"/>
      <c r="S243" s="108"/>
      <c r="T243" s="106"/>
      <c r="U243" s="104"/>
      <c r="V243" s="107"/>
      <c r="W243" s="108"/>
      <c r="X243" s="106"/>
      <c r="Y243" s="104"/>
      <c r="Z243" s="109"/>
      <c r="AA243" s="108"/>
      <c r="AB243" s="106"/>
      <c r="AC243" s="104"/>
      <c r="AD243" s="109"/>
      <c r="AE243" s="105"/>
      <c r="AF243" s="110">
        <f t="shared" si="59"/>
        <v>0</v>
      </c>
    </row>
    <row r="244" spans="1:33" ht="15.75" thickBot="1" x14ac:dyDescent="0.3">
      <c r="A244" s="111">
        <v>61</v>
      </c>
      <c r="B244" s="97">
        <v>11533</v>
      </c>
      <c r="C244" s="21" t="s">
        <v>271</v>
      </c>
      <c r="D244" s="98"/>
      <c r="E244" s="99"/>
      <c r="F244" s="100"/>
      <c r="G244" s="101"/>
      <c r="H244" s="98"/>
      <c r="I244" s="99"/>
      <c r="J244" s="100"/>
      <c r="K244" s="101"/>
      <c r="L244" s="98"/>
      <c r="M244" s="99"/>
      <c r="N244" s="100"/>
      <c r="O244" s="101"/>
      <c r="P244" s="98"/>
      <c r="Q244" s="99"/>
      <c r="R244" s="100"/>
      <c r="S244" s="101"/>
      <c r="T244" s="98"/>
      <c r="U244" s="99"/>
      <c r="V244" s="100"/>
      <c r="W244" s="101"/>
      <c r="X244" s="98"/>
      <c r="Y244" s="99"/>
      <c r="Z244" s="102"/>
      <c r="AA244" s="101"/>
      <c r="AB244" s="98"/>
      <c r="AC244" s="99"/>
      <c r="AD244" s="102"/>
      <c r="AE244" s="101"/>
      <c r="AF244" s="103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5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6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6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6"/>
      <c r="E247" s="104"/>
      <c r="F247" s="107"/>
      <c r="G247" s="108"/>
      <c r="H247" s="106"/>
      <c r="I247" s="104"/>
      <c r="J247" s="107"/>
      <c r="K247" s="108"/>
      <c r="L247" s="106"/>
      <c r="M247" s="104"/>
      <c r="N247" s="107"/>
      <c r="O247" s="108"/>
      <c r="P247" s="106"/>
      <c r="Q247" s="104"/>
      <c r="R247" s="107"/>
      <c r="S247" s="108"/>
      <c r="T247" s="106"/>
      <c r="U247" s="104"/>
      <c r="V247" s="107"/>
      <c r="W247" s="108"/>
      <c r="X247" s="106"/>
      <c r="Y247" s="104"/>
      <c r="Z247" s="109"/>
      <c r="AA247" s="108"/>
      <c r="AB247" s="106"/>
      <c r="AC247" s="104"/>
      <c r="AD247" s="109"/>
      <c r="AE247" s="105"/>
      <c r="AF247" s="110">
        <f t="shared" si="60"/>
        <v>0</v>
      </c>
    </row>
    <row r="248" spans="1:33" ht="15.75" thickBot="1" x14ac:dyDescent="0.3">
      <c r="A248" s="111">
        <v>62</v>
      </c>
      <c r="B248" s="97">
        <v>11444</v>
      </c>
      <c r="C248" s="21" t="s">
        <v>75</v>
      </c>
      <c r="D248" s="98"/>
      <c r="E248" s="99"/>
      <c r="F248" s="100"/>
      <c r="G248" s="101"/>
      <c r="H248" s="98"/>
      <c r="I248" s="99"/>
      <c r="J248" s="100"/>
      <c r="K248" s="101"/>
      <c r="L248" s="98"/>
      <c r="M248" s="99"/>
      <c r="N248" s="100"/>
      <c r="O248" s="101"/>
      <c r="P248" s="98"/>
      <c r="Q248" s="99"/>
      <c r="R248" s="100"/>
      <c r="S248" s="101"/>
      <c r="T248" s="98"/>
      <c r="U248" s="99"/>
      <c r="V248" s="100"/>
      <c r="W248" s="101"/>
      <c r="X248" s="98"/>
      <c r="Y248" s="99"/>
      <c r="Z248" s="102"/>
      <c r="AA248" s="101"/>
      <c r="AB248" s="98"/>
      <c r="AC248" s="99"/>
      <c r="AD248" s="102"/>
      <c r="AE248" s="101"/>
      <c r="AF248" s="103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5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6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6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6"/>
      <c r="E251" s="104"/>
      <c r="F251" s="107"/>
      <c r="G251" s="108"/>
      <c r="H251" s="106"/>
      <c r="I251" s="104"/>
      <c r="J251" s="107"/>
      <c r="K251" s="108"/>
      <c r="L251" s="106"/>
      <c r="M251" s="104"/>
      <c r="N251" s="107"/>
      <c r="O251" s="108"/>
      <c r="P251" s="106"/>
      <c r="Q251" s="104"/>
      <c r="R251" s="107"/>
      <c r="S251" s="108"/>
      <c r="T251" s="106"/>
      <c r="U251" s="104"/>
      <c r="V251" s="107"/>
      <c r="W251" s="108"/>
      <c r="X251" s="106"/>
      <c r="Y251" s="104"/>
      <c r="Z251" s="109"/>
      <c r="AA251" s="108"/>
      <c r="AB251" s="106"/>
      <c r="AC251" s="104"/>
      <c r="AD251" s="109"/>
      <c r="AE251" s="105"/>
      <c r="AF251" s="110">
        <f t="shared" si="61"/>
        <v>0</v>
      </c>
    </row>
    <row r="252" spans="1:33" ht="15.75" thickBot="1" x14ac:dyDescent="0.3">
      <c r="A252" s="111">
        <v>63</v>
      </c>
      <c r="B252" s="97">
        <v>11434</v>
      </c>
      <c r="C252" s="21" t="s">
        <v>76</v>
      </c>
      <c r="D252" s="98"/>
      <c r="E252" s="99"/>
      <c r="F252" s="100"/>
      <c r="G252" s="101"/>
      <c r="H252" s="98"/>
      <c r="I252" s="99"/>
      <c r="J252" s="100"/>
      <c r="K252" s="101"/>
      <c r="L252" s="98"/>
      <c r="M252" s="99"/>
      <c r="N252" s="100"/>
      <c r="O252" s="101"/>
      <c r="P252" s="98"/>
      <c r="Q252" s="99"/>
      <c r="R252" s="100"/>
      <c r="S252" s="101"/>
      <c r="T252" s="98"/>
      <c r="U252" s="99"/>
      <c r="V252" s="100"/>
      <c r="W252" s="101"/>
      <c r="X252" s="98"/>
      <c r="Y252" s="99"/>
      <c r="Z252" s="102"/>
      <c r="AA252" s="101"/>
      <c r="AB252" s="98"/>
      <c r="AC252" s="99"/>
      <c r="AD252" s="102"/>
      <c r="AE252" s="101"/>
      <c r="AF252" s="103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5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6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6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6"/>
      <c r="E255" s="104"/>
      <c r="F255" s="107"/>
      <c r="G255" s="108"/>
      <c r="H255" s="106"/>
      <c r="I255" s="104"/>
      <c r="J255" s="107"/>
      <c r="K255" s="108"/>
      <c r="L255" s="106"/>
      <c r="M255" s="104"/>
      <c r="N255" s="107"/>
      <c r="O255" s="108"/>
      <c r="P255" s="106"/>
      <c r="Q255" s="104"/>
      <c r="R255" s="107"/>
      <c r="S255" s="108"/>
      <c r="T255" s="106"/>
      <c r="U255" s="104"/>
      <c r="V255" s="107"/>
      <c r="W255" s="108"/>
      <c r="X255" s="106"/>
      <c r="Y255" s="104"/>
      <c r="Z255" s="109"/>
      <c r="AA255" s="108"/>
      <c r="AB255" s="106"/>
      <c r="AC255" s="104"/>
      <c r="AD255" s="109"/>
      <c r="AE255" s="105"/>
      <c r="AF255" s="110">
        <f t="shared" si="62"/>
        <v>0</v>
      </c>
    </row>
    <row r="256" spans="1:33" ht="15.75" thickBot="1" x14ac:dyDescent="0.3">
      <c r="A256" s="111">
        <v>64</v>
      </c>
      <c r="B256" s="97">
        <v>11455</v>
      </c>
      <c r="C256" s="21" t="s">
        <v>172</v>
      </c>
      <c r="D256" s="98"/>
      <c r="E256" s="99"/>
      <c r="F256" s="100"/>
      <c r="G256" s="101"/>
      <c r="H256" s="98"/>
      <c r="I256" s="99"/>
      <c r="J256" s="100"/>
      <c r="K256" s="101"/>
      <c r="L256" s="98"/>
      <c r="M256" s="99"/>
      <c r="N256" s="100"/>
      <c r="O256" s="101"/>
      <c r="P256" s="98"/>
      <c r="Q256" s="99"/>
      <c r="R256" s="100"/>
      <c r="S256" s="101"/>
      <c r="T256" s="98"/>
      <c r="U256" s="99"/>
      <c r="V256" s="100"/>
      <c r="W256" s="101"/>
      <c r="X256" s="98"/>
      <c r="Y256" s="99"/>
      <c r="Z256" s="102"/>
      <c r="AA256" s="101"/>
      <c r="AB256" s="98"/>
      <c r="AC256" s="99"/>
      <c r="AD256" s="102"/>
      <c r="AE256" s="101"/>
      <c r="AF256" s="103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5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6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6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6"/>
      <c r="E259" s="104"/>
      <c r="F259" s="107"/>
      <c r="G259" s="108"/>
      <c r="H259" s="106"/>
      <c r="I259" s="104"/>
      <c r="J259" s="107"/>
      <c r="K259" s="108"/>
      <c r="L259" s="106"/>
      <c r="M259" s="104"/>
      <c r="N259" s="107"/>
      <c r="O259" s="108"/>
      <c r="P259" s="106"/>
      <c r="Q259" s="104"/>
      <c r="R259" s="107"/>
      <c r="S259" s="108"/>
      <c r="T259" s="106"/>
      <c r="U259" s="104"/>
      <c r="V259" s="107"/>
      <c r="W259" s="108"/>
      <c r="X259" s="106"/>
      <c r="Y259" s="104"/>
      <c r="Z259" s="109"/>
      <c r="AA259" s="108"/>
      <c r="AB259" s="106"/>
      <c r="AC259" s="104"/>
      <c r="AD259" s="109"/>
      <c r="AE259" s="105"/>
      <c r="AF259" s="110">
        <f t="shared" si="63"/>
        <v>0</v>
      </c>
    </row>
    <row r="260" spans="1:33" ht="15.75" thickBot="1" x14ac:dyDescent="0.3">
      <c r="A260" s="111">
        <v>65</v>
      </c>
      <c r="B260" s="97">
        <v>11463</v>
      </c>
      <c r="C260" s="21" t="s">
        <v>173</v>
      </c>
      <c r="D260" s="98"/>
      <c r="E260" s="99"/>
      <c r="F260" s="100"/>
      <c r="G260" s="101"/>
      <c r="H260" s="98"/>
      <c r="I260" s="99"/>
      <c r="J260" s="100"/>
      <c r="K260" s="101"/>
      <c r="L260" s="98"/>
      <c r="M260" s="99"/>
      <c r="N260" s="100"/>
      <c r="O260" s="101"/>
      <c r="P260" s="98"/>
      <c r="Q260" s="99"/>
      <c r="R260" s="100"/>
      <c r="S260" s="101"/>
      <c r="T260" s="98"/>
      <c r="U260" s="99"/>
      <c r="V260" s="100"/>
      <c r="W260" s="101"/>
      <c r="X260" s="98"/>
      <c r="Y260" s="99"/>
      <c r="Z260" s="102"/>
      <c r="AA260" s="101"/>
      <c r="AB260" s="98"/>
      <c r="AC260" s="99"/>
      <c r="AD260" s="102"/>
      <c r="AE260" s="101"/>
      <c r="AF260" s="103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5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6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6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6"/>
      <c r="E263" s="104"/>
      <c r="F263" s="107"/>
      <c r="G263" s="108"/>
      <c r="H263" s="106"/>
      <c r="I263" s="104"/>
      <c r="J263" s="107"/>
      <c r="K263" s="108"/>
      <c r="L263" s="106"/>
      <c r="M263" s="104"/>
      <c r="N263" s="107"/>
      <c r="O263" s="108"/>
      <c r="P263" s="106"/>
      <c r="Q263" s="104"/>
      <c r="R263" s="107"/>
      <c r="S263" s="108"/>
      <c r="T263" s="106"/>
      <c r="U263" s="104"/>
      <c r="V263" s="107"/>
      <c r="W263" s="108"/>
      <c r="X263" s="106"/>
      <c r="Y263" s="104"/>
      <c r="Z263" s="109"/>
      <c r="AA263" s="108"/>
      <c r="AB263" s="106"/>
      <c r="AC263" s="104"/>
      <c r="AD263" s="109"/>
      <c r="AE263" s="105"/>
      <c r="AF263" s="110">
        <f t="shared" si="64"/>
        <v>0</v>
      </c>
    </row>
    <row r="264" spans="1:33" ht="15.75" thickBot="1" x14ac:dyDescent="0.3">
      <c r="A264" s="111">
        <v>66</v>
      </c>
      <c r="B264" s="97">
        <v>11528</v>
      </c>
      <c r="C264" s="21" t="s">
        <v>121</v>
      </c>
      <c r="D264" s="98"/>
      <c r="E264" s="99"/>
      <c r="F264" s="100"/>
      <c r="G264" s="101"/>
      <c r="H264" s="98"/>
      <c r="I264" s="99"/>
      <c r="J264" s="100"/>
      <c r="K264" s="101"/>
      <c r="L264" s="98"/>
      <c r="M264" s="99"/>
      <c r="N264" s="100"/>
      <c r="O264" s="101"/>
      <c r="P264" s="98"/>
      <c r="Q264" s="99"/>
      <c r="R264" s="100"/>
      <c r="S264" s="101"/>
      <c r="T264" s="98"/>
      <c r="U264" s="99"/>
      <c r="V264" s="100"/>
      <c r="W264" s="101"/>
      <c r="X264" s="98"/>
      <c r="Y264" s="99"/>
      <c r="Z264" s="102"/>
      <c r="AA264" s="101"/>
      <c r="AB264" s="98"/>
      <c r="AC264" s="99"/>
      <c r="AD264" s="102"/>
      <c r="AE264" s="101"/>
      <c r="AF264" s="103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5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6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6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6"/>
      <c r="E267" s="104"/>
      <c r="F267" s="107"/>
      <c r="G267" s="108"/>
      <c r="H267" s="106"/>
      <c r="I267" s="104"/>
      <c r="J267" s="107"/>
      <c r="K267" s="108"/>
      <c r="L267" s="106"/>
      <c r="M267" s="104"/>
      <c r="N267" s="107"/>
      <c r="O267" s="108"/>
      <c r="P267" s="106"/>
      <c r="Q267" s="104"/>
      <c r="R267" s="107"/>
      <c r="S267" s="108"/>
      <c r="T267" s="106"/>
      <c r="U267" s="104"/>
      <c r="V267" s="107"/>
      <c r="W267" s="108"/>
      <c r="X267" s="106"/>
      <c r="Y267" s="104"/>
      <c r="Z267" s="109"/>
      <c r="AA267" s="108"/>
      <c r="AB267" s="106"/>
      <c r="AC267" s="104"/>
      <c r="AD267" s="109"/>
      <c r="AE267" s="105"/>
      <c r="AF267" s="110">
        <f t="shared" si="65"/>
        <v>0</v>
      </c>
    </row>
    <row r="268" spans="1:33" ht="15.75" thickBot="1" x14ac:dyDescent="0.3">
      <c r="A268" s="111">
        <v>67</v>
      </c>
      <c r="B268" s="97">
        <v>11526</v>
      </c>
      <c r="C268" s="21" t="s">
        <v>174</v>
      </c>
      <c r="D268" s="98"/>
      <c r="E268" s="99"/>
      <c r="F268" s="100"/>
      <c r="G268" s="101"/>
      <c r="H268" s="98"/>
      <c r="I268" s="99"/>
      <c r="J268" s="100"/>
      <c r="K268" s="101"/>
      <c r="L268" s="98"/>
      <c r="M268" s="99"/>
      <c r="N268" s="100"/>
      <c r="O268" s="101"/>
      <c r="P268" s="98"/>
      <c r="Q268" s="99"/>
      <c r="R268" s="100"/>
      <c r="S268" s="101"/>
      <c r="T268" s="98"/>
      <c r="U268" s="99"/>
      <c r="V268" s="100"/>
      <c r="W268" s="101"/>
      <c r="X268" s="98"/>
      <c r="Y268" s="99"/>
      <c r="Z268" s="102"/>
      <c r="AA268" s="101"/>
      <c r="AB268" s="98"/>
      <c r="AC268" s="99"/>
      <c r="AD268" s="102"/>
      <c r="AE268" s="101"/>
      <c r="AF268" s="103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5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6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6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6"/>
      <c r="E271" s="104"/>
      <c r="F271" s="107"/>
      <c r="G271" s="108"/>
      <c r="H271" s="106"/>
      <c r="I271" s="104"/>
      <c r="J271" s="107"/>
      <c r="K271" s="108"/>
      <c r="L271" s="106"/>
      <c r="M271" s="104"/>
      <c r="N271" s="107"/>
      <c r="O271" s="108"/>
      <c r="P271" s="106"/>
      <c r="Q271" s="104"/>
      <c r="R271" s="107"/>
      <c r="S271" s="108"/>
      <c r="T271" s="106"/>
      <c r="U271" s="104"/>
      <c r="V271" s="107"/>
      <c r="W271" s="108"/>
      <c r="X271" s="106"/>
      <c r="Y271" s="104"/>
      <c r="Z271" s="109"/>
      <c r="AA271" s="108"/>
      <c r="AB271" s="106"/>
      <c r="AC271" s="104"/>
      <c r="AD271" s="109"/>
      <c r="AE271" s="105"/>
      <c r="AF271" s="110">
        <f t="shared" si="66"/>
        <v>0</v>
      </c>
    </row>
    <row r="272" spans="1:33" ht="15.75" thickBot="1" x14ac:dyDescent="0.3">
      <c r="A272" s="111">
        <v>1</v>
      </c>
      <c r="B272" s="97"/>
      <c r="C272" s="21"/>
      <c r="D272" s="98"/>
      <c r="E272" s="99"/>
      <c r="F272" s="100"/>
      <c r="G272" s="101"/>
      <c r="H272" s="98"/>
      <c r="I272" s="99"/>
      <c r="J272" s="100"/>
      <c r="K272" s="101"/>
      <c r="L272" s="98"/>
      <c r="M272" s="99"/>
      <c r="N272" s="100"/>
      <c r="O272" s="101"/>
      <c r="P272" s="98"/>
      <c r="Q272" s="99"/>
      <c r="R272" s="100"/>
      <c r="S272" s="101"/>
      <c r="T272" s="98"/>
      <c r="U272" s="99"/>
      <c r="V272" s="100"/>
      <c r="W272" s="101"/>
      <c r="X272" s="98"/>
      <c r="Y272" s="99"/>
      <c r="Z272" s="102"/>
      <c r="AA272" s="101"/>
      <c r="AB272" s="98"/>
      <c r="AC272" s="99"/>
      <c r="AD272" s="102"/>
      <c r="AE272" s="101"/>
      <c r="AF272" s="103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5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6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6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6"/>
      <c r="E275" s="104"/>
      <c r="F275" s="107"/>
      <c r="G275" s="108"/>
      <c r="H275" s="106"/>
      <c r="I275" s="104"/>
      <c r="J275" s="107"/>
      <c r="K275" s="108"/>
      <c r="L275" s="106"/>
      <c r="M275" s="104"/>
      <c r="N275" s="107"/>
      <c r="O275" s="108"/>
      <c r="P275" s="106"/>
      <c r="Q275" s="104"/>
      <c r="R275" s="107"/>
      <c r="S275" s="108"/>
      <c r="T275" s="106"/>
      <c r="U275" s="104"/>
      <c r="V275" s="107"/>
      <c r="W275" s="108"/>
      <c r="X275" s="106"/>
      <c r="Y275" s="104"/>
      <c r="Z275" s="109"/>
      <c r="AA275" s="108"/>
      <c r="AB275" s="106"/>
      <c r="AC275" s="104"/>
      <c r="AD275" s="109"/>
      <c r="AE275" s="105"/>
      <c r="AF275" s="110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141" priority="1"/>
  </conditionalFormatting>
  <conditionalFormatting sqref="B4:B275">
    <cfRule type="duplicateValues" dxfId="140" priority="2"/>
    <cfRule type="duplicateValues" dxfId="139" priority="3"/>
    <cfRule type="duplicateValues" dxfId="138" priority="4"/>
  </conditionalFormatting>
  <conditionalFormatting sqref="B4:B20156">
    <cfRule type="duplicateValues" dxfId="137" priority="5"/>
    <cfRule type="duplicateValues" dxfId="136" priority="6"/>
  </conditionalFormatting>
  <conditionalFormatting sqref="B4:B20155">
    <cfRule type="duplicateValues" dxfId="135" priority="7"/>
  </conditionalFormatting>
  <conditionalFormatting sqref="B4:B20154">
    <cfRule type="duplicateValues" dxfId="134" priority="8"/>
  </conditionalFormatting>
  <conditionalFormatting sqref="B4:B19945">
    <cfRule type="duplicateValues" dxfId="133" priority="9"/>
  </conditionalFormatting>
  <conditionalFormatting sqref="B4:B19942">
    <cfRule type="duplicateValues" dxfId="132" priority="10"/>
  </conditionalFormatting>
  <conditionalFormatting sqref="B4:B19944">
    <cfRule type="duplicateValues" dxfId="131" priority="11"/>
  </conditionalFormatting>
  <conditionalFormatting sqref="B4:B19941">
    <cfRule type="duplicateValues" dxfId="130" priority="12"/>
  </conditionalFormatting>
  <conditionalFormatting sqref="B4:B19827">
    <cfRule type="duplicateValues" dxfId="129" priority="13"/>
    <cfRule type="duplicateValues" dxfId="128" priority="14"/>
    <cfRule type="duplicateValues" dxfId="127" priority="15"/>
    <cfRule type="duplicateValues" dxfId="126" priority="16"/>
    <cfRule type="duplicateValues" dxfId="125" priority="17"/>
    <cfRule type="duplicateValues" dxfId="124" priority="18"/>
    <cfRule type="duplicateValues" dxfId="123" priority="19"/>
    <cfRule type="duplicateValues" dxfId="122" priority="20"/>
    <cfRule type="duplicateValues" dxfId="121" priority="21"/>
    <cfRule type="duplicateValues" dxfId="120" priority="22"/>
    <cfRule type="duplicateValues" dxfId="119" priority="23"/>
    <cfRule type="duplicateValues" dxfId="118" priority="24"/>
    <cfRule type="duplicateValues" dxfId="117" priority="25"/>
  </conditionalFormatting>
  <conditionalFormatting sqref="B4:B19827">
    <cfRule type="duplicateValues" dxfId="116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4A63A-211D-45A5-84B7-DBDB9D66146D}">
  <sheetPr codeName="Hoja6"/>
  <dimension ref="A1:AI275"/>
  <sheetViews>
    <sheetView workbookViewId="0">
      <selection activeCell="B244" sqref="B244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213" t="s">
        <v>1119</v>
      </c>
      <c r="E2" s="183"/>
      <c r="F2" s="183"/>
      <c r="G2" s="184"/>
      <c r="H2" s="176" t="s">
        <v>1120</v>
      </c>
      <c r="I2" s="174"/>
      <c r="J2" s="174"/>
      <c r="K2" s="175"/>
      <c r="L2" s="176" t="s">
        <v>1121</v>
      </c>
      <c r="M2" s="174"/>
      <c r="N2" s="174"/>
      <c r="O2" s="175"/>
      <c r="P2" s="176" t="s">
        <v>1122</v>
      </c>
      <c r="Q2" s="174"/>
      <c r="R2" s="174"/>
      <c r="S2" s="175"/>
      <c r="T2" s="176" t="s">
        <v>1123</v>
      </c>
      <c r="U2" s="174"/>
      <c r="V2" s="174"/>
      <c r="W2" s="175"/>
      <c r="X2" s="176" t="s">
        <v>1124</v>
      </c>
      <c r="Y2" s="174"/>
      <c r="Z2" s="174"/>
      <c r="AA2" s="175"/>
      <c r="AB2" s="176" t="s">
        <v>1125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>
        <v>11467</v>
      </c>
      <c r="C4" s="21" t="s">
        <v>15</v>
      </c>
      <c r="D4" s="98"/>
      <c r="E4" s="99"/>
      <c r="F4" s="100"/>
      <c r="G4" s="101"/>
      <c r="H4" s="98"/>
      <c r="I4" s="99"/>
      <c r="J4" s="100"/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0</v>
      </c>
      <c r="AG4">
        <f>SUM(AF4:AF7)</f>
        <v>0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  <row r="8" spans="1:35" ht="15.75" thickBot="1" x14ac:dyDescent="0.3">
      <c r="A8" s="111">
        <v>2</v>
      </c>
      <c r="B8" s="97">
        <v>11438</v>
      </c>
      <c r="C8" s="21" t="s">
        <v>2</v>
      </c>
      <c r="D8" s="98"/>
      <c r="E8" s="99"/>
      <c r="F8" s="100"/>
      <c r="G8" s="101"/>
      <c r="H8" s="98"/>
      <c r="I8" s="99"/>
      <c r="J8" s="100"/>
      <c r="K8" s="101"/>
      <c r="L8" s="98"/>
      <c r="M8" s="99"/>
      <c r="N8" s="100"/>
      <c r="O8" s="101"/>
      <c r="P8" s="98"/>
      <c r="Q8" s="99"/>
      <c r="R8" s="100"/>
      <c r="S8" s="101"/>
      <c r="T8" s="98"/>
      <c r="U8" s="99"/>
      <c r="V8" s="100"/>
      <c r="W8" s="101"/>
      <c r="X8" s="98"/>
      <c r="Y8" s="99"/>
      <c r="Z8" s="102"/>
      <c r="AA8" s="101"/>
      <c r="AB8" s="98"/>
      <c r="AC8" s="99"/>
      <c r="AD8" s="102"/>
      <c r="AE8" s="101"/>
      <c r="AF8" s="103">
        <f>F8+J8+N8+R8+V8+Z8+AD8</f>
        <v>0</v>
      </c>
      <c r="AG8">
        <f>SUM(AF8:AF11)</f>
        <v>0</v>
      </c>
    </row>
    <row r="9" spans="1:35" x14ac:dyDescent="0.25">
      <c r="A9" s="16"/>
      <c r="B9" s="25"/>
      <c r="C9" s="95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6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6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6"/>
      <c r="E11" s="104"/>
      <c r="F11" s="107"/>
      <c r="G11" s="108"/>
      <c r="H11" s="106"/>
      <c r="I11" s="104"/>
      <c r="J11" s="107"/>
      <c r="K11" s="108"/>
      <c r="L11" s="106"/>
      <c r="M11" s="104"/>
      <c r="N11" s="107"/>
      <c r="O11" s="108"/>
      <c r="P11" s="106"/>
      <c r="Q11" s="104"/>
      <c r="R11" s="107"/>
      <c r="S11" s="108"/>
      <c r="T11" s="106"/>
      <c r="U11" s="104"/>
      <c r="V11" s="107"/>
      <c r="W11" s="108"/>
      <c r="X11" s="106"/>
      <c r="Y11" s="104"/>
      <c r="Z11" s="109"/>
      <c r="AA11" s="108"/>
      <c r="AB11" s="106"/>
      <c r="AC11" s="104"/>
      <c r="AD11" s="109"/>
      <c r="AE11" s="105"/>
      <c r="AF11" s="110">
        <f t="shared" si="1"/>
        <v>0</v>
      </c>
    </row>
    <row r="12" spans="1:35" ht="15.75" thickBot="1" x14ac:dyDescent="0.3">
      <c r="A12" s="111">
        <v>3</v>
      </c>
      <c r="B12" s="97">
        <v>11525</v>
      </c>
      <c r="C12" s="21" t="s">
        <v>220</v>
      </c>
      <c r="D12" s="98"/>
      <c r="E12" s="99"/>
      <c r="F12" s="100"/>
      <c r="G12" s="101"/>
      <c r="H12" s="98"/>
      <c r="I12" s="99"/>
      <c r="J12" s="100"/>
      <c r="K12" s="101"/>
      <c r="L12" s="98"/>
      <c r="M12" s="99"/>
      <c r="N12" s="100"/>
      <c r="O12" s="101"/>
      <c r="P12" s="98"/>
      <c r="Q12" s="99"/>
      <c r="R12" s="100"/>
      <c r="S12" s="101"/>
      <c r="T12" s="98"/>
      <c r="U12" s="99"/>
      <c r="V12" s="100"/>
      <c r="W12" s="101"/>
      <c r="X12" s="98"/>
      <c r="Y12" s="99"/>
      <c r="Z12" s="102"/>
      <c r="AA12" s="101"/>
      <c r="AB12" s="98"/>
      <c r="AC12" s="99"/>
      <c r="AD12" s="102"/>
      <c r="AE12" s="101"/>
      <c r="AF12" s="103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5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6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6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6"/>
      <c r="E15" s="104"/>
      <c r="F15" s="107"/>
      <c r="G15" s="108"/>
      <c r="H15" s="106"/>
      <c r="I15" s="104"/>
      <c r="J15" s="107"/>
      <c r="K15" s="108"/>
      <c r="L15" s="106"/>
      <c r="M15" s="104"/>
      <c r="N15" s="107"/>
      <c r="O15" s="108"/>
      <c r="P15" s="106"/>
      <c r="Q15" s="104"/>
      <c r="R15" s="107"/>
      <c r="S15" s="108"/>
      <c r="T15" s="106"/>
      <c r="U15" s="104"/>
      <c r="V15" s="107"/>
      <c r="W15" s="108"/>
      <c r="X15" s="106"/>
      <c r="Y15" s="104"/>
      <c r="Z15" s="109"/>
      <c r="AA15" s="108"/>
      <c r="AB15" s="106"/>
      <c r="AC15" s="104"/>
      <c r="AD15" s="109"/>
      <c r="AE15" s="105"/>
      <c r="AF15" s="110">
        <f t="shared" si="2"/>
        <v>0</v>
      </c>
    </row>
    <row r="16" spans="1:35" ht="15.75" thickBot="1" x14ac:dyDescent="0.3">
      <c r="A16" s="111">
        <v>4</v>
      </c>
      <c r="B16" s="97">
        <v>2096</v>
      </c>
      <c r="C16" s="21" t="s">
        <v>7</v>
      </c>
      <c r="D16" s="98"/>
      <c r="E16" s="99"/>
      <c r="F16" s="100"/>
      <c r="G16" s="101"/>
      <c r="H16" s="98"/>
      <c r="I16" s="99"/>
      <c r="J16" s="100"/>
      <c r="K16" s="101"/>
      <c r="L16" s="98"/>
      <c r="M16" s="99"/>
      <c r="N16" s="100"/>
      <c r="O16" s="101"/>
      <c r="P16" s="98"/>
      <c r="Q16" s="99"/>
      <c r="R16" s="100"/>
      <c r="S16" s="101"/>
      <c r="T16" s="98"/>
      <c r="U16" s="99"/>
      <c r="V16" s="100"/>
      <c r="W16" s="101"/>
      <c r="X16" s="98"/>
      <c r="Y16" s="99"/>
      <c r="Z16" s="102"/>
      <c r="AA16" s="101"/>
      <c r="AB16" s="98"/>
      <c r="AC16" s="99"/>
      <c r="AD16" s="102"/>
      <c r="AE16" s="101"/>
      <c r="AF16" s="103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5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6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6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6"/>
      <c r="E19" s="104"/>
      <c r="F19" s="107"/>
      <c r="G19" s="108"/>
      <c r="H19" s="106"/>
      <c r="I19" s="104"/>
      <c r="J19" s="107"/>
      <c r="K19" s="108"/>
      <c r="L19" s="106"/>
      <c r="M19" s="104"/>
      <c r="N19" s="107"/>
      <c r="O19" s="108"/>
      <c r="P19" s="106"/>
      <c r="Q19" s="104"/>
      <c r="R19" s="107"/>
      <c r="S19" s="108"/>
      <c r="T19" s="106"/>
      <c r="U19" s="104"/>
      <c r="V19" s="107"/>
      <c r="W19" s="108"/>
      <c r="X19" s="106"/>
      <c r="Y19" s="104"/>
      <c r="Z19" s="109"/>
      <c r="AA19" s="108"/>
      <c r="AB19" s="106"/>
      <c r="AC19" s="104"/>
      <c r="AD19" s="109"/>
      <c r="AE19" s="105"/>
      <c r="AF19" s="110">
        <f t="shared" si="3"/>
        <v>0</v>
      </c>
    </row>
    <row r="20" spans="1:33" ht="15.75" thickBot="1" x14ac:dyDescent="0.3">
      <c r="A20" s="111">
        <v>5</v>
      </c>
      <c r="B20" s="97">
        <v>11411</v>
      </c>
      <c r="C20" s="21" t="s">
        <v>21</v>
      </c>
      <c r="D20" s="98"/>
      <c r="E20" s="99"/>
      <c r="F20" s="100"/>
      <c r="G20" s="101"/>
      <c r="H20" s="98"/>
      <c r="I20" s="99"/>
      <c r="J20" s="100"/>
      <c r="K20" s="101"/>
      <c r="L20" s="98"/>
      <c r="M20" s="99"/>
      <c r="N20" s="100"/>
      <c r="O20" s="101"/>
      <c r="P20" s="98"/>
      <c r="Q20" s="99"/>
      <c r="R20" s="100"/>
      <c r="S20" s="101"/>
      <c r="T20" s="98"/>
      <c r="U20" s="99"/>
      <c r="V20" s="100"/>
      <c r="W20" s="101"/>
      <c r="X20" s="98"/>
      <c r="Y20" s="99"/>
      <c r="Z20" s="102"/>
      <c r="AA20" s="101"/>
      <c r="AB20" s="98"/>
      <c r="AC20" s="99"/>
      <c r="AD20" s="102"/>
      <c r="AE20" s="101"/>
      <c r="AF20" s="103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5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6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6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6"/>
      <c r="E23" s="104"/>
      <c r="F23" s="107"/>
      <c r="G23" s="108"/>
      <c r="H23" s="106"/>
      <c r="I23" s="104"/>
      <c r="J23" s="107"/>
      <c r="K23" s="108"/>
      <c r="L23" s="106"/>
      <c r="M23" s="104"/>
      <c r="N23" s="107"/>
      <c r="O23" s="108"/>
      <c r="P23" s="106"/>
      <c r="Q23" s="104"/>
      <c r="R23" s="107"/>
      <c r="S23" s="108"/>
      <c r="T23" s="106"/>
      <c r="U23" s="104"/>
      <c r="V23" s="107"/>
      <c r="W23" s="108"/>
      <c r="X23" s="106"/>
      <c r="Y23" s="104"/>
      <c r="Z23" s="109"/>
      <c r="AA23" s="108"/>
      <c r="AB23" s="106"/>
      <c r="AC23" s="104"/>
      <c r="AD23" s="109"/>
      <c r="AE23" s="105"/>
      <c r="AF23" s="110">
        <f t="shared" si="4"/>
        <v>0</v>
      </c>
    </row>
    <row r="24" spans="1:33" ht="15.75" thickBot="1" x14ac:dyDescent="0.3">
      <c r="A24" s="111">
        <v>6</v>
      </c>
      <c r="B24" s="97">
        <v>11414</v>
      </c>
      <c r="C24" s="21" t="s">
        <v>22</v>
      </c>
      <c r="D24" s="98"/>
      <c r="E24" s="99"/>
      <c r="F24" s="100"/>
      <c r="G24" s="101"/>
      <c r="H24" s="98"/>
      <c r="I24" s="99"/>
      <c r="J24" s="100"/>
      <c r="K24" s="101"/>
      <c r="L24" s="98"/>
      <c r="M24" s="99"/>
      <c r="N24" s="100"/>
      <c r="O24" s="101"/>
      <c r="P24" s="98"/>
      <c r="Q24" s="99"/>
      <c r="R24" s="100"/>
      <c r="S24" s="101"/>
      <c r="T24" s="98"/>
      <c r="U24" s="99"/>
      <c r="V24" s="100"/>
      <c r="W24" s="101"/>
      <c r="X24" s="98"/>
      <c r="Y24" s="99"/>
      <c r="Z24" s="102"/>
      <c r="AA24" s="101"/>
      <c r="AB24" s="98"/>
      <c r="AC24" s="99"/>
      <c r="AD24" s="102"/>
      <c r="AE24" s="101"/>
      <c r="AF24" s="103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5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6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6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6"/>
      <c r="E27" s="104"/>
      <c r="F27" s="107"/>
      <c r="G27" s="108"/>
      <c r="H27" s="106"/>
      <c r="I27" s="104"/>
      <c r="J27" s="107"/>
      <c r="K27" s="108"/>
      <c r="L27" s="106"/>
      <c r="M27" s="104"/>
      <c r="N27" s="107"/>
      <c r="O27" s="108"/>
      <c r="P27" s="106"/>
      <c r="Q27" s="104"/>
      <c r="R27" s="107"/>
      <c r="S27" s="108"/>
      <c r="T27" s="106"/>
      <c r="U27" s="104"/>
      <c r="V27" s="107"/>
      <c r="W27" s="108"/>
      <c r="X27" s="106"/>
      <c r="Y27" s="104"/>
      <c r="Z27" s="109"/>
      <c r="AA27" s="108"/>
      <c r="AB27" s="106"/>
      <c r="AC27" s="104"/>
      <c r="AD27" s="109"/>
      <c r="AE27" s="105"/>
      <c r="AF27" s="110">
        <f t="shared" si="5"/>
        <v>0</v>
      </c>
    </row>
    <row r="28" spans="1:33" ht="15.75" thickBot="1" x14ac:dyDescent="0.3">
      <c r="A28" s="111">
        <v>7</v>
      </c>
      <c r="B28" s="97">
        <v>11453</v>
      </c>
      <c r="C28" s="21" t="s">
        <v>23</v>
      </c>
      <c r="D28" s="98"/>
      <c r="E28" s="99"/>
      <c r="F28" s="100"/>
      <c r="G28" s="101"/>
      <c r="H28" s="98"/>
      <c r="I28" s="99"/>
      <c r="J28" s="100"/>
      <c r="K28" s="101"/>
      <c r="L28" s="98"/>
      <c r="M28" s="99"/>
      <c r="N28" s="100"/>
      <c r="O28" s="101"/>
      <c r="P28" s="98"/>
      <c r="Q28" s="99"/>
      <c r="R28" s="100"/>
      <c r="S28" s="101"/>
      <c r="T28" s="98"/>
      <c r="U28" s="99"/>
      <c r="V28" s="100"/>
      <c r="W28" s="101"/>
      <c r="X28" s="98"/>
      <c r="Y28" s="99"/>
      <c r="Z28" s="102"/>
      <c r="AA28" s="101"/>
      <c r="AB28" s="98"/>
      <c r="AC28" s="99"/>
      <c r="AD28" s="102"/>
      <c r="AE28" s="101"/>
      <c r="AF28" s="103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5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6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6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6"/>
      <c r="E31" s="104"/>
      <c r="F31" s="107"/>
      <c r="G31" s="108"/>
      <c r="H31" s="106"/>
      <c r="I31" s="104"/>
      <c r="J31" s="107"/>
      <c r="K31" s="108"/>
      <c r="L31" s="106"/>
      <c r="M31" s="104"/>
      <c r="N31" s="107"/>
      <c r="O31" s="108"/>
      <c r="P31" s="106"/>
      <c r="Q31" s="104"/>
      <c r="R31" s="107"/>
      <c r="S31" s="108"/>
      <c r="T31" s="106"/>
      <c r="U31" s="104"/>
      <c r="V31" s="107"/>
      <c r="W31" s="108"/>
      <c r="X31" s="106"/>
      <c r="Y31" s="104"/>
      <c r="Z31" s="109"/>
      <c r="AA31" s="108"/>
      <c r="AB31" s="106"/>
      <c r="AC31" s="104"/>
      <c r="AD31" s="109"/>
      <c r="AE31" s="105"/>
      <c r="AF31" s="110">
        <f t="shared" si="6"/>
        <v>0</v>
      </c>
    </row>
    <row r="32" spans="1:33" ht="15.75" thickBot="1" x14ac:dyDescent="0.3">
      <c r="A32" s="111">
        <v>8</v>
      </c>
      <c r="B32" s="97">
        <v>11415</v>
      </c>
      <c r="C32" s="21" t="s">
        <v>25</v>
      </c>
      <c r="D32" s="98"/>
      <c r="E32" s="99"/>
      <c r="F32" s="100"/>
      <c r="G32" s="101"/>
      <c r="H32" s="98"/>
      <c r="I32" s="99"/>
      <c r="J32" s="100"/>
      <c r="K32" s="101"/>
      <c r="L32" s="98"/>
      <c r="M32" s="99"/>
      <c r="N32" s="100"/>
      <c r="O32" s="101"/>
      <c r="P32" s="98"/>
      <c r="Q32" s="99"/>
      <c r="R32" s="100"/>
      <c r="S32" s="101"/>
      <c r="T32" s="98"/>
      <c r="U32" s="99"/>
      <c r="V32" s="100"/>
      <c r="W32" s="101"/>
      <c r="X32" s="98"/>
      <c r="Y32" s="99"/>
      <c r="Z32" s="102"/>
      <c r="AA32" s="101"/>
      <c r="AB32" s="98"/>
      <c r="AC32" s="99"/>
      <c r="AD32" s="102"/>
      <c r="AE32" s="101"/>
      <c r="AF32" s="103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5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6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6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6"/>
      <c r="E35" s="104"/>
      <c r="F35" s="107"/>
      <c r="G35" s="108"/>
      <c r="H35" s="106"/>
      <c r="I35" s="104"/>
      <c r="J35" s="107"/>
      <c r="K35" s="108"/>
      <c r="L35" s="106"/>
      <c r="M35" s="104"/>
      <c r="N35" s="107"/>
      <c r="O35" s="108"/>
      <c r="P35" s="106"/>
      <c r="Q35" s="104"/>
      <c r="R35" s="107"/>
      <c r="S35" s="108"/>
      <c r="T35" s="106"/>
      <c r="U35" s="104"/>
      <c r="V35" s="107"/>
      <c r="W35" s="108"/>
      <c r="X35" s="106"/>
      <c r="Y35" s="104"/>
      <c r="Z35" s="109"/>
      <c r="AA35" s="108"/>
      <c r="AB35" s="106"/>
      <c r="AC35" s="104"/>
      <c r="AD35" s="109"/>
      <c r="AE35" s="105"/>
      <c r="AF35" s="110">
        <f t="shared" si="7"/>
        <v>0</v>
      </c>
    </row>
    <row r="36" spans="1:33" ht="15.75" thickBot="1" x14ac:dyDescent="0.3">
      <c r="A36" s="111">
        <v>9</v>
      </c>
      <c r="B36" s="97">
        <v>11503</v>
      </c>
      <c r="C36" s="21" t="s">
        <v>16</v>
      </c>
      <c r="D36" s="98"/>
      <c r="E36" s="99"/>
      <c r="F36" s="100"/>
      <c r="G36" s="101"/>
      <c r="H36" s="98"/>
      <c r="I36" s="99"/>
      <c r="J36" s="100"/>
      <c r="K36" s="101"/>
      <c r="L36" s="98"/>
      <c r="M36" s="99"/>
      <c r="N36" s="100"/>
      <c r="O36" s="101"/>
      <c r="P36" s="98"/>
      <c r="Q36" s="99"/>
      <c r="R36" s="100"/>
      <c r="S36" s="101"/>
      <c r="T36" s="98"/>
      <c r="U36" s="99"/>
      <c r="V36" s="100"/>
      <c r="W36" s="101"/>
      <c r="X36" s="98"/>
      <c r="Y36" s="99"/>
      <c r="Z36" s="102"/>
      <c r="AA36" s="101"/>
      <c r="AB36" s="98"/>
      <c r="AC36" s="99"/>
      <c r="AD36" s="102"/>
      <c r="AE36" s="101"/>
      <c r="AF36" s="103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5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6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6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6"/>
      <c r="E39" s="104"/>
      <c r="F39" s="107"/>
      <c r="G39" s="108"/>
      <c r="H39" s="106"/>
      <c r="I39" s="104"/>
      <c r="J39" s="107"/>
      <c r="K39" s="108"/>
      <c r="L39" s="106"/>
      <c r="M39" s="104"/>
      <c r="N39" s="107"/>
      <c r="O39" s="108"/>
      <c r="P39" s="106"/>
      <c r="Q39" s="104"/>
      <c r="R39" s="107"/>
      <c r="S39" s="108"/>
      <c r="T39" s="106"/>
      <c r="U39" s="104"/>
      <c r="V39" s="107"/>
      <c r="W39" s="108"/>
      <c r="X39" s="106"/>
      <c r="Y39" s="104"/>
      <c r="Z39" s="109"/>
      <c r="AA39" s="108"/>
      <c r="AB39" s="106"/>
      <c r="AC39" s="104"/>
      <c r="AD39" s="109"/>
      <c r="AE39" s="105"/>
      <c r="AF39" s="110">
        <f t="shared" si="8"/>
        <v>0</v>
      </c>
    </row>
    <row r="40" spans="1:33" ht="15.75" thickBot="1" x14ac:dyDescent="0.3">
      <c r="A40" s="111">
        <v>10</v>
      </c>
      <c r="B40" s="97">
        <v>11413</v>
      </c>
      <c r="C40" s="21" t="s">
        <v>26</v>
      </c>
      <c r="D40" s="98"/>
      <c r="E40" s="99"/>
      <c r="F40" s="100"/>
      <c r="G40" s="101"/>
      <c r="H40" s="98"/>
      <c r="I40" s="99"/>
      <c r="J40" s="100"/>
      <c r="K40" s="101"/>
      <c r="L40" s="98"/>
      <c r="M40" s="99"/>
      <c r="N40" s="100"/>
      <c r="O40" s="101"/>
      <c r="P40" s="98"/>
      <c r="Q40" s="99"/>
      <c r="R40" s="100"/>
      <c r="S40" s="101"/>
      <c r="T40" s="98"/>
      <c r="U40" s="99"/>
      <c r="V40" s="100"/>
      <c r="W40" s="101"/>
      <c r="X40" s="98"/>
      <c r="Y40" s="99"/>
      <c r="Z40" s="102"/>
      <c r="AA40" s="101"/>
      <c r="AB40" s="98"/>
      <c r="AC40" s="99"/>
      <c r="AD40" s="102"/>
      <c r="AE40" s="101"/>
      <c r="AF40" s="103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5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6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6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6"/>
      <c r="E43" s="104"/>
      <c r="F43" s="107"/>
      <c r="G43" s="108"/>
      <c r="H43" s="106"/>
      <c r="I43" s="104"/>
      <c r="J43" s="107"/>
      <c r="K43" s="108"/>
      <c r="L43" s="106"/>
      <c r="M43" s="104"/>
      <c r="N43" s="107"/>
      <c r="O43" s="108"/>
      <c r="P43" s="106"/>
      <c r="Q43" s="104"/>
      <c r="R43" s="107"/>
      <c r="S43" s="108"/>
      <c r="T43" s="106"/>
      <c r="U43" s="104"/>
      <c r="V43" s="107"/>
      <c r="W43" s="108"/>
      <c r="X43" s="106"/>
      <c r="Y43" s="104"/>
      <c r="Z43" s="109"/>
      <c r="AA43" s="108"/>
      <c r="AB43" s="106"/>
      <c r="AC43" s="104"/>
      <c r="AD43" s="109"/>
      <c r="AE43" s="105"/>
      <c r="AF43" s="110">
        <f t="shared" si="9"/>
        <v>0</v>
      </c>
    </row>
    <row r="44" spans="1:33" ht="15.75" thickBot="1" x14ac:dyDescent="0.3">
      <c r="A44" s="111">
        <v>11</v>
      </c>
      <c r="B44" s="97">
        <v>11450</v>
      </c>
      <c r="C44" s="21" t="s">
        <v>27</v>
      </c>
      <c r="D44" s="98"/>
      <c r="E44" s="99"/>
      <c r="F44" s="100"/>
      <c r="G44" s="101"/>
      <c r="H44" s="98"/>
      <c r="I44" s="99"/>
      <c r="J44" s="100"/>
      <c r="K44" s="101"/>
      <c r="L44" s="98"/>
      <c r="M44" s="99"/>
      <c r="N44" s="100"/>
      <c r="O44" s="101"/>
      <c r="P44" s="98"/>
      <c r="Q44" s="99"/>
      <c r="R44" s="100"/>
      <c r="S44" s="101"/>
      <c r="T44" s="98"/>
      <c r="U44" s="99"/>
      <c r="V44" s="100"/>
      <c r="W44" s="101"/>
      <c r="X44" s="98"/>
      <c r="Y44" s="99"/>
      <c r="Z44" s="102"/>
      <c r="AA44" s="101"/>
      <c r="AB44" s="98"/>
      <c r="AC44" s="99"/>
      <c r="AD44" s="102"/>
      <c r="AE44" s="101"/>
      <c r="AF44" s="103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5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6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6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6"/>
      <c r="E47" s="104"/>
      <c r="F47" s="107"/>
      <c r="G47" s="108"/>
      <c r="H47" s="106"/>
      <c r="I47" s="104"/>
      <c r="J47" s="107"/>
      <c r="K47" s="108"/>
      <c r="L47" s="106"/>
      <c r="M47" s="104"/>
      <c r="N47" s="107"/>
      <c r="O47" s="108"/>
      <c r="P47" s="106"/>
      <c r="Q47" s="104"/>
      <c r="R47" s="107"/>
      <c r="S47" s="108"/>
      <c r="T47" s="106"/>
      <c r="U47" s="104"/>
      <c r="V47" s="107"/>
      <c r="W47" s="108"/>
      <c r="X47" s="106"/>
      <c r="Y47" s="104"/>
      <c r="Z47" s="109"/>
      <c r="AA47" s="108"/>
      <c r="AB47" s="106"/>
      <c r="AC47" s="104"/>
      <c r="AD47" s="109"/>
      <c r="AE47" s="105"/>
      <c r="AF47" s="110">
        <f t="shared" si="10"/>
        <v>0</v>
      </c>
    </row>
    <row r="48" spans="1:33" ht="15.75" thickBot="1" x14ac:dyDescent="0.3">
      <c r="A48" s="111">
        <v>12</v>
      </c>
      <c r="B48" s="97">
        <v>11473</v>
      </c>
      <c r="C48" s="21" t="s">
        <v>28</v>
      </c>
      <c r="D48" s="98"/>
      <c r="E48" s="99"/>
      <c r="F48" s="100"/>
      <c r="G48" s="101"/>
      <c r="H48" s="98"/>
      <c r="I48" s="99"/>
      <c r="J48" s="100"/>
      <c r="K48" s="101"/>
      <c r="L48" s="98"/>
      <c r="M48" s="99"/>
      <c r="N48" s="100"/>
      <c r="O48" s="101"/>
      <c r="P48" s="98"/>
      <c r="Q48" s="99"/>
      <c r="R48" s="100"/>
      <c r="S48" s="101"/>
      <c r="T48" s="98"/>
      <c r="U48" s="99"/>
      <c r="V48" s="100"/>
      <c r="W48" s="101"/>
      <c r="X48" s="98"/>
      <c r="Y48" s="99"/>
      <c r="Z48" s="102"/>
      <c r="AA48" s="101"/>
      <c r="AB48" s="98"/>
      <c r="AC48" s="99"/>
      <c r="AD48" s="102"/>
      <c r="AE48" s="101"/>
      <c r="AF48" s="103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5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6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6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6"/>
      <c r="E51" s="104"/>
      <c r="F51" s="107"/>
      <c r="G51" s="108"/>
      <c r="H51" s="106"/>
      <c r="I51" s="104"/>
      <c r="J51" s="107"/>
      <c r="K51" s="108"/>
      <c r="L51" s="106"/>
      <c r="M51" s="104"/>
      <c r="N51" s="107"/>
      <c r="O51" s="108"/>
      <c r="P51" s="106"/>
      <c r="Q51" s="104"/>
      <c r="R51" s="107"/>
      <c r="S51" s="108"/>
      <c r="T51" s="106"/>
      <c r="U51" s="104"/>
      <c r="V51" s="107"/>
      <c r="W51" s="108"/>
      <c r="X51" s="106"/>
      <c r="Y51" s="104"/>
      <c r="Z51" s="109"/>
      <c r="AA51" s="108"/>
      <c r="AB51" s="106"/>
      <c r="AC51" s="104"/>
      <c r="AD51" s="109"/>
      <c r="AE51" s="105"/>
      <c r="AF51" s="110">
        <f t="shared" si="11"/>
        <v>0</v>
      </c>
    </row>
    <row r="52" spans="1:33" ht="15.75" thickBot="1" x14ac:dyDescent="0.3">
      <c r="A52" s="111">
        <v>13</v>
      </c>
      <c r="B52" s="97">
        <v>11479</v>
      </c>
      <c r="C52" s="21" t="s">
        <v>30</v>
      </c>
      <c r="D52" s="98"/>
      <c r="E52" s="99"/>
      <c r="F52" s="100"/>
      <c r="G52" s="101"/>
      <c r="H52" s="98"/>
      <c r="I52" s="99"/>
      <c r="J52" s="100"/>
      <c r="K52" s="101"/>
      <c r="L52" s="98"/>
      <c r="M52" s="99"/>
      <c r="N52" s="100"/>
      <c r="O52" s="101"/>
      <c r="P52" s="98"/>
      <c r="Q52" s="99"/>
      <c r="R52" s="100"/>
      <c r="S52" s="101"/>
      <c r="T52" s="98"/>
      <c r="U52" s="99"/>
      <c r="V52" s="100"/>
      <c r="W52" s="101"/>
      <c r="X52" s="98"/>
      <c r="Y52" s="99"/>
      <c r="Z52" s="102"/>
      <c r="AA52" s="101"/>
      <c r="AB52" s="98"/>
      <c r="AC52" s="99"/>
      <c r="AD52" s="102"/>
      <c r="AE52" s="101"/>
      <c r="AF52" s="103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5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6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6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6"/>
      <c r="E55" s="104"/>
      <c r="F55" s="107"/>
      <c r="G55" s="108"/>
      <c r="H55" s="106"/>
      <c r="I55" s="104"/>
      <c r="J55" s="107"/>
      <c r="K55" s="108"/>
      <c r="L55" s="106"/>
      <c r="M55" s="104"/>
      <c r="N55" s="107"/>
      <c r="O55" s="108"/>
      <c r="P55" s="106"/>
      <c r="Q55" s="104"/>
      <c r="R55" s="107"/>
      <c r="S55" s="108"/>
      <c r="T55" s="106"/>
      <c r="U55" s="104"/>
      <c r="V55" s="107"/>
      <c r="W55" s="108"/>
      <c r="X55" s="106"/>
      <c r="Y55" s="104"/>
      <c r="Z55" s="109"/>
      <c r="AA55" s="108"/>
      <c r="AB55" s="106"/>
      <c r="AC55" s="104"/>
      <c r="AD55" s="109"/>
      <c r="AE55" s="105"/>
      <c r="AF55" s="110">
        <f t="shared" si="12"/>
        <v>0</v>
      </c>
    </row>
    <row r="56" spans="1:33" ht="15.75" thickBot="1" x14ac:dyDescent="0.3">
      <c r="A56" s="111">
        <v>14</v>
      </c>
      <c r="B56" s="97">
        <v>11423</v>
      </c>
      <c r="C56" s="21" t="s">
        <v>32</v>
      </c>
      <c r="D56" s="98"/>
      <c r="E56" s="99"/>
      <c r="F56" s="100"/>
      <c r="G56" s="101"/>
      <c r="H56" s="98"/>
      <c r="I56" s="99"/>
      <c r="J56" s="100"/>
      <c r="K56" s="101"/>
      <c r="L56" s="98"/>
      <c r="M56" s="99"/>
      <c r="N56" s="100"/>
      <c r="O56" s="101"/>
      <c r="P56" s="98"/>
      <c r="Q56" s="99"/>
      <c r="R56" s="100"/>
      <c r="S56" s="101"/>
      <c r="T56" s="98"/>
      <c r="U56" s="99"/>
      <c r="V56" s="100"/>
      <c r="W56" s="101"/>
      <c r="X56" s="98"/>
      <c r="Y56" s="99"/>
      <c r="Z56" s="102"/>
      <c r="AA56" s="101"/>
      <c r="AB56" s="98"/>
      <c r="AC56" s="99"/>
      <c r="AD56" s="102"/>
      <c r="AE56" s="101"/>
      <c r="AF56" s="103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5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6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6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6"/>
      <c r="E59" s="104"/>
      <c r="F59" s="107"/>
      <c r="G59" s="108"/>
      <c r="H59" s="106"/>
      <c r="I59" s="104"/>
      <c r="J59" s="107"/>
      <c r="K59" s="108"/>
      <c r="L59" s="106"/>
      <c r="M59" s="104"/>
      <c r="N59" s="107"/>
      <c r="O59" s="108"/>
      <c r="P59" s="106"/>
      <c r="Q59" s="104"/>
      <c r="R59" s="107"/>
      <c r="S59" s="108"/>
      <c r="T59" s="106"/>
      <c r="U59" s="104"/>
      <c r="V59" s="107"/>
      <c r="W59" s="108"/>
      <c r="X59" s="106"/>
      <c r="Y59" s="104"/>
      <c r="Z59" s="109"/>
      <c r="AA59" s="108"/>
      <c r="AB59" s="106"/>
      <c r="AC59" s="104"/>
      <c r="AD59" s="109"/>
      <c r="AE59" s="105"/>
      <c r="AF59" s="110">
        <f t="shared" si="13"/>
        <v>0</v>
      </c>
    </row>
    <row r="60" spans="1:33" ht="15.75" thickBot="1" x14ac:dyDescent="0.3">
      <c r="A60" s="111">
        <v>15</v>
      </c>
      <c r="B60" s="97">
        <v>11292</v>
      </c>
      <c r="C60" s="21" t="s">
        <v>4</v>
      </c>
      <c r="D60" s="98"/>
      <c r="E60" s="99"/>
      <c r="F60" s="100"/>
      <c r="G60" s="101"/>
      <c r="H60" s="98"/>
      <c r="I60" s="99"/>
      <c r="J60" s="100"/>
      <c r="K60" s="101"/>
      <c r="L60" s="98"/>
      <c r="M60" s="99"/>
      <c r="N60" s="100"/>
      <c r="O60" s="101"/>
      <c r="P60" s="98"/>
      <c r="Q60" s="99"/>
      <c r="R60" s="100"/>
      <c r="S60" s="101"/>
      <c r="T60" s="98"/>
      <c r="U60" s="99"/>
      <c r="V60" s="100"/>
      <c r="W60" s="101"/>
      <c r="X60" s="98"/>
      <c r="Y60" s="99"/>
      <c r="Z60" s="102"/>
      <c r="AA60" s="101"/>
      <c r="AB60" s="98"/>
      <c r="AC60" s="99"/>
      <c r="AD60" s="102"/>
      <c r="AE60" s="101"/>
      <c r="AF60" s="103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5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6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6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6"/>
      <c r="E63" s="104"/>
      <c r="F63" s="107"/>
      <c r="G63" s="108"/>
      <c r="H63" s="106"/>
      <c r="I63" s="104"/>
      <c r="J63" s="107"/>
      <c r="K63" s="108"/>
      <c r="L63" s="106"/>
      <c r="M63" s="104"/>
      <c r="N63" s="107"/>
      <c r="O63" s="108"/>
      <c r="P63" s="106"/>
      <c r="Q63" s="104"/>
      <c r="R63" s="107"/>
      <c r="S63" s="108"/>
      <c r="T63" s="106"/>
      <c r="U63" s="104"/>
      <c r="V63" s="107"/>
      <c r="W63" s="108"/>
      <c r="X63" s="106"/>
      <c r="Y63" s="104"/>
      <c r="Z63" s="109"/>
      <c r="AA63" s="108"/>
      <c r="AB63" s="106"/>
      <c r="AC63" s="104"/>
      <c r="AD63" s="109"/>
      <c r="AE63" s="105"/>
      <c r="AF63" s="110">
        <f t="shared" si="14"/>
        <v>0</v>
      </c>
    </row>
    <row r="64" spans="1:33" ht="15.75" thickBot="1" x14ac:dyDescent="0.3">
      <c r="A64" s="111">
        <v>16</v>
      </c>
      <c r="B64" s="97">
        <v>11441</v>
      </c>
      <c r="C64" s="21" t="s">
        <v>36</v>
      </c>
      <c r="D64" s="98"/>
      <c r="E64" s="99"/>
      <c r="F64" s="100"/>
      <c r="G64" s="101"/>
      <c r="H64" s="98"/>
      <c r="I64" s="99"/>
      <c r="J64" s="100"/>
      <c r="K64" s="101"/>
      <c r="L64" s="98"/>
      <c r="M64" s="99"/>
      <c r="N64" s="100"/>
      <c r="O64" s="101"/>
      <c r="P64" s="98"/>
      <c r="Q64" s="99"/>
      <c r="R64" s="100"/>
      <c r="S64" s="101"/>
      <c r="T64" s="98"/>
      <c r="U64" s="99"/>
      <c r="V64" s="100"/>
      <c r="W64" s="101"/>
      <c r="X64" s="98"/>
      <c r="Y64" s="99"/>
      <c r="Z64" s="102"/>
      <c r="AA64" s="101"/>
      <c r="AB64" s="98"/>
      <c r="AC64" s="99"/>
      <c r="AD64" s="102"/>
      <c r="AE64" s="101"/>
      <c r="AF64" s="103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5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6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6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6"/>
      <c r="E67" s="104"/>
      <c r="F67" s="107"/>
      <c r="G67" s="108"/>
      <c r="H67" s="106"/>
      <c r="I67" s="104"/>
      <c r="J67" s="107"/>
      <c r="K67" s="108"/>
      <c r="L67" s="106"/>
      <c r="M67" s="104"/>
      <c r="N67" s="107"/>
      <c r="O67" s="108"/>
      <c r="P67" s="106"/>
      <c r="Q67" s="104"/>
      <c r="R67" s="107"/>
      <c r="S67" s="108"/>
      <c r="T67" s="106"/>
      <c r="U67" s="104"/>
      <c r="V67" s="107"/>
      <c r="W67" s="108"/>
      <c r="X67" s="106"/>
      <c r="Y67" s="104"/>
      <c r="Z67" s="109"/>
      <c r="AA67" s="108"/>
      <c r="AB67" s="106"/>
      <c r="AC67" s="104"/>
      <c r="AD67" s="109"/>
      <c r="AE67" s="105"/>
      <c r="AF67" s="110">
        <f t="shared" si="15"/>
        <v>0</v>
      </c>
    </row>
    <row r="68" spans="1:33" ht="15.75" thickBot="1" x14ac:dyDescent="0.3">
      <c r="A68" s="111">
        <v>17</v>
      </c>
      <c r="B68" s="97">
        <v>11376</v>
      </c>
      <c r="C68" s="21" t="s">
        <v>37</v>
      </c>
      <c r="D68" s="98"/>
      <c r="E68" s="99"/>
      <c r="F68" s="100"/>
      <c r="G68" s="101"/>
      <c r="H68" s="98"/>
      <c r="I68" s="99"/>
      <c r="J68" s="100"/>
      <c r="K68" s="101"/>
      <c r="L68" s="98"/>
      <c r="M68" s="99"/>
      <c r="N68" s="100"/>
      <c r="O68" s="101"/>
      <c r="P68" s="98"/>
      <c r="Q68" s="99"/>
      <c r="R68" s="100"/>
      <c r="S68" s="101"/>
      <c r="T68" s="98"/>
      <c r="U68" s="99"/>
      <c r="V68" s="100"/>
      <c r="W68" s="101"/>
      <c r="X68" s="98"/>
      <c r="Y68" s="99"/>
      <c r="Z68" s="102"/>
      <c r="AA68" s="101"/>
      <c r="AB68" s="98"/>
      <c r="AC68" s="99"/>
      <c r="AD68" s="102"/>
      <c r="AE68" s="101"/>
      <c r="AF68" s="103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5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6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6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6"/>
      <c r="E71" s="104"/>
      <c r="F71" s="107"/>
      <c r="G71" s="108"/>
      <c r="H71" s="106"/>
      <c r="I71" s="104"/>
      <c r="J71" s="107"/>
      <c r="K71" s="108"/>
      <c r="L71" s="106"/>
      <c r="M71" s="104"/>
      <c r="N71" s="107"/>
      <c r="O71" s="108"/>
      <c r="P71" s="106"/>
      <c r="Q71" s="104"/>
      <c r="R71" s="107"/>
      <c r="S71" s="108"/>
      <c r="T71" s="106"/>
      <c r="U71" s="104"/>
      <c r="V71" s="107"/>
      <c r="W71" s="108"/>
      <c r="X71" s="106"/>
      <c r="Y71" s="104"/>
      <c r="Z71" s="109"/>
      <c r="AA71" s="108"/>
      <c r="AB71" s="106"/>
      <c r="AC71" s="104"/>
      <c r="AD71" s="109"/>
      <c r="AE71" s="105"/>
      <c r="AF71" s="110">
        <f t="shared" si="16"/>
        <v>0</v>
      </c>
    </row>
    <row r="72" spans="1:33" ht="15.75" thickBot="1" x14ac:dyDescent="0.3">
      <c r="A72" s="111">
        <v>18</v>
      </c>
      <c r="B72" s="97">
        <v>11420</v>
      </c>
      <c r="C72" s="21" t="s">
        <v>38</v>
      </c>
      <c r="D72" s="98"/>
      <c r="E72" s="99"/>
      <c r="F72" s="100"/>
      <c r="G72" s="101"/>
      <c r="H72" s="98"/>
      <c r="I72" s="99"/>
      <c r="J72" s="100"/>
      <c r="K72" s="101"/>
      <c r="L72" s="98"/>
      <c r="M72" s="99"/>
      <c r="N72" s="100"/>
      <c r="O72" s="101"/>
      <c r="P72" s="98"/>
      <c r="Q72" s="99"/>
      <c r="R72" s="100"/>
      <c r="S72" s="101"/>
      <c r="T72" s="98"/>
      <c r="U72" s="99"/>
      <c r="V72" s="100"/>
      <c r="W72" s="101"/>
      <c r="X72" s="98"/>
      <c r="Y72" s="99"/>
      <c r="Z72" s="102"/>
      <c r="AA72" s="101"/>
      <c r="AB72" s="98"/>
      <c r="AC72" s="99"/>
      <c r="AD72" s="102"/>
      <c r="AE72" s="101"/>
      <c r="AF72" s="103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5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6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6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6"/>
      <c r="E75" s="104"/>
      <c r="F75" s="107"/>
      <c r="G75" s="108"/>
      <c r="H75" s="106"/>
      <c r="I75" s="104"/>
      <c r="J75" s="107"/>
      <c r="K75" s="108"/>
      <c r="L75" s="106"/>
      <c r="M75" s="104"/>
      <c r="N75" s="107"/>
      <c r="O75" s="108"/>
      <c r="P75" s="106"/>
      <c r="Q75" s="104"/>
      <c r="R75" s="107"/>
      <c r="S75" s="108"/>
      <c r="T75" s="106"/>
      <c r="U75" s="104"/>
      <c r="V75" s="107"/>
      <c r="W75" s="108"/>
      <c r="X75" s="106"/>
      <c r="Y75" s="104"/>
      <c r="Z75" s="109"/>
      <c r="AA75" s="108"/>
      <c r="AB75" s="106"/>
      <c r="AC75" s="104"/>
      <c r="AD75" s="109"/>
      <c r="AE75" s="105"/>
      <c r="AF75" s="110">
        <f t="shared" si="17"/>
        <v>0</v>
      </c>
    </row>
    <row r="76" spans="1:33" ht="15.75" thickBot="1" x14ac:dyDescent="0.3">
      <c r="A76" s="111">
        <v>19</v>
      </c>
      <c r="B76" s="97">
        <v>11419</v>
      </c>
      <c r="C76" s="21" t="s">
        <v>44</v>
      </c>
      <c r="D76" s="98"/>
      <c r="E76" s="99"/>
      <c r="F76" s="100"/>
      <c r="G76" s="101"/>
      <c r="H76" s="98"/>
      <c r="I76" s="99"/>
      <c r="J76" s="100"/>
      <c r="K76" s="101"/>
      <c r="L76" s="98"/>
      <c r="M76" s="99"/>
      <c r="N76" s="100"/>
      <c r="O76" s="101"/>
      <c r="P76" s="98"/>
      <c r="Q76" s="99"/>
      <c r="R76" s="100"/>
      <c r="S76" s="101"/>
      <c r="T76" s="98"/>
      <c r="U76" s="99"/>
      <c r="V76" s="100"/>
      <c r="W76" s="101"/>
      <c r="X76" s="98"/>
      <c r="Y76" s="99"/>
      <c r="Z76" s="102"/>
      <c r="AA76" s="101"/>
      <c r="AB76" s="98"/>
      <c r="AC76" s="99"/>
      <c r="AD76" s="102"/>
      <c r="AE76" s="101"/>
      <c r="AF76" s="103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5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6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6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6"/>
      <c r="E79" s="104"/>
      <c r="F79" s="107"/>
      <c r="G79" s="108"/>
      <c r="H79" s="106"/>
      <c r="I79" s="104"/>
      <c r="J79" s="107"/>
      <c r="K79" s="108"/>
      <c r="L79" s="106"/>
      <c r="M79" s="104"/>
      <c r="N79" s="107"/>
      <c r="O79" s="108"/>
      <c r="P79" s="106"/>
      <c r="Q79" s="104"/>
      <c r="R79" s="107"/>
      <c r="S79" s="108"/>
      <c r="T79" s="106"/>
      <c r="U79" s="104"/>
      <c r="V79" s="107"/>
      <c r="W79" s="108"/>
      <c r="X79" s="106"/>
      <c r="Y79" s="104"/>
      <c r="Z79" s="109"/>
      <c r="AA79" s="108"/>
      <c r="AB79" s="106"/>
      <c r="AC79" s="104"/>
      <c r="AD79" s="109"/>
      <c r="AE79" s="105"/>
      <c r="AF79" s="110">
        <f t="shared" si="18"/>
        <v>0</v>
      </c>
    </row>
    <row r="80" spans="1:33" ht="15.75" thickBot="1" x14ac:dyDescent="0.3">
      <c r="A80" s="111">
        <v>20</v>
      </c>
      <c r="B80" s="97">
        <v>11416</v>
      </c>
      <c r="C80" s="21" t="s">
        <v>45</v>
      </c>
      <c r="D80" s="98"/>
      <c r="E80" s="99"/>
      <c r="F80" s="100"/>
      <c r="G80" s="101"/>
      <c r="H80" s="98"/>
      <c r="I80" s="99"/>
      <c r="J80" s="100"/>
      <c r="K80" s="101"/>
      <c r="L80" s="98"/>
      <c r="M80" s="99"/>
      <c r="N80" s="100"/>
      <c r="O80" s="101"/>
      <c r="P80" s="98"/>
      <c r="Q80" s="99"/>
      <c r="R80" s="100"/>
      <c r="S80" s="101"/>
      <c r="T80" s="98"/>
      <c r="U80" s="99"/>
      <c r="V80" s="100"/>
      <c r="W80" s="101"/>
      <c r="X80" s="98"/>
      <c r="Y80" s="99"/>
      <c r="Z80" s="102"/>
      <c r="AA80" s="101"/>
      <c r="AB80" s="98"/>
      <c r="AC80" s="99"/>
      <c r="AD80" s="102"/>
      <c r="AE80" s="101"/>
      <c r="AF80" s="103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5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6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6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6"/>
      <c r="E83" s="104"/>
      <c r="F83" s="107"/>
      <c r="G83" s="108"/>
      <c r="H83" s="106"/>
      <c r="I83" s="104"/>
      <c r="J83" s="107"/>
      <c r="K83" s="108"/>
      <c r="L83" s="106"/>
      <c r="M83" s="104"/>
      <c r="N83" s="107"/>
      <c r="O83" s="108"/>
      <c r="P83" s="106"/>
      <c r="Q83" s="104"/>
      <c r="R83" s="107"/>
      <c r="S83" s="108"/>
      <c r="T83" s="106"/>
      <c r="U83" s="104"/>
      <c r="V83" s="107"/>
      <c r="W83" s="108"/>
      <c r="X83" s="106"/>
      <c r="Y83" s="104"/>
      <c r="Z83" s="109"/>
      <c r="AA83" s="108"/>
      <c r="AB83" s="106"/>
      <c r="AC83" s="104"/>
      <c r="AD83" s="109"/>
      <c r="AE83" s="105"/>
      <c r="AF83" s="110">
        <f t="shared" si="19"/>
        <v>0</v>
      </c>
    </row>
    <row r="84" spans="1:33" ht="15.75" thickBot="1" x14ac:dyDescent="0.3">
      <c r="A84" s="111">
        <v>21</v>
      </c>
      <c r="B84" s="97">
        <v>11418</v>
      </c>
      <c r="C84" s="21" t="s">
        <v>51</v>
      </c>
      <c r="D84" s="98"/>
      <c r="E84" s="99"/>
      <c r="F84" s="100"/>
      <c r="G84" s="101"/>
      <c r="H84" s="98"/>
      <c r="I84" s="99"/>
      <c r="J84" s="100"/>
      <c r="K84" s="101"/>
      <c r="L84" s="98"/>
      <c r="M84" s="99"/>
      <c r="N84" s="100"/>
      <c r="O84" s="101"/>
      <c r="P84" s="98"/>
      <c r="Q84" s="99"/>
      <c r="R84" s="100"/>
      <c r="S84" s="101"/>
      <c r="T84" s="98"/>
      <c r="U84" s="99"/>
      <c r="V84" s="100"/>
      <c r="W84" s="101"/>
      <c r="X84" s="98"/>
      <c r="Y84" s="99"/>
      <c r="Z84" s="102"/>
      <c r="AA84" s="101"/>
      <c r="AB84" s="98"/>
      <c r="AC84" s="99"/>
      <c r="AD84" s="102"/>
      <c r="AE84" s="101"/>
      <c r="AF84" s="103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5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6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6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6"/>
      <c r="E87" s="104"/>
      <c r="F87" s="107"/>
      <c r="G87" s="108"/>
      <c r="H87" s="106"/>
      <c r="I87" s="104"/>
      <c r="J87" s="107"/>
      <c r="K87" s="108"/>
      <c r="L87" s="106"/>
      <c r="M87" s="104"/>
      <c r="N87" s="107"/>
      <c r="O87" s="108"/>
      <c r="P87" s="106"/>
      <c r="Q87" s="104"/>
      <c r="R87" s="107"/>
      <c r="S87" s="108"/>
      <c r="T87" s="106"/>
      <c r="U87" s="104"/>
      <c r="V87" s="107"/>
      <c r="W87" s="108"/>
      <c r="X87" s="106"/>
      <c r="Y87" s="104"/>
      <c r="Z87" s="109"/>
      <c r="AA87" s="108"/>
      <c r="AB87" s="106"/>
      <c r="AC87" s="104"/>
      <c r="AD87" s="109"/>
      <c r="AE87" s="105"/>
      <c r="AF87" s="110">
        <f t="shared" si="20"/>
        <v>0</v>
      </c>
    </row>
    <row r="88" spans="1:33" ht="15.75" thickBot="1" x14ac:dyDescent="0.3">
      <c r="A88" s="111">
        <v>22</v>
      </c>
      <c r="B88" s="97">
        <v>11494</v>
      </c>
      <c r="C88" s="21" t="s">
        <v>84</v>
      </c>
      <c r="D88" s="98"/>
      <c r="E88" s="99"/>
      <c r="F88" s="100"/>
      <c r="G88" s="101"/>
      <c r="H88" s="98"/>
      <c r="I88" s="99"/>
      <c r="J88" s="100"/>
      <c r="K88" s="101"/>
      <c r="L88" s="98"/>
      <c r="M88" s="99"/>
      <c r="N88" s="100"/>
      <c r="O88" s="101"/>
      <c r="P88" s="98"/>
      <c r="Q88" s="99"/>
      <c r="R88" s="100"/>
      <c r="S88" s="101"/>
      <c r="T88" s="98"/>
      <c r="U88" s="99"/>
      <c r="V88" s="100"/>
      <c r="W88" s="101"/>
      <c r="X88" s="98"/>
      <c r="Y88" s="99"/>
      <c r="Z88" s="102"/>
      <c r="AA88" s="101"/>
      <c r="AB88" s="98"/>
      <c r="AC88" s="99"/>
      <c r="AD88" s="102"/>
      <c r="AE88" s="101"/>
      <c r="AF88" s="103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5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6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6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6"/>
      <c r="E91" s="104"/>
      <c r="F91" s="107"/>
      <c r="G91" s="108"/>
      <c r="H91" s="106"/>
      <c r="I91" s="104"/>
      <c r="J91" s="107"/>
      <c r="K91" s="108"/>
      <c r="L91" s="106"/>
      <c r="M91" s="104"/>
      <c r="N91" s="107"/>
      <c r="O91" s="108"/>
      <c r="P91" s="106"/>
      <c r="Q91" s="104"/>
      <c r="R91" s="107"/>
      <c r="S91" s="108"/>
      <c r="T91" s="106"/>
      <c r="U91" s="104"/>
      <c r="V91" s="107"/>
      <c r="W91" s="108"/>
      <c r="X91" s="106"/>
      <c r="Y91" s="104"/>
      <c r="Z91" s="109"/>
      <c r="AA91" s="108"/>
      <c r="AB91" s="106"/>
      <c r="AC91" s="104"/>
      <c r="AD91" s="109"/>
      <c r="AE91" s="105"/>
      <c r="AF91" s="110">
        <f t="shared" si="21"/>
        <v>0</v>
      </c>
    </row>
    <row r="92" spans="1:33" ht="15.75" thickBot="1" x14ac:dyDescent="0.3">
      <c r="A92" s="111">
        <v>23</v>
      </c>
      <c r="B92" s="97">
        <v>11449</v>
      </c>
      <c r="C92" s="21" t="s">
        <v>58</v>
      </c>
      <c r="D92" s="98"/>
      <c r="E92" s="99"/>
      <c r="F92" s="100"/>
      <c r="G92" s="101"/>
      <c r="H92" s="98"/>
      <c r="I92" s="99"/>
      <c r="J92" s="100"/>
      <c r="K92" s="101"/>
      <c r="L92" s="98"/>
      <c r="M92" s="99"/>
      <c r="N92" s="100"/>
      <c r="O92" s="101"/>
      <c r="P92" s="98"/>
      <c r="Q92" s="99"/>
      <c r="R92" s="100"/>
      <c r="S92" s="101"/>
      <c r="T92" s="98"/>
      <c r="U92" s="99"/>
      <c r="V92" s="100"/>
      <c r="W92" s="101"/>
      <c r="X92" s="98"/>
      <c r="Y92" s="99"/>
      <c r="Z92" s="102"/>
      <c r="AA92" s="101"/>
      <c r="AB92" s="98"/>
      <c r="AC92" s="99"/>
      <c r="AD92" s="102"/>
      <c r="AE92" s="101"/>
      <c r="AF92" s="103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5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6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6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6"/>
      <c r="E95" s="104"/>
      <c r="F95" s="107"/>
      <c r="G95" s="108"/>
      <c r="H95" s="106"/>
      <c r="I95" s="104"/>
      <c r="J95" s="107"/>
      <c r="K95" s="108"/>
      <c r="L95" s="106"/>
      <c r="M95" s="104"/>
      <c r="N95" s="107"/>
      <c r="O95" s="108"/>
      <c r="P95" s="106"/>
      <c r="Q95" s="104"/>
      <c r="R95" s="107"/>
      <c r="S95" s="108"/>
      <c r="T95" s="106"/>
      <c r="U95" s="104"/>
      <c r="V95" s="107"/>
      <c r="W95" s="108"/>
      <c r="X95" s="106"/>
      <c r="Y95" s="104"/>
      <c r="Z95" s="109"/>
      <c r="AA95" s="108"/>
      <c r="AB95" s="106"/>
      <c r="AC95" s="104"/>
      <c r="AD95" s="109"/>
      <c r="AE95" s="105"/>
      <c r="AF95" s="110">
        <f t="shared" si="22"/>
        <v>0</v>
      </c>
    </row>
    <row r="96" spans="1:33" ht="15.75" thickBot="1" x14ac:dyDescent="0.3">
      <c r="A96" s="111">
        <v>24</v>
      </c>
      <c r="B96" s="97">
        <v>11290</v>
      </c>
      <c r="C96" s="21" t="s">
        <v>3</v>
      </c>
      <c r="D96" s="98"/>
      <c r="E96" s="99"/>
      <c r="F96" s="100"/>
      <c r="G96" s="101"/>
      <c r="H96" s="98"/>
      <c r="I96" s="99"/>
      <c r="J96" s="100"/>
      <c r="K96" s="101"/>
      <c r="L96" s="98"/>
      <c r="M96" s="99"/>
      <c r="N96" s="100"/>
      <c r="O96" s="101"/>
      <c r="P96" s="98"/>
      <c r="Q96" s="99"/>
      <c r="R96" s="100"/>
      <c r="S96" s="101"/>
      <c r="T96" s="98"/>
      <c r="U96" s="99"/>
      <c r="V96" s="100"/>
      <c r="W96" s="101"/>
      <c r="X96" s="98"/>
      <c r="Y96" s="99"/>
      <c r="Z96" s="102"/>
      <c r="AA96" s="101"/>
      <c r="AB96" s="98"/>
      <c r="AC96" s="99"/>
      <c r="AD96" s="102"/>
      <c r="AE96" s="101"/>
      <c r="AF96" s="103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5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6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6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6"/>
      <c r="E99" s="104"/>
      <c r="F99" s="107"/>
      <c r="G99" s="108"/>
      <c r="H99" s="106"/>
      <c r="I99" s="104"/>
      <c r="J99" s="107"/>
      <c r="K99" s="108"/>
      <c r="L99" s="106"/>
      <c r="M99" s="104"/>
      <c r="N99" s="107"/>
      <c r="O99" s="108"/>
      <c r="P99" s="106"/>
      <c r="Q99" s="104"/>
      <c r="R99" s="107"/>
      <c r="S99" s="108"/>
      <c r="T99" s="106"/>
      <c r="U99" s="104"/>
      <c r="V99" s="107"/>
      <c r="W99" s="108"/>
      <c r="X99" s="106"/>
      <c r="Y99" s="104"/>
      <c r="Z99" s="109"/>
      <c r="AA99" s="108"/>
      <c r="AB99" s="106"/>
      <c r="AC99" s="104"/>
      <c r="AD99" s="109"/>
      <c r="AE99" s="105"/>
      <c r="AF99" s="110">
        <f t="shared" si="23"/>
        <v>0</v>
      </c>
    </row>
    <row r="100" spans="1:33" ht="15.75" thickBot="1" x14ac:dyDescent="0.3">
      <c r="A100" s="111">
        <v>25</v>
      </c>
      <c r="B100" s="97">
        <v>11401</v>
      </c>
      <c r="C100" s="21" t="s">
        <v>108</v>
      </c>
      <c r="D100" s="98"/>
      <c r="E100" s="99"/>
      <c r="F100" s="100"/>
      <c r="G100" s="101"/>
      <c r="H100" s="98"/>
      <c r="I100" s="99"/>
      <c r="J100" s="100"/>
      <c r="K100" s="101"/>
      <c r="L100" s="98"/>
      <c r="M100" s="99"/>
      <c r="N100" s="100"/>
      <c r="O100" s="101"/>
      <c r="P100" s="98"/>
      <c r="Q100" s="99"/>
      <c r="R100" s="100"/>
      <c r="S100" s="101"/>
      <c r="T100" s="98"/>
      <c r="U100" s="99"/>
      <c r="V100" s="100"/>
      <c r="W100" s="101"/>
      <c r="X100" s="98"/>
      <c r="Y100" s="99"/>
      <c r="Z100" s="102"/>
      <c r="AA100" s="101"/>
      <c r="AB100" s="98"/>
      <c r="AC100" s="99"/>
      <c r="AD100" s="102"/>
      <c r="AE100" s="101"/>
      <c r="AF100" s="103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5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6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6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6"/>
      <c r="E103" s="104"/>
      <c r="F103" s="107"/>
      <c r="G103" s="108"/>
      <c r="H103" s="106"/>
      <c r="I103" s="104"/>
      <c r="J103" s="107"/>
      <c r="K103" s="108"/>
      <c r="L103" s="106"/>
      <c r="M103" s="104"/>
      <c r="N103" s="107"/>
      <c r="O103" s="108"/>
      <c r="P103" s="106"/>
      <c r="Q103" s="104"/>
      <c r="R103" s="107"/>
      <c r="S103" s="108"/>
      <c r="T103" s="106"/>
      <c r="U103" s="104"/>
      <c r="V103" s="107"/>
      <c r="W103" s="108"/>
      <c r="X103" s="106"/>
      <c r="Y103" s="104"/>
      <c r="Z103" s="109"/>
      <c r="AA103" s="108"/>
      <c r="AB103" s="106"/>
      <c r="AC103" s="104"/>
      <c r="AD103" s="109"/>
      <c r="AE103" s="105"/>
      <c r="AF103" s="110">
        <f t="shared" si="24"/>
        <v>0</v>
      </c>
    </row>
    <row r="104" spans="1:33" ht="15.75" thickBot="1" x14ac:dyDescent="0.3">
      <c r="A104" s="111">
        <v>26</v>
      </c>
      <c r="B104" s="97">
        <v>11499</v>
      </c>
      <c r="C104" s="21" t="s">
        <v>89</v>
      </c>
      <c r="D104" s="98"/>
      <c r="E104" s="99"/>
      <c r="F104" s="100"/>
      <c r="G104" s="101"/>
      <c r="H104" s="98"/>
      <c r="I104" s="99"/>
      <c r="J104" s="100"/>
      <c r="K104" s="101"/>
      <c r="L104" s="98"/>
      <c r="M104" s="99"/>
      <c r="N104" s="100"/>
      <c r="O104" s="101"/>
      <c r="P104" s="98"/>
      <c r="Q104" s="99"/>
      <c r="R104" s="100"/>
      <c r="S104" s="101"/>
      <c r="T104" s="98"/>
      <c r="U104" s="99"/>
      <c r="V104" s="100"/>
      <c r="W104" s="101"/>
      <c r="X104" s="98"/>
      <c r="Y104" s="99"/>
      <c r="Z104" s="102"/>
      <c r="AA104" s="101"/>
      <c r="AB104" s="98"/>
      <c r="AC104" s="99"/>
      <c r="AD104" s="102"/>
      <c r="AE104" s="101"/>
      <c r="AF104" s="103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5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6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6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6"/>
      <c r="E107" s="104"/>
      <c r="F107" s="107"/>
      <c r="G107" s="108"/>
      <c r="H107" s="106"/>
      <c r="I107" s="104"/>
      <c r="J107" s="107"/>
      <c r="K107" s="108"/>
      <c r="L107" s="106"/>
      <c r="M107" s="104"/>
      <c r="N107" s="107"/>
      <c r="O107" s="108"/>
      <c r="P107" s="106"/>
      <c r="Q107" s="104"/>
      <c r="R107" s="107"/>
      <c r="S107" s="108"/>
      <c r="T107" s="106"/>
      <c r="U107" s="104"/>
      <c r="V107" s="107"/>
      <c r="W107" s="108"/>
      <c r="X107" s="106"/>
      <c r="Y107" s="104"/>
      <c r="Z107" s="109"/>
      <c r="AA107" s="108"/>
      <c r="AB107" s="106"/>
      <c r="AC107" s="104"/>
      <c r="AD107" s="109"/>
      <c r="AE107" s="105"/>
      <c r="AF107" s="110">
        <f t="shared" si="25"/>
        <v>0</v>
      </c>
    </row>
    <row r="108" spans="1:33" ht="15.75" thickBot="1" x14ac:dyDescent="0.3">
      <c r="A108" s="111">
        <v>27</v>
      </c>
      <c r="B108" s="97">
        <v>11363</v>
      </c>
      <c r="C108" s="21" t="s">
        <v>5</v>
      </c>
      <c r="D108" s="98"/>
      <c r="E108" s="99"/>
      <c r="F108" s="100"/>
      <c r="G108" s="101"/>
      <c r="H108" s="98"/>
      <c r="I108" s="99"/>
      <c r="J108" s="100"/>
      <c r="K108" s="101"/>
      <c r="L108" s="98"/>
      <c r="M108" s="99"/>
      <c r="N108" s="100"/>
      <c r="O108" s="101"/>
      <c r="P108" s="98"/>
      <c r="Q108" s="99"/>
      <c r="R108" s="100"/>
      <c r="S108" s="101"/>
      <c r="T108" s="98"/>
      <c r="U108" s="99"/>
      <c r="V108" s="100"/>
      <c r="W108" s="101"/>
      <c r="X108" s="98"/>
      <c r="Y108" s="99"/>
      <c r="Z108" s="102"/>
      <c r="AA108" s="101"/>
      <c r="AB108" s="98"/>
      <c r="AC108" s="99"/>
      <c r="AD108" s="102"/>
      <c r="AE108" s="101"/>
      <c r="AF108" s="103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5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6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6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6"/>
      <c r="E111" s="104"/>
      <c r="F111" s="107"/>
      <c r="G111" s="108"/>
      <c r="H111" s="106"/>
      <c r="I111" s="104"/>
      <c r="J111" s="107"/>
      <c r="K111" s="108"/>
      <c r="L111" s="106"/>
      <c r="M111" s="104"/>
      <c r="N111" s="107"/>
      <c r="O111" s="108"/>
      <c r="P111" s="106"/>
      <c r="Q111" s="104"/>
      <c r="R111" s="107"/>
      <c r="S111" s="108"/>
      <c r="T111" s="106"/>
      <c r="U111" s="104"/>
      <c r="V111" s="107"/>
      <c r="W111" s="108"/>
      <c r="X111" s="106"/>
      <c r="Y111" s="104"/>
      <c r="Z111" s="109"/>
      <c r="AA111" s="108"/>
      <c r="AB111" s="106"/>
      <c r="AC111" s="104"/>
      <c r="AD111" s="109"/>
      <c r="AE111" s="105"/>
      <c r="AF111" s="110">
        <f t="shared" si="26"/>
        <v>0</v>
      </c>
    </row>
    <row r="112" spans="1:33" ht="15.75" thickBot="1" x14ac:dyDescent="0.3">
      <c r="A112" s="111">
        <v>28</v>
      </c>
      <c r="B112" s="97">
        <v>11291</v>
      </c>
      <c r="C112" s="21" t="s">
        <v>6</v>
      </c>
      <c r="D112" s="98"/>
      <c r="E112" s="99"/>
      <c r="F112" s="100"/>
      <c r="G112" s="101"/>
      <c r="H112" s="98"/>
      <c r="I112" s="99"/>
      <c r="J112" s="100"/>
      <c r="K112" s="101"/>
      <c r="L112" s="98"/>
      <c r="M112" s="99"/>
      <c r="N112" s="100"/>
      <c r="O112" s="101"/>
      <c r="P112" s="98"/>
      <c r="Q112" s="99"/>
      <c r="R112" s="100"/>
      <c r="S112" s="101"/>
      <c r="T112" s="98"/>
      <c r="U112" s="99"/>
      <c r="V112" s="100"/>
      <c r="W112" s="101"/>
      <c r="X112" s="98"/>
      <c r="Y112" s="99"/>
      <c r="Z112" s="102"/>
      <c r="AA112" s="101"/>
      <c r="AB112" s="98"/>
      <c r="AC112" s="99"/>
      <c r="AD112" s="102"/>
      <c r="AE112" s="101"/>
      <c r="AF112" s="103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5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6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6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6"/>
      <c r="E115" s="104"/>
      <c r="F115" s="107"/>
      <c r="G115" s="108"/>
      <c r="H115" s="106"/>
      <c r="I115" s="104"/>
      <c r="J115" s="107"/>
      <c r="K115" s="108"/>
      <c r="L115" s="106"/>
      <c r="M115" s="104"/>
      <c r="N115" s="107"/>
      <c r="O115" s="108"/>
      <c r="P115" s="106"/>
      <c r="Q115" s="104"/>
      <c r="R115" s="107"/>
      <c r="S115" s="108"/>
      <c r="T115" s="106"/>
      <c r="U115" s="104"/>
      <c r="V115" s="107"/>
      <c r="W115" s="108"/>
      <c r="X115" s="106"/>
      <c r="Y115" s="104"/>
      <c r="Z115" s="109"/>
      <c r="AA115" s="108"/>
      <c r="AB115" s="106"/>
      <c r="AC115" s="104"/>
      <c r="AD115" s="109"/>
      <c r="AE115" s="105"/>
      <c r="AF115" s="110">
        <f t="shared" si="27"/>
        <v>0</v>
      </c>
    </row>
    <row r="116" spans="1:33" ht="15.75" thickBot="1" x14ac:dyDescent="0.3">
      <c r="A116" s="111">
        <v>29</v>
      </c>
      <c r="B116" s="97">
        <v>11502</v>
      </c>
      <c r="C116" s="21" t="s">
        <v>91</v>
      </c>
      <c r="D116" s="98"/>
      <c r="E116" s="99"/>
      <c r="F116" s="100"/>
      <c r="G116" s="101"/>
      <c r="H116" s="98"/>
      <c r="I116" s="99"/>
      <c r="J116" s="100"/>
      <c r="K116" s="101"/>
      <c r="L116" s="98"/>
      <c r="M116" s="99"/>
      <c r="N116" s="100"/>
      <c r="O116" s="101"/>
      <c r="P116" s="98"/>
      <c r="Q116" s="99"/>
      <c r="R116" s="100"/>
      <c r="S116" s="101"/>
      <c r="T116" s="98"/>
      <c r="U116" s="99"/>
      <c r="V116" s="100"/>
      <c r="W116" s="101"/>
      <c r="X116" s="98"/>
      <c r="Y116" s="99"/>
      <c r="Z116" s="102"/>
      <c r="AA116" s="101"/>
      <c r="AB116" s="98"/>
      <c r="AC116" s="99"/>
      <c r="AD116" s="102"/>
      <c r="AE116" s="101"/>
      <c r="AF116" s="103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5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6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6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6"/>
      <c r="E119" s="104"/>
      <c r="F119" s="107"/>
      <c r="G119" s="108"/>
      <c r="H119" s="106"/>
      <c r="I119" s="104"/>
      <c r="J119" s="107"/>
      <c r="K119" s="108"/>
      <c r="L119" s="106"/>
      <c r="M119" s="104"/>
      <c r="N119" s="107"/>
      <c r="O119" s="108"/>
      <c r="P119" s="106"/>
      <c r="Q119" s="104"/>
      <c r="R119" s="107"/>
      <c r="S119" s="108"/>
      <c r="T119" s="106"/>
      <c r="U119" s="104"/>
      <c r="V119" s="107"/>
      <c r="W119" s="108"/>
      <c r="X119" s="106"/>
      <c r="Y119" s="104"/>
      <c r="Z119" s="109"/>
      <c r="AA119" s="108"/>
      <c r="AB119" s="106"/>
      <c r="AC119" s="104"/>
      <c r="AD119" s="109"/>
      <c r="AE119" s="105"/>
      <c r="AF119" s="110">
        <f t="shared" si="28"/>
        <v>0</v>
      </c>
    </row>
    <row r="120" spans="1:33" ht="15.75" thickBot="1" x14ac:dyDescent="0.3">
      <c r="A120" s="111">
        <v>30</v>
      </c>
      <c r="B120" s="97">
        <v>11408</v>
      </c>
      <c r="C120" s="21" t="s">
        <v>64</v>
      </c>
      <c r="D120" s="98"/>
      <c r="E120" s="99"/>
      <c r="F120" s="100"/>
      <c r="G120" s="101"/>
      <c r="H120" s="98"/>
      <c r="I120" s="99"/>
      <c r="J120" s="100"/>
      <c r="K120" s="101"/>
      <c r="L120" s="98"/>
      <c r="M120" s="99"/>
      <c r="N120" s="100"/>
      <c r="O120" s="101"/>
      <c r="P120" s="98"/>
      <c r="Q120" s="99"/>
      <c r="R120" s="100"/>
      <c r="S120" s="101"/>
      <c r="T120" s="98"/>
      <c r="U120" s="99"/>
      <c r="V120" s="100"/>
      <c r="W120" s="101"/>
      <c r="X120" s="98"/>
      <c r="Y120" s="99"/>
      <c r="Z120" s="102"/>
      <c r="AA120" s="101"/>
      <c r="AB120" s="98"/>
      <c r="AC120" s="99"/>
      <c r="AD120" s="102"/>
      <c r="AE120" s="101"/>
      <c r="AF120" s="103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5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6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6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6"/>
      <c r="E123" s="104"/>
      <c r="F123" s="107"/>
      <c r="G123" s="108"/>
      <c r="H123" s="106"/>
      <c r="I123" s="104"/>
      <c r="J123" s="107"/>
      <c r="K123" s="108"/>
      <c r="L123" s="106"/>
      <c r="M123" s="104"/>
      <c r="N123" s="107"/>
      <c r="O123" s="108"/>
      <c r="P123" s="106"/>
      <c r="Q123" s="104"/>
      <c r="R123" s="107"/>
      <c r="S123" s="108"/>
      <c r="T123" s="106"/>
      <c r="U123" s="104"/>
      <c r="V123" s="107"/>
      <c r="W123" s="108"/>
      <c r="X123" s="106"/>
      <c r="Y123" s="104"/>
      <c r="Z123" s="109"/>
      <c r="AA123" s="108"/>
      <c r="AB123" s="106"/>
      <c r="AC123" s="104"/>
      <c r="AD123" s="109"/>
      <c r="AE123" s="105"/>
      <c r="AF123" s="110">
        <f t="shared" si="29"/>
        <v>0</v>
      </c>
    </row>
    <row r="124" spans="1:33" ht="15.75" thickBot="1" x14ac:dyDescent="0.3">
      <c r="A124" s="111">
        <v>31</v>
      </c>
      <c r="B124" s="97">
        <v>11428</v>
      </c>
      <c r="C124" s="21" t="s">
        <v>169</v>
      </c>
      <c r="D124" s="98"/>
      <c r="E124" s="99"/>
      <c r="F124" s="100"/>
      <c r="G124" s="101"/>
      <c r="H124" s="98"/>
      <c r="I124" s="99"/>
      <c r="J124" s="100"/>
      <c r="K124" s="101"/>
      <c r="L124" s="98"/>
      <c r="M124" s="99"/>
      <c r="N124" s="100"/>
      <c r="O124" s="101"/>
      <c r="P124" s="98"/>
      <c r="Q124" s="99"/>
      <c r="R124" s="100"/>
      <c r="S124" s="101"/>
      <c r="T124" s="98"/>
      <c r="U124" s="99"/>
      <c r="V124" s="100"/>
      <c r="W124" s="101"/>
      <c r="X124" s="98"/>
      <c r="Y124" s="99"/>
      <c r="Z124" s="102"/>
      <c r="AA124" s="101"/>
      <c r="AB124" s="98"/>
      <c r="AC124" s="99"/>
      <c r="AD124" s="102"/>
      <c r="AE124" s="101"/>
      <c r="AF124" s="103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5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6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6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6"/>
      <c r="E127" s="104"/>
      <c r="F127" s="107"/>
      <c r="G127" s="108"/>
      <c r="H127" s="106"/>
      <c r="I127" s="104"/>
      <c r="J127" s="107"/>
      <c r="K127" s="108"/>
      <c r="L127" s="106"/>
      <c r="M127" s="104"/>
      <c r="N127" s="107"/>
      <c r="O127" s="108"/>
      <c r="P127" s="106"/>
      <c r="Q127" s="104"/>
      <c r="R127" s="107"/>
      <c r="S127" s="108"/>
      <c r="T127" s="106"/>
      <c r="U127" s="104"/>
      <c r="V127" s="107"/>
      <c r="W127" s="108"/>
      <c r="X127" s="106"/>
      <c r="Y127" s="104"/>
      <c r="Z127" s="109"/>
      <c r="AA127" s="108"/>
      <c r="AB127" s="106"/>
      <c r="AC127" s="104"/>
      <c r="AD127" s="109"/>
      <c r="AE127" s="105"/>
      <c r="AF127" s="110">
        <f t="shared" si="30"/>
        <v>0</v>
      </c>
    </row>
    <row r="128" spans="1:33" ht="15.75" thickBot="1" x14ac:dyDescent="0.3">
      <c r="A128" s="111">
        <v>32</v>
      </c>
      <c r="B128" s="97">
        <v>11478</v>
      </c>
      <c r="C128" s="21" t="s">
        <v>70</v>
      </c>
      <c r="D128" s="98"/>
      <c r="E128" s="99"/>
      <c r="F128" s="100"/>
      <c r="G128" s="101"/>
      <c r="H128" s="98"/>
      <c r="I128" s="99"/>
      <c r="J128" s="100"/>
      <c r="K128" s="101"/>
      <c r="L128" s="98"/>
      <c r="M128" s="99"/>
      <c r="N128" s="100"/>
      <c r="O128" s="101"/>
      <c r="P128" s="98"/>
      <c r="Q128" s="99"/>
      <c r="R128" s="100"/>
      <c r="S128" s="101"/>
      <c r="T128" s="98"/>
      <c r="U128" s="99"/>
      <c r="V128" s="100"/>
      <c r="W128" s="101"/>
      <c r="X128" s="98"/>
      <c r="Y128" s="99"/>
      <c r="Z128" s="102"/>
      <c r="AA128" s="101"/>
      <c r="AB128" s="98"/>
      <c r="AC128" s="99"/>
      <c r="AD128" s="102"/>
      <c r="AE128" s="101"/>
      <c r="AF128" s="103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5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6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6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6"/>
      <c r="E131" s="104"/>
      <c r="F131" s="107"/>
      <c r="G131" s="108"/>
      <c r="H131" s="106"/>
      <c r="I131" s="104"/>
      <c r="J131" s="107"/>
      <c r="K131" s="108"/>
      <c r="L131" s="106"/>
      <c r="M131" s="104"/>
      <c r="N131" s="107"/>
      <c r="O131" s="108"/>
      <c r="P131" s="106"/>
      <c r="Q131" s="104"/>
      <c r="R131" s="107"/>
      <c r="S131" s="108"/>
      <c r="T131" s="106"/>
      <c r="U131" s="104"/>
      <c r="V131" s="107"/>
      <c r="W131" s="108"/>
      <c r="X131" s="106"/>
      <c r="Y131" s="104"/>
      <c r="Z131" s="109"/>
      <c r="AA131" s="108"/>
      <c r="AB131" s="106"/>
      <c r="AC131" s="104"/>
      <c r="AD131" s="109"/>
      <c r="AE131" s="105"/>
      <c r="AF131" s="110">
        <f t="shared" si="31"/>
        <v>0</v>
      </c>
    </row>
    <row r="132" spans="1:33" ht="15.75" thickBot="1" x14ac:dyDescent="0.3">
      <c r="A132" s="111">
        <v>33</v>
      </c>
      <c r="B132" s="97">
        <v>11534</v>
      </c>
      <c r="C132" s="21" t="s">
        <v>269</v>
      </c>
      <c r="D132" s="98"/>
      <c r="E132" s="99"/>
      <c r="F132" s="100"/>
      <c r="G132" s="101"/>
      <c r="H132" s="98"/>
      <c r="I132" s="99"/>
      <c r="J132" s="100"/>
      <c r="K132" s="101"/>
      <c r="L132" s="98"/>
      <c r="M132" s="99"/>
      <c r="N132" s="100"/>
      <c r="O132" s="101"/>
      <c r="P132" s="98"/>
      <c r="Q132" s="99"/>
      <c r="R132" s="100"/>
      <c r="S132" s="101"/>
      <c r="T132" s="98"/>
      <c r="U132" s="99"/>
      <c r="V132" s="100"/>
      <c r="W132" s="101"/>
      <c r="X132" s="98"/>
      <c r="Y132" s="99"/>
      <c r="Z132" s="102"/>
      <c r="AA132" s="101"/>
      <c r="AB132" s="98"/>
      <c r="AC132" s="99"/>
      <c r="AD132" s="102"/>
      <c r="AE132" s="101"/>
      <c r="AF132" s="103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5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6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6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6"/>
      <c r="E135" s="104"/>
      <c r="F135" s="107"/>
      <c r="G135" s="108"/>
      <c r="H135" s="106"/>
      <c r="I135" s="104"/>
      <c r="J135" s="107"/>
      <c r="K135" s="108"/>
      <c r="L135" s="106"/>
      <c r="M135" s="104"/>
      <c r="N135" s="107"/>
      <c r="O135" s="108"/>
      <c r="P135" s="106"/>
      <c r="Q135" s="104"/>
      <c r="R135" s="107"/>
      <c r="S135" s="108"/>
      <c r="T135" s="106"/>
      <c r="U135" s="104"/>
      <c r="V135" s="107"/>
      <c r="W135" s="108"/>
      <c r="X135" s="106"/>
      <c r="Y135" s="104"/>
      <c r="Z135" s="109"/>
      <c r="AA135" s="108"/>
      <c r="AB135" s="106"/>
      <c r="AC135" s="104"/>
      <c r="AD135" s="109"/>
      <c r="AE135" s="105"/>
      <c r="AF135" s="110">
        <f t="shared" si="32"/>
        <v>0</v>
      </c>
    </row>
    <row r="136" spans="1:33" ht="15.75" thickBot="1" x14ac:dyDescent="0.3">
      <c r="A136" s="111">
        <v>34</v>
      </c>
      <c r="B136" s="97">
        <v>11514</v>
      </c>
      <c r="C136" s="21" t="s">
        <v>266</v>
      </c>
      <c r="D136" s="98"/>
      <c r="E136" s="99"/>
      <c r="F136" s="100"/>
      <c r="G136" s="101"/>
      <c r="H136" s="98"/>
      <c r="I136" s="99"/>
      <c r="J136" s="100"/>
      <c r="K136" s="101"/>
      <c r="L136" s="98"/>
      <c r="M136" s="99"/>
      <c r="N136" s="100"/>
      <c r="O136" s="101"/>
      <c r="P136" s="98"/>
      <c r="Q136" s="99"/>
      <c r="R136" s="100"/>
      <c r="S136" s="101"/>
      <c r="T136" s="98"/>
      <c r="U136" s="99"/>
      <c r="V136" s="100"/>
      <c r="W136" s="101"/>
      <c r="X136" s="98"/>
      <c r="Y136" s="99"/>
      <c r="Z136" s="102"/>
      <c r="AA136" s="101"/>
      <c r="AB136" s="98"/>
      <c r="AC136" s="99"/>
      <c r="AD136" s="102"/>
      <c r="AE136" s="101"/>
      <c r="AF136" s="103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5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6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6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6"/>
      <c r="E139" s="104"/>
      <c r="F139" s="107"/>
      <c r="G139" s="108"/>
      <c r="H139" s="106"/>
      <c r="I139" s="104"/>
      <c r="J139" s="107"/>
      <c r="K139" s="108"/>
      <c r="L139" s="106"/>
      <c r="M139" s="104"/>
      <c r="N139" s="107"/>
      <c r="O139" s="108"/>
      <c r="P139" s="106"/>
      <c r="Q139" s="104"/>
      <c r="R139" s="107"/>
      <c r="S139" s="108"/>
      <c r="T139" s="106"/>
      <c r="U139" s="104"/>
      <c r="V139" s="107"/>
      <c r="W139" s="108"/>
      <c r="X139" s="106"/>
      <c r="Y139" s="104"/>
      <c r="Z139" s="109"/>
      <c r="AA139" s="108"/>
      <c r="AB139" s="106"/>
      <c r="AC139" s="104"/>
      <c r="AD139" s="109"/>
      <c r="AE139" s="105"/>
      <c r="AF139" s="110">
        <f t="shared" si="33"/>
        <v>0</v>
      </c>
    </row>
    <row r="140" spans="1:33" ht="15.75" thickBot="1" x14ac:dyDescent="0.3">
      <c r="A140" s="111">
        <v>35</v>
      </c>
      <c r="B140" s="97">
        <v>11500</v>
      </c>
      <c r="C140" s="21" t="s">
        <v>90</v>
      </c>
      <c r="D140" s="98"/>
      <c r="E140" s="99"/>
      <c r="F140" s="100"/>
      <c r="G140" s="101"/>
      <c r="H140" s="98"/>
      <c r="I140" s="99"/>
      <c r="J140" s="100"/>
      <c r="K140" s="101"/>
      <c r="L140" s="98"/>
      <c r="M140" s="99"/>
      <c r="N140" s="100"/>
      <c r="O140" s="101"/>
      <c r="P140" s="98"/>
      <c r="Q140" s="99"/>
      <c r="R140" s="100"/>
      <c r="S140" s="101"/>
      <c r="T140" s="98"/>
      <c r="U140" s="99"/>
      <c r="V140" s="100"/>
      <c r="W140" s="101"/>
      <c r="X140" s="98"/>
      <c r="Y140" s="99"/>
      <c r="Z140" s="102"/>
      <c r="AA140" s="101"/>
      <c r="AB140" s="98"/>
      <c r="AC140" s="99"/>
      <c r="AD140" s="102"/>
      <c r="AE140" s="101"/>
      <c r="AF140" s="103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5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6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6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6"/>
      <c r="E143" s="104"/>
      <c r="F143" s="107"/>
      <c r="G143" s="108"/>
      <c r="H143" s="106"/>
      <c r="I143" s="104"/>
      <c r="J143" s="107"/>
      <c r="K143" s="108"/>
      <c r="L143" s="106"/>
      <c r="M143" s="104"/>
      <c r="N143" s="107"/>
      <c r="O143" s="108"/>
      <c r="P143" s="106"/>
      <c r="Q143" s="104"/>
      <c r="R143" s="107"/>
      <c r="S143" s="108"/>
      <c r="T143" s="106"/>
      <c r="U143" s="104"/>
      <c r="V143" s="107"/>
      <c r="W143" s="108"/>
      <c r="X143" s="106"/>
      <c r="Y143" s="104"/>
      <c r="Z143" s="109"/>
      <c r="AA143" s="108"/>
      <c r="AB143" s="106"/>
      <c r="AC143" s="104"/>
      <c r="AD143" s="109"/>
      <c r="AE143" s="105"/>
      <c r="AF143" s="110">
        <f t="shared" si="34"/>
        <v>0</v>
      </c>
    </row>
    <row r="144" spans="1:33" ht="15.75" thickBot="1" x14ac:dyDescent="0.3">
      <c r="A144" s="111">
        <v>36</v>
      </c>
      <c r="B144" s="97">
        <v>11501</v>
      </c>
      <c r="C144" s="21" t="s">
        <v>85</v>
      </c>
      <c r="D144" s="98"/>
      <c r="E144" s="99"/>
      <c r="F144" s="100"/>
      <c r="G144" s="101"/>
      <c r="H144" s="98"/>
      <c r="I144" s="99"/>
      <c r="J144" s="100"/>
      <c r="K144" s="101"/>
      <c r="L144" s="98"/>
      <c r="M144" s="99"/>
      <c r="N144" s="100"/>
      <c r="O144" s="101"/>
      <c r="P144" s="98"/>
      <c r="Q144" s="99"/>
      <c r="R144" s="100"/>
      <c r="S144" s="101"/>
      <c r="T144" s="98"/>
      <c r="U144" s="99"/>
      <c r="V144" s="100"/>
      <c r="W144" s="101"/>
      <c r="X144" s="98"/>
      <c r="Y144" s="99"/>
      <c r="Z144" s="102"/>
      <c r="AA144" s="101"/>
      <c r="AB144" s="98"/>
      <c r="AC144" s="99"/>
      <c r="AD144" s="102"/>
      <c r="AE144" s="101"/>
      <c r="AF144" s="103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5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6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6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6"/>
      <c r="E147" s="104"/>
      <c r="F147" s="107"/>
      <c r="G147" s="108"/>
      <c r="H147" s="106"/>
      <c r="I147" s="104"/>
      <c r="J147" s="107"/>
      <c r="K147" s="108"/>
      <c r="L147" s="106"/>
      <c r="M147" s="104"/>
      <c r="N147" s="107"/>
      <c r="O147" s="108"/>
      <c r="P147" s="106"/>
      <c r="Q147" s="104"/>
      <c r="R147" s="107"/>
      <c r="S147" s="108"/>
      <c r="T147" s="106"/>
      <c r="U147" s="104"/>
      <c r="V147" s="107"/>
      <c r="W147" s="108"/>
      <c r="X147" s="106"/>
      <c r="Y147" s="104"/>
      <c r="Z147" s="109"/>
      <c r="AA147" s="108"/>
      <c r="AB147" s="106"/>
      <c r="AC147" s="104"/>
      <c r="AD147" s="109"/>
      <c r="AE147" s="105"/>
      <c r="AF147" s="110">
        <f t="shared" si="35"/>
        <v>0</v>
      </c>
    </row>
    <row r="148" spans="1:33" ht="15.75" thickBot="1" x14ac:dyDescent="0.3">
      <c r="A148" s="111">
        <v>37</v>
      </c>
      <c r="B148" s="97">
        <v>11495</v>
      </c>
      <c r="C148" s="21" t="s">
        <v>92</v>
      </c>
      <c r="D148" s="98"/>
      <c r="E148" s="99"/>
      <c r="F148" s="100"/>
      <c r="G148" s="101"/>
      <c r="H148" s="98"/>
      <c r="I148" s="99"/>
      <c r="J148" s="100"/>
      <c r="K148" s="101"/>
      <c r="L148" s="98"/>
      <c r="M148" s="99"/>
      <c r="N148" s="100"/>
      <c r="O148" s="101"/>
      <c r="P148" s="98"/>
      <c r="Q148" s="99"/>
      <c r="R148" s="100"/>
      <c r="S148" s="101"/>
      <c r="T148" s="98"/>
      <c r="U148" s="99"/>
      <c r="V148" s="100"/>
      <c r="W148" s="101"/>
      <c r="X148" s="98"/>
      <c r="Y148" s="99"/>
      <c r="Z148" s="102"/>
      <c r="AA148" s="101"/>
      <c r="AB148" s="98"/>
      <c r="AC148" s="99"/>
      <c r="AD148" s="102"/>
      <c r="AE148" s="101"/>
      <c r="AF148" s="103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5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6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6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6"/>
      <c r="E151" s="104"/>
      <c r="F151" s="107"/>
      <c r="G151" s="108"/>
      <c r="H151" s="106"/>
      <c r="I151" s="104"/>
      <c r="J151" s="107"/>
      <c r="K151" s="108"/>
      <c r="L151" s="106"/>
      <c r="M151" s="104"/>
      <c r="N151" s="107"/>
      <c r="O151" s="108"/>
      <c r="P151" s="106"/>
      <c r="Q151" s="104"/>
      <c r="R151" s="107"/>
      <c r="S151" s="108"/>
      <c r="T151" s="106"/>
      <c r="U151" s="104"/>
      <c r="V151" s="107"/>
      <c r="W151" s="108"/>
      <c r="X151" s="106"/>
      <c r="Y151" s="104"/>
      <c r="Z151" s="109"/>
      <c r="AA151" s="108"/>
      <c r="AB151" s="106"/>
      <c r="AC151" s="104"/>
      <c r="AD151" s="109"/>
      <c r="AE151" s="105"/>
      <c r="AF151" s="110">
        <f t="shared" si="36"/>
        <v>0</v>
      </c>
    </row>
    <row r="152" spans="1:33" ht="15.75" thickBot="1" x14ac:dyDescent="0.3">
      <c r="A152" s="111">
        <v>38</v>
      </c>
      <c r="B152" s="97">
        <v>11496</v>
      </c>
      <c r="C152" s="21" t="s">
        <v>86</v>
      </c>
      <c r="D152" s="98"/>
      <c r="E152" s="99"/>
      <c r="F152" s="100"/>
      <c r="G152" s="101"/>
      <c r="H152" s="98"/>
      <c r="I152" s="99"/>
      <c r="J152" s="100"/>
      <c r="K152" s="101"/>
      <c r="L152" s="98"/>
      <c r="M152" s="99"/>
      <c r="N152" s="100"/>
      <c r="O152" s="101"/>
      <c r="P152" s="98"/>
      <c r="Q152" s="99"/>
      <c r="R152" s="100"/>
      <c r="S152" s="101"/>
      <c r="T152" s="98"/>
      <c r="U152" s="99"/>
      <c r="V152" s="100"/>
      <c r="W152" s="101"/>
      <c r="X152" s="98"/>
      <c r="Y152" s="99"/>
      <c r="Z152" s="102"/>
      <c r="AA152" s="101"/>
      <c r="AB152" s="98"/>
      <c r="AC152" s="99"/>
      <c r="AD152" s="102"/>
      <c r="AE152" s="101"/>
      <c r="AF152" s="103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5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6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6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6"/>
      <c r="E155" s="104"/>
      <c r="F155" s="107"/>
      <c r="G155" s="108"/>
      <c r="H155" s="106"/>
      <c r="I155" s="104"/>
      <c r="J155" s="107"/>
      <c r="K155" s="108"/>
      <c r="L155" s="106"/>
      <c r="M155" s="104"/>
      <c r="N155" s="107"/>
      <c r="O155" s="108"/>
      <c r="P155" s="106"/>
      <c r="Q155" s="104"/>
      <c r="R155" s="107"/>
      <c r="S155" s="108"/>
      <c r="T155" s="106"/>
      <c r="U155" s="104"/>
      <c r="V155" s="107"/>
      <c r="W155" s="108"/>
      <c r="X155" s="106"/>
      <c r="Y155" s="104"/>
      <c r="Z155" s="109"/>
      <c r="AA155" s="108"/>
      <c r="AB155" s="106"/>
      <c r="AC155" s="104"/>
      <c r="AD155" s="109"/>
      <c r="AE155" s="105"/>
      <c r="AF155" s="110">
        <f t="shared" si="37"/>
        <v>0</v>
      </c>
    </row>
    <row r="156" spans="1:33" ht="15.75" thickBot="1" x14ac:dyDescent="0.3">
      <c r="A156" s="111">
        <v>39</v>
      </c>
      <c r="B156" s="97">
        <v>11493</v>
      </c>
      <c r="C156" s="21" t="s">
        <v>83</v>
      </c>
      <c r="D156" s="98"/>
      <c r="E156" s="99"/>
      <c r="F156" s="100"/>
      <c r="G156" s="101"/>
      <c r="H156" s="98"/>
      <c r="I156" s="99"/>
      <c r="J156" s="100"/>
      <c r="K156" s="101"/>
      <c r="L156" s="98"/>
      <c r="M156" s="99"/>
      <c r="N156" s="100"/>
      <c r="O156" s="101"/>
      <c r="P156" s="98"/>
      <c r="Q156" s="99"/>
      <c r="R156" s="100"/>
      <c r="S156" s="101"/>
      <c r="T156" s="98"/>
      <c r="U156" s="99"/>
      <c r="V156" s="100"/>
      <c r="W156" s="101"/>
      <c r="X156" s="98"/>
      <c r="Y156" s="99"/>
      <c r="Z156" s="102"/>
      <c r="AA156" s="101"/>
      <c r="AB156" s="98"/>
      <c r="AC156" s="99"/>
      <c r="AD156" s="102"/>
      <c r="AE156" s="101"/>
      <c r="AF156" s="103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5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6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6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6"/>
      <c r="E159" s="104"/>
      <c r="F159" s="107"/>
      <c r="G159" s="108"/>
      <c r="H159" s="106"/>
      <c r="I159" s="104"/>
      <c r="J159" s="107"/>
      <c r="K159" s="108"/>
      <c r="L159" s="106"/>
      <c r="M159" s="104"/>
      <c r="N159" s="107"/>
      <c r="O159" s="108"/>
      <c r="P159" s="106"/>
      <c r="Q159" s="104"/>
      <c r="R159" s="107"/>
      <c r="S159" s="108"/>
      <c r="T159" s="106"/>
      <c r="U159" s="104"/>
      <c r="V159" s="107"/>
      <c r="W159" s="108"/>
      <c r="X159" s="106"/>
      <c r="Y159" s="104"/>
      <c r="Z159" s="109"/>
      <c r="AA159" s="108"/>
      <c r="AB159" s="106"/>
      <c r="AC159" s="104"/>
      <c r="AD159" s="109"/>
      <c r="AE159" s="105"/>
      <c r="AF159" s="110">
        <f t="shared" si="38"/>
        <v>0</v>
      </c>
    </row>
    <row r="160" spans="1:33" ht="15.75" thickBot="1" x14ac:dyDescent="0.3">
      <c r="A160" s="111">
        <v>40</v>
      </c>
      <c r="B160" s="97">
        <v>11406</v>
      </c>
      <c r="C160" s="21" t="s">
        <v>171</v>
      </c>
      <c r="D160" s="98"/>
      <c r="E160" s="99"/>
      <c r="F160" s="100"/>
      <c r="G160" s="101"/>
      <c r="H160" s="98"/>
      <c r="I160" s="99"/>
      <c r="J160" s="100"/>
      <c r="K160" s="101"/>
      <c r="L160" s="98"/>
      <c r="M160" s="99"/>
      <c r="N160" s="100"/>
      <c r="O160" s="101"/>
      <c r="P160" s="98"/>
      <c r="Q160" s="99"/>
      <c r="R160" s="100"/>
      <c r="S160" s="101"/>
      <c r="T160" s="98"/>
      <c r="U160" s="99"/>
      <c r="V160" s="100"/>
      <c r="W160" s="101"/>
      <c r="X160" s="98"/>
      <c r="Y160" s="99"/>
      <c r="Z160" s="102"/>
      <c r="AA160" s="101"/>
      <c r="AB160" s="98"/>
      <c r="AC160" s="99"/>
      <c r="AD160" s="102"/>
      <c r="AE160" s="101"/>
      <c r="AF160" s="103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5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6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6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6"/>
      <c r="E163" s="104"/>
      <c r="F163" s="107"/>
      <c r="G163" s="108"/>
      <c r="H163" s="106"/>
      <c r="I163" s="104"/>
      <c r="J163" s="107"/>
      <c r="K163" s="108"/>
      <c r="L163" s="106"/>
      <c r="M163" s="104"/>
      <c r="N163" s="107"/>
      <c r="O163" s="108"/>
      <c r="P163" s="106"/>
      <c r="Q163" s="104"/>
      <c r="R163" s="107"/>
      <c r="S163" s="108"/>
      <c r="T163" s="106"/>
      <c r="U163" s="104"/>
      <c r="V163" s="107"/>
      <c r="W163" s="108"/>
      <c r="X163" s="106"/>
      <c r="Y163" s="104"/>
      <c r="Z163" s="109"/>
      <c r="AA163" s="108"/>
      <c r="AB163" s="106"/>
      <c r="AC163" s="104"/>
      <c r="AD163" s="109"/>
      <c r="AE163" s="105"/>
      <c r="AF163" s="110">
        <f t="shared" si="39"/>
        <v>0</v>
      </c>
    </row>
    <row r="164" spans="1:33" ht="15.75" thickBot="1" x14ac:dyDescent="0.3">
      <c r="A164" s="111">
        <v>41</v>
      </c>
      <c r="B164" s="97">
        <v>11497</v>
      </c>
      <c r="C164" s="21" t="s">
        <v>87</v>
      </c>
      <c r="D164" s="98"/>
      <c r="E164" s="99"/>
      <c r="F164" s="100"/>
      <c r="G164" s="101"/>
      <c r="H164" s="98"/>
      <c r="I164" s="99"/>
      <c r="J164" s="100"/>
      <c r="K164" s="101"/>
      <c r="L164" s="98"/>
      <c r="M164" s="99"/>
      <c r="N164" s="100"/>
      <c r="O164" s="101"/>
      <c r="P164" s="98"/>
      <c r="Q164" s="99"/>
      <c r="R164" s="100"/>
      <c r="S164" s="101"/>
      <c r="T164" s="98"/>
      <c r="U164" s="99"/>
      <c r="V164" s="100"/>
      <c r="W164" s="101"/>
      <c r="X164" s="98"/>
      <c r="Y164" s="99"/>
      <c r="Z164" s="102"/>
      <c r="AA164" s="101"/>
      <c r="AB164" s="98"/>
      <c r="AC164" s="99"/>
      <c r="AD164" s="102"/>
      <c r="AE164" s="101"/>
      <c r="AF164" s="103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5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6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6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6"/>
      <c r="E167" s="104"/>
      <c r="F167" s="107"/>
      <c r="G167" s="108"/>
      <c r="H167" s="106"/>
      <c r="I167" s="104"/>
      <c r="J167" s="107"/>
      <c r="K167" s="108"/>
      <c r="L167" s="106"/>
      <c r="M167" s="104"/>
      <c r="N167" s="107"/>
      <c r="O167" s="108"/>
      <c r="P167" s="106"/>
      <c r="Q167" s="104"/>
      <c r="R167" s="107"/>
      <c r="S167" s="108"/>
      <c r="T167" s="106"/>
      <c r="U167" s="104"/>
      <c r="V167" s="107"/>
      <c r="W167" s="108"/>
      <c r="X167" s="106"/>
      <c r="Y167" s="104"/>
      <c r="Z167" s="109"/>
      <c r="AA167" s="108"/>
      <c r="AB167" s="106"/>
      <c r="AC167" s="104"/>
      <c r="AD167" s="109"/>
      <c r="AE167" s="105"/>
      <c r="AF167" s="110">
        <f t="shared" si="40"/>
        <v>0</v>
      </c>
    </row>
    <row r="168" spans="1:33" ht="15.75" thickBot="1" x14ac:dyDescent="0.3">
      <c r="A168" s="111">
        <v>42</v>
      </c>
      <c r="B168" s="97">
        <v>11531</v>
      </c>
      <c r="C168" s="21" t="s">
        <v>122</v>
      </c>
      <c r="D168" s="98"/>
      <c r="E168" s="99"/>
      <c r="F168" s="100"/>
      <c r="G168" s="101"/>
      <c r="H168" s="98"/>
      <c r="I168" s="99"/>
      <c r="J168" s="100"/>
      <c r="K168" s="101"/>
      <c r="L168" s="98"/>
      <c r="M168" s="99"/>
      <c r="N168" s="100"/>
      <c r="O168" s="101"/>
      <c r="P168" s="98"/>
      <c r="Q168" s="99"/>
      <c r="R168" s="100"/>
      <c r="S168" s="101"/>
      <c r="T168" s="98"/>
      <c r="U168" s="99"/>
      <c r="V168" s="100"/>
      <c r="W168" s="101"/>
      <c r="X168" s="98"/>
      <c r="Y168" s="99"/>
      <c r="Z168" s="102"/>
      <c r="AA168" s="101"/>
      <c r="AB168" s="98"/>
      <c r="AC168" s="99"/>
      <c r="AD168" s="102"/>
      <c r="AE168" s="101"/>
      <c r="AF168" s="103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5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6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6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6"/>
      <c r="E171" s="104"/>
      <c r="F171" s="107"/>
      <c r="G171" s="108"/>
      <c r="H171" s="106"/>
      <c r="I171" s="104"/>
      <c r="J171" s="107"/>
      <c r="K171" s="108"/>
      <c r="L171" s="106"/>
      <c r="M171" s="104"/>
      <c r="N171" s="107"/>
      <c r="O171" s="108"/>
      <c r="P171" s="106"/>
      <c r="Q171" s="104"/>
      <c r="R171" s="107"/>
      <c r="S171" s="108"/>
      <c r="T171" s="106"/>
      <c r="U171" s="104"/>
      <c r="V171" s="107"/>
      <c r="W171" s="108"/>
      <c r="X171" s="106"/>
      <c r="Y171" s="104"/>
      <c r="Z171" s="109"/>
      <c r="AA171" s="108"/>
      <c r="AB171" s="106"/>
      <c r="AC171" s="104"/>
      <c r="AD171" s="109"/>
      <c r="AE171" s="105"/>
      <c r="AF171" s="110">
        <f t="shared" si="41"/>
        <v>0</v>
      </c>
    </row>
    <row r="172" spans="1:33" ht="15.75" thickBot="1" x14ac:dyDescent="0.3">
      <c r="A172" s="111">
        <v>43</v>
      </c>
      <c r="B172" s="97">
        <v>11469</v>
      </c>
      <c r="C172" s="21" t="s">
        <v>235</v>
      </c>
      <c r="D172" s="98"/>
      <c r="E172" s="99"/>
      <c r="F172" s="100"/>
      <c r="G172" s="101"/>
      <c r="H172" s="98"/>
      <c r="I172" s="99"/>
      <c r="J172" s="100"/>
      <c r="K172" s="101"/>
      <c r="L172" s="98"/>
      <c r="M172" s="99"/>
      <c r="N172" s="100"/>
      <c r="O172" s="101"/>
      <c r="P172" s="98"/>
      <c r="Q172" s="99"/>
      <c r="R172" s="100"/>
      <c r="S172" s="101"/>
      <c r="T172" s="98"/>
      <c r="U172" s="99"/>
      <c r="V172" s="100"/>
      <c r="W172" s="101"/>
      <c r="X172" s="98"/>
      <c r="Y172" s="99"/>
      <c r="Z172" s="102"/>
      <c r="AA172" s="101"/>
      <c r="AB172" s="98"/>
      <c r="AC172" s="99"/>
      <c r="AD172" s="102"/>
      <c r="AE172" s="101"/>
      <c r="AF172" s="103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5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6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6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6"/>
      <c r="E175" s="104"/>
      <c r="F175" s="107"/>
      <c r="G175" s="108"/>
      <c r="H175" s="106"/>
      <c r="I175" s="104"/>
      <c r="J175" s="107"/>
      <c r="K175" s="108"/>
      <c r="L175" s="106"/>
      <c r="M175" s="104"/>
      <c r="N175" s="107"/>
      <c r="O175" s="108"/>
      <c r="P175" s="106"/>
      <c r="Q175" s="104"/>
      <c r="R175" s="107"/>
      <c r="S175" s="108"/>
      <c r="T175" s="106"/>
      <c r="U175" s="104"/>
      <c r="V175" s="107"/>
      <c r="W175" s="108"/>
      <c r="X175" s="106"/>
      <c r="Y175" s="104"/>
      <c r="Z175" s="109"/>
      <c r="AA175" s="108"/>
      <c r="AB175" s="106"/>
      <c r="AC175" s="104"/>
      <c r="AD175" s="109"/>
      <c r="AE175" s="105"/>
      <c r="AF175" s="110">
        <f t="shared" si="42"/>
        <v>0</v>
      </c>
    </row>
    <row r="176" spans="1:33" ht="15.75" thickBot="1" x14ac:dyDescent="0.3">
      <c r="A176" s="111">
        <v>44</v>
      </c>
      <c r="B176" s="97">
        <v>11498</v>
      </c>
      <c r="C176" s="21" t="s">
        <v>233</v>
      </c>
      <c r="D176" s="98"/>
      <c r="E176" s="99"/>
      <c r="F176" s="100"/>
      <c r="G176" s="101"/>
      <c r="H176" s="98"/>
      <c r="I176" s="99"/>
      <c r="J176" s="100"/>
      <c r="K176" s="101"/>
      <c r="L176" s="98"/>
      <c r="M176" s="99"/>
      <c r="N176" s="100"/>
      <c r="O176" s="101"/>
      <c r="P176" s="98"/>
      <c r="Q176" s="99"/>
      <c r="R176" s="100"/>
      <c r="S176" s="101"/>
      <c r="T176" s="98"/>
      <c r="U176" s="99"/>
      <c r="V176" s="100"/>
      <c r="W176" s="101"/>
      <c r="X176" s="98"/>
      <c r="Y176" s="99"/>
      <c r="Z176" s="102"/>
      <c r="AA176" s="101"/>
      <c r="AB176" s="98"/>
      <c r="AC176" s="99"/>
      <c r="AD176" s="102"/>
      <c r="AE176" s="101"/>
      <c r="AF176" s="103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5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6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6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6"/>
      <c r="E179" s="104"/>
      <c r="F179" s="107"/>
      <c r="G179" s="108"/>
      <c r="H179" s="106"/>
      <c r="I179" s="104"/>
      <c r="J179" s="107"/>
      <c r="K179" s="108"/>
      <c r="L179" s="106"/>
      <c r="M179" s="104"/>
      <c r="N179" s="107"/>
      <c r="O179" s="108"/>
      <c r="P179" s="106"/>
      <c r="Q179" s="104"/>
      <c r="R179" s="107"/>
      <c r="S179" s="108"/>
      <c r="T179" s="106"/>
      <c r="U179" s="104"/>
      <c r="V179" s="107"/>
      <c r="W179" s="108"/>
      <c r="X179" s="106"/>
      <c r="Y179" s="104"/>
      <c r="Z179" s="109"/>
      <c r="AA179" s="108"/>
      <c r="AB179" s="106"/>
      <c r="AC179" s="104"/>
      <c r="AD179" s="109"/>
      <c r="AE179" s="105"/>
      <c r="AF179" s="110">
        <f t="shared" si="43"/>
        <v>0</v>
      </c>
    </row>
    <row r="180" spans="1:33" ht="15.75" thickBot="1" x14ac:dyDescent="0.3">
      <c r="A180" s="111">
        <v>45</v>
      </c>
      <c r="B180" s="97">
        <v>11504</v>
      </c>
      <c r="C180" s="21" t="s">
        <v>78</v>
      </c>
      <c r="D180" s="98"/>
      <c r="E180" s="99"/>
      <c r="F180" s="100"/>
      <c r="G180" s="101"/>
      <c r="H180" s="98"/>
      <c r="I180" s="99"/>
      <c r="J180" s="100"/>
      <c r="K180" s="101"/>
      <c r="L180" s="98"/>
      <c r="M180" s="99"/>
      <c r="N180" s="100"/>
      <c r="O180" s="101"/>
      <c r="P180" s="98"/>
      <c r="Q180" s="99"/>
      <c r="R180" s="100"/>
      <c r="S180" s="101"/>
      <c r="T180" s="98"/>
      <c r="U180" s="99"/>
      <c r="V180" s="100"/>
      <c r="W180" s="101"/>
      <c r="X180" s="98"/>
      <c r="Y180" s="99"/>
      <c r="Z180" s="102"/>
      <c r="AA180" s="101"/>
      <c r="AB180" s="98"/>
      <c r="AC180" s="99"/>
      <c r="AD180" s="102"/>
      <c r="AE180" s="101"/>
      <c r="AF180" s="103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5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6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6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6"/>
      <c r="E183" s="104"/>
      <c r="F183" s="107"/>
      <c r="G183" s="108"/>
      <c r="H183" s="106"/>
      <c r="I183" s="104"/>
      <c r="J183" s="107"/>
      <c r="K183" s="108"/>
      <c r="L183" s="106"/>
      <c r="M183" s="104"/>
      <c r="N183" s="107"/>
      <c r="O183" s="108"/>
      <c r="P183" s="106"/>
      <c r="Q183" s="104"/>
      <c r="R183" s="107"/>
      <c r="S183" s="108"/>
      <c r="T183" s="106"/>
      <c r="U183" s="104"/>
      <c r="V183" s="107"/>
      <c r="W183" s="108"/>
      <c r="X183" s="106"/>
      <c r="Y183" s="104"/>
      <c r="Z183" s="109"/>
      <c r="AA183" s="108"/>
      <c r="AB183" s="106"/>
      <c r="AC183" s="104"/>
      <c r="AD183" s="109"/>
      <c r="AE183" s="105"/>
      <c r="AF183" s="110">
        <f t="shared" si="44"/>
        <v>0</v>
      </c>
    </row>
    <row r="184" spans="1:33" ht="15.75" thickBot="1" x14ac:dyDescent="0.3">
      <c r="A184" s="111">
        <v>46</v>
      </c>
      <c r="B184" s="97">
        <v>11407</v>
      </c>
      <c r="C184" s="21" t="s">
        <v>80</v>
      </c>
      <c r="D184" s="98"/>
      <c r="E184" s="99"/>
      <c r="F184" s="100"/>
      <c r="G184" s="101"/>
      <c r="H184" s="98"/>
      <c r="I184" s="99"/>
      <c r="J184" s="100"/>
      <c r="K184" s="101"/>
      <c r="L184" s="98"/>
      <c r="M184" s="99"/>
      <c r="N184" s="100"/>
      <c r="O184" s="101"/>
      <c r="P184" s="98"/>
      <c r="Q184" s="99"/>
      <c r="R184" s="100"/>
      <c r="S184" s="101"/>
      <c r="T184" s="98"/>
      <c r="U184" s="99"/>
      <c r="V184" s="100"/>
      <c r="W184" s="101"/>
      <c r="X184" s="98"/>
      <c r="Y184" s="99"/>
      <c r="Z184" s="102"/>
      <c r="AA184" s="101"/>
      <c r="AB184" s="98"/>
      <c r="AC184" s="99"/>
      <c r="AD184" s="102"/>
      <c r="AE184" s="101"/>
      <c r="AF184" s="103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5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6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6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6"/>
      <c r="E187" s="104"/>
      <c r="F187" s="107"/>
      <c r="G187" s="108"/>
      <c r="H187" s="106"/>
      <c r="I187" s="104"/>
      <c r="J187" s="107"/>
      <c r="K187" s="108"/>
      <c r="L187" s="106"/>
      <c r="M187" s="104"/>
      <c r="N187" s="107"/>
      <c r="O187" s="108"/>
      <c r="P187" s="106"/>
      <c r="Q187" s="104"/>
      <c r="R187" s="107"/>
      <c r="S187" s="108"/>
      <c r="T187" s="106"/>
      <c r="U187" s="104"/>
      <c r="V187" s="107"/>
      <c r="W187" s="108"/>
      <c r="X187" s="106"/>
      <c r="Y187" s="104"/>
      <c r="Z187" s="109"/>
      <c r="AA187" s="108"/>
      <c r="AB187" s="106"/>
      <c r="AC187" s="104"/>
      <c r="AD187" s="109"/>
      <c r="AE187" s="105"/>
      <c r="AF187" s="110">
        <f t="shared" si="45"/>
        <v>0</v>
      </c>
    </row>
    <row r="188" spans="1:33" ht="15.75" thickBot="1" x14ac:dyDescent="0.3">
      <c r="A188" s="111">
        <v>47</v>
      </c>
      <c r="B188" s="97">
        <v>11430</v>
      </c>
      <c r="C188" s="21" t="s">
        <v>167</v>
      </c>
      <c r="D188" s="98"/>
      <c r="E188" s="99"/>
      <c r="F188" s="100"/>
      <c r="G188" s="101"/>
      <c r="H188" s="98"/>
      <c r="I188" s="99"/>
      <c r="J188" s="100"/>
      <c r="K188" s="101"/>
      <c r="L188" s="98"/>
      <c r="M188" s="99"/>
      <c r="N188" s="100"/>
      <c r="O188" s="101"/>
      <c r="P188" s="98"/>
      <c r="Q188" s="99"/>
      <c r="R188" s="100"/>
      <c r="S188" s="101"/>
      <c r="T188" s="98"/>
      <c r="U188" s="99"/>
      <c r="V188" s="100"/>
      <c r="W188" s="101"/>
      <c r="X188" s="98"/>
      <c r="Y188" s="99"/>
      <c r="Z188" s="102"/>
      <c r="AA188" s="101"/>
      <c r="AB188" s="98"/>
      <c r="AC188" s="99"/>
      <c r="AD188" s="102"/>
      <c r="AE188" s="101"/>
      <c r="AF188" s="103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5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6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6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6"/>
      <c r="E191" s="104"/>
      <c r="F191" s="107"/>
      <c r="G191" s="108"/>
      <c r="H191" s="106"/>
      <c r="I191" s="104"/>
      <c r="J191" s="107"/>
      <c r="K191" s="108"/>
      <c r="L191" s="106"/>
      <c r="M191" s="104"/>
      <c r="N191" s="107"/>
      <c r="O191" s="108"/>
      <c r="P191" s="106"/>
      <c r="Q191" s="104"/>
      <c r="R191" s="107"/>
      <c r="S191" s="108"/>
      <c r="T191" s="106"/>
      <c r="U191" s="104"/>
      <c r="V191" s="107"/>
      <c r="W191" s="108"/>
      <c r="X191" s="106"/>
      <c r="Y191" s="104"/>
      <c r="Z191" s="109"/>
      <c r="AA191" s="108"/>
      <c r="AB191" s="106"/>
      <c r="AC191" s="104"/>
      <c r="AD191" s="109"/>
      <c r="AE191" s="105"/>
      <c r="AF191" s="110">
        <f t="shared" si="46"/>
        <v>0</v>
      </c>
    </row>
    <row r="192" spans="1:33" ht="15.75" thickBot="1" x14ac:dyDescent="0.3">
      <c r="A192" s="111">
        <v>48</v>
      </c>
      <c r="B192" s="97">
        <v>11431</v>
      </c>
      <c r="C192" s="21" t="s">
        <v>54</v>
      </c>
      <c r="D192" s="98"/>
      <c r="E192" s="99"/>
      <c r="F192" s="100"/>
      <c r="G192" s="101"/>
      <c r="H192" s="98"/>
      <c r="I192" s="99"/>
      <c r="J192" s="100"/>
      <c r="K192" s="101"/>
      <c r="L192" s="98"/>
      <c r="M192" s="99"/>
      <c r="N192" s="100"/>
      <c r="O192" s="101"/>
      <c r="P192" s="98"/>
      <c r="Q192" s="99"/>
      <c r="R192" s="100"/>
      <c r="S192" s="101"/>
      <c r="T192" s="98"/>
      <c r="U192" s="99"/>
      <c r="V192" s="100"/>
      <c r="W192" s="101"/>
      <c r="X192" s="98"/>
      <c r="Y192" s="99"/>
      <c r="Z192" s="102"/>
      <c r="AA192" s="101"/>
      <c r="AB192" s="98"/>
      <c r="AC192" s="99"/>
      <c r="AD192" s="102"/>
      <c r="AE192" s="101"/>
      <c r="AF192" s="103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5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6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6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6"/>
      <c r="E195" s="104"/>
      <c r="F195" s="107"/>
      <c r="G195" s="108"/>
      <c r="H195" s="106"/>
      <c r="I195" s="104"/>
      <c r="J195" s="107"/>
      <c r="K195" s="108"/>
      <c r="L195" s="106"/>
      <c r="M195" s="104"/>
      <c r="N195" s="107"/>
      <c r="O195" s="108"/>
      <c r="P195" s="106"/>
      <c r="Q195" s="104"/>
      <c r="R195" s="107"/>
      <c r="S195" s="108"/>
      <c r="T195" s="106"/>
      <c r="U195" s="104"/>
      <c r="V195" s="107"/>
      <c r="W195" s="108"/>
      <c r="X195" s="106"/>
      <c r="Y195" s="104"/>
      <c r="Z195" s="109"/>
      <c r="AA195" s="108"/>
      <c r="AB195" s="106"/>
      <c r="AC195" s="104"/>
      <c r="AD195" s="109"/>
      <c r="AE195" s="105"/>
      <c r="AF195" s="110">
        <f t="shared" si="47"/>
        <v>0</v>
      </c>
    </row>
    <row r="196" spans="1:33" ht="15.75" thickBot="1" x14ac:dyDescent="0.3">
      <c r="A196" s="111">
        <v>49</v>
      </c>
      <c r="B196" s="97">
        <v>11448</v>
      </c>
      <c r="C196" s="21" t="s">
        <v>288</v>
      </c>
      <c r="D196" s="98"/>
      <c r="E196" s="99"/>
      <c r="F196" s="100"/>
      <c r="G196" s="101"/>
      <c r="H196" s="98"/>
      <c r="I196" s="99"/>
      <c r="J196" s="100"/>
      <c r="K196" s="101"/>
      <c r="L196" s="98"/>
      <c r="M196" s="99"/>
      <c r="N196" s="100"/>
      <c r="O196" s="101"/>
      <c r="P196" s="98"/>
      <c r="Q196" s="99"/>
      <c r="R196" s="100"/>
      <c r="S196" s="101"/>
      <c r="T196" s="98"/>
      <c r="U196" s="99"/>
      <c r="V196" s="100"/>
      <c r="W196" s="101"/>
      <c r="X196" s="98"/>
      <c r="Y196" s="99"/>
      <c r="Z196" s="102"/>
      <c r="AA196" s="101"/>
      <c r="AB196" s="98"/>
      <c r="AC196" s="99"/>
      <c r="AD196" s="102"/>
      <c r="AE196" s="101"/>
      <c r="AF196" s="103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5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6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6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6"/>
      <c r="E199" s="104"/>
      <c r="F199" s="107"/>
      <c r="G199" s="108"/>
      <c r="H199" s="106"/>
      <c r="I199" s="104"/>
      <c r="J199" s="107"/>
      <c r="K199" s="108"/>
      <c r="L199" s="106"/>
      <c r="M199" s="104"/>
      <c r="N199" s="107"/>
      <c r="O199" s="108"/>
      <c r="P199" s="106"/>
      <c r="Q199" s="104"/>
      <c r="R199" s="107"/>
      <c r="S199" s="108"/>
      <c r="T199" s="106"/>
      <c r="U199" s="104"/>
      <c r="V199" s="107"/>
      <c r="W199" s="108"/>
      <c r="X199" s="106"/>
      <c r="Y199" s="104"/>
      <c r="Z199" s="109"/>
      <c r="AA199" s="108"/>
      <c r="AB199" s="106"/>
      <c r="AC199" s="104"/>
      <c r="AD199" s="109"/>
      <c r="AE199" s="105"/>
      <c r="AF199" s="110">
        <f t="shared" si="48"/>
        <v>0</v>
      </c>
    </row>
    <row r="200" spans="1:33" ht="15.75" thickBot="1" x14ac:dyDescent="0.3">
      <c r="A200" s="111">
        <v>50</v>
      </c>
      <c r="B200" s="97">
        <v>11433</v>
      </c>
      <c r="C200" s="21" t="s">
        <v>282</v>
      </c>
      <c r="D200" s="98"/>
      <c r="E200" s="99"/>
      <c r="F200" s="100"/>
      <c r="G200" s="101"/>
      <c r="H200" s="98"/>
      <c r="I200" s="99"/>
      <c r="J200" s="100"/>
      <c r="K200" s="101"/>
      <c r="L200" s="98"/>
      <c r="M200" s="99"/>
      <c r="N200" s="100"/>
      <c r="O200" s="101"/>
      <c r="P200" s="98"/>
      <c r="Q200" s="99"/>
      <c r="R200" s="100"/>
      <c r="S200" s="101"/>
      <c r="T200" s="98"/>
      <c r="U200" s="99"/>
      <c r="V200" s="100"/>
      <c r="W200" s="101"/>
      <c r="X200" s="98"/>
      <c r="Y200" s="99"/>
      <c r="Z200" s="102"/>
      <c r="AA200" s="101"/>
      <c r="AB200" s="98"/>
      <c r="AC200" s="99"/>
      <c r="AD200" s="102"/>
      <c r="AE200" s="101"/>
      <c r="AF200" s="103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5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6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6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6"/>
      <c r="E203" s="104"/>
      <c r="F203" s="107"/>
      <c r="G203" s="108"/>
      <c r="H203" s="106"/>
      <c r="I203" s="104"/>
      <c r="J203" s="107"/>
      <c r="K203" s="108"/>
      <c r="L203" s="106"/>
      <c r="M203" s="104"/>
      <c r="N203" s="107"/>
      <c r="O203" s="108"/>
      <c r="P203" s="106"/>
      <c r="Q203" s="104"/>
      <c r="R203" s="107"/>
      <c r="S203" s="108"/>
      <c r="T203" s="106"/>
      <c r="U203" s="104"/>
      <c r="V203" s="107"/>
      <c r="W203" s="108"/>
      <c r="X203" s="106"/>
      <c r="Y203" s="104"/>
      <c r="Z203" s="109"/>
      <c r="AA203" s="108"/>
      <c r="AB203" s="106"/>
      <c r="AC203" s="104"/>
      <c r="AD203" s="109"/>
      <c r="AE203" s="105"/>
      <c r="AF203" s="110">
        <f t="shared" si="49"/>
        <v>0</v>
      </c>
    </row>
    <row r="204" spans="1:33" ht="15.75" thickBot="1" x14ac:dyDescent="0.3">
      <c r="A204" s="111">
        <v>51</v>
      </c>
      <c r="B204" s="97">
        <v>11511</v>
      </c>
      <c r="C204" s="21" t="s">
        <v>168</v>
      </c>
      <c r="D204" s="98"/>
      <c r="E204" s="99"/>
      <c r="F204" s="100"/>
      <c r="G204" s="101"/>
      <c r="H204" s="98"/>
      <c r="I204" s="99"/>
      <c r="J204" s="100"/>
      <c r="K204" s="101"/>
      <c r="L204" s="98"/>
      <c r="M204" s="99"/>
      <c r="N204" s="100"/>
      <c r="O204" s="101"/>
      <c r="P204" s="98"/>
      <c r="Q204" s="99"/>
      <c r="R204" s="100"/>
      <c r="S204" s="101"/>
      <c r="T204" s="98"/>
      <c r="U204" s="99"/>
      <c r="V204" s="100"/>
      <c r="W204" s="101"/>
      <c r="X204" s="98"/>
      <c r="Y204" s="99"/>
      <c r="Z204" s="102"/>
      <c r="AA204" s="101"/>
      <c r="AB204" s="98"/>
      <c r="AC204" s="99"/>
      <c r="AD204" s="102"/>
      <c r="AE204" s="101"/>
      <c r="AF204" s="103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5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6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6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6"/>
      <c r="E207" s="104"/>
      <c r="F207" s="107"/>
      <c r="G207" s="108"/>
      <c r="H207" s="106"/>
      <c r="I207" s="104"/>
      <c r="J207" s="107"/>
      <c r="K207" s="108"/>
      <c r="L207" s="106"/>
      <c r="M207" s="104"/>
      <c r="N207" s="107"/>
      <c r="O207" s="108"/>
      <c r="P207" s="106"/>
      <c r="Q207" s="104"/>
      <c r="R207" s="107"/>
      <c r="S207" s="108"/>
      <c r="T207" s="106"/>
      <c r="U207" s="104"/>
      <c r="V207" s="107"/>
      <c r="W207" s="108"/>
      <c r="X207" s="106"/>
      <c r="Y207" s="104"/>
      <c r="Z207" s="109"/>
      <c r="AA207" s="108"/>
      <c r="AB207" s="106"/>
      <c r="AC207" s="104"/>
      <c r="AD207" s="109"/>
      <c r="AE207" s="105"/>
      <c r="AF207" s="110">
        <f t="shared" si="50"/>
        <v>0</v>
      </c>
    </row>
    <row r="208" spans="1:33" ht="15.75" thickBot="1" x14ac:dyDescent="0.3">
      <c r="A208" s="111">
        <v>52</v>
      </c>
      <c r="B208" s="97">
        <v>11485</v>
      </c>
      <c r="C208" s="21" t="s">
        <v>829</v>
      </c>
      <c r="D208" s="98"/>
      <c r="E208" s="99"/>
      <c r="F208" s="100"/>
      <c r="G208" s="101"/>
      <c r="H208" s="98"/>
      <c r="I208" s="99"/>
      <c r="J208" s="100"/>
      <c r="K208" s="101"/>
      <c r="L208" s="98"/>
      <c r="M208" s="99"/>
      <c r="N208" s="100"/>
      <c r="O208" s="101"/>
      <c r="P208" s="98"/>
      <c r="Q208" s="99"/>
      <c r="R208" s="100"/>
      <c r="S208" s="101"/>
      <c r="T208" s="98"/>
      <c r="U208" s="99"/>
      <c r="V208" s="100"/>
      <c r="W208" s="101"/>
      <c r="X208" s="98"/>
      <c r="Y208" s="99"/>
      <c r="Z208" s="102"/>
      <c r="AA208" s="101"/>
      <c r="AB208" s="98"/>
      <c r="AC208" s="99"/>
      <c r="AD208" s="102"/>
      <c r="AE208" s="101"/>
      <c r="AF208" s="103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5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6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6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6"/>
      <c r="E211" s="104"/>
      <c r="F211" s="107"/>
      <c r="G211" s="108"/>
      <c r="H211" s="106"/>
      <c r="I211" s="104"/>
      <c r="J211" s="107"/>
      <c r="K211" s="108"/>
      <c r="L211" s="106"/>
      <c r="M211" s="104"/>
      <c r="N211" s="107"/>
      <c r="O211" s="108"/>
      <c r="P211" s="106"/>
      <c r="Q211" s="104"/>
      <c r="R211" s="107"/>
      <c r="S211" s="108"/>
      <c r="T211" s="106"/>
      <c r="U211" s="104"/>
      <c r="V211" s="107"/>
      <c r="W211" s="108"/>
      <c r="X211" s="106"/>
      <c r="Y211" s="104"/>
      <c r="Z211" s="109"/>
      <c r="AA211" s="108"/>
      <c r="AB211" s="106"/>
      <c r="AC211" s="104"/>
      <c r="AD211" s="109"/>
      <c r="AE211" s="105"/>
      <c r="AF211" s="110">
        <f t="shared" si="51"/>
        <v>0</v>
      </c>
    </row>
    <row r="212" spans="1:33" ht="15.75" thickBot="1" x14ac:dyDescent="0.3">
      <c r="A212" s="111">
        <v>53</v>
      </c>
      <c r="B212" s="97">
        <v>11421</v>
      </c>
      <c r="C212" s="21" t="s">
        <v>62</v>
      </c>
      <c r="D212" s="98"/>
      <c r="E212" s="99"/>
      <c r="F212" s="100"/>
      <c r="G212" s="101"/>
      <c r="H212" s="98"/>
      <c r="I212" s="99"/>
      <c r="J212" s="100"/>
      <c r="K212" s="101"/>
      <c r="L212" s="98"/>
      <c r="M212" s="99"/>
      <c r="N212" s="100"/>
      <c r="O212" s="101"/>
      <c r="P212" s="98"/>
      <c r="Q212" s="99"/>
      <c r="R212" s="100"/>
      <c r="S212" s="101"/>
      <c r="T212" s="98"/>
      <c r="U212" s="99"/>
      <c r="V212" s="100"/>
      <c r="W212" s="101"/>
      <c r="X212" s="98"/>
      <c r="Y212" s="99"/>
      <c r="Z212" s="102"/>
      <c r="AA212" s="101"/>
      <c r="AB212" s="98"/>
      <c r="AC212" s="99"/>
      <c r="AD212" s="102"/>
      <c r="AE212" s="101"/>
      <c r="AF212" s="103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5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6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6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6"/>
      <c r="E215" s="104"/>
      <c r="F215" s="107"/>
      <c r="G215" s="108"/>
      <c r="H215" s="106"/>
      <c r="I215" s="104"/>
      <c r="J215" s="107"/>
      <c r="K215" s="108"/>
      <c r="L215" s="106"/>
      <c r="M215" s="104"/>
      <c r="N215" s="107"/>
      <c r="O215" s="108"/>
      <c r="P215" s="106"/>
      <c r="Q215" s="104"/>
      <c r="R215" s="107"/>
      <c r="S215" s="108"/>
      <c r="T215" s="106"/>
      <c r="U215" s="104"/>
      <c r="V215" s="107"/>
      <c r="W215" s="108"/>
      <c r="X215" s="106"/>
      <c r="Y215" s="104"/>
      <c r="Z215" s="109"/>
      <c r="AA215" s="108"/>
      <c r="AB215" s="106"/>
      <c r="AC215" s="104"/>
      <c r="AD215" s="109"/>
      <c r="AE215" s="105"/>
      <c r="AF215" s="110">
        <f t="shared" si="52"/>
        <v>0</v>
      </c>
    </row>
    <row r="216" spans="1:33" ht="15.75" thickBot="1" x14ac:dyDescent="0.3">
      <c r="A216" s="111">
        <v>54</v>
      </c>
      <c r="B216" s="97">
        <v>11484</v>
      </c>
      <c r="C216" s="21" t="s">
        <v>63</v>
      </c>
      <c r="D216" s="98"/>
      <c r="E216" s="99"/>
      <c r="F216" s="100"/>
      <c r="G216" s="101"/>
      <c r="H216" s="98"/>
      <c r="I216" s="99"/>
      <c r="J216" s="100"/>
      <c r="K216" s="101"/>
      <c r="L216" s="98"/>
      <c r="M216" s="99"/>
      <c r="N216" s="100"/>
      <c r="O216" s="101"/>
      <c r="P216" s="98"/>
      <c r="Q216" s="99"/>
      <c r="R216" s="100"/>
      <c r="S216" s="101"/>
      <c r="T216" s="98"/>
      <c r="U216" s="99"/>
      <c r="V216" s="100"/>
      <c r="W216" s="101"/>
      <c r="X216" s="98"/>
      <c r="Y216" s="99"/>
      <c r="Z216" s="102"/>
      <c r="AA216" s="101"/>
      <c r="AB216" s="98"/>
      <c r="AC216" s="99"/>
      <c r="AD216" s="102"/>
      <c r="AE216" s="101"/>
      <c r="AF216" s="103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5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6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6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6"/>
      <c r="E219" s="104"/>
      <c r="F219" s="107"/>
      <c r="G219" s="108"/>
      <c r="H219" s="106"/>
      <c r="I219" s="104"/>
      <c r="J219" s="107"/>
      <c r="K219" s="108"/>
      <c r="L219" s="106"/>
      <c r="M219" s="104"/>
      <c r="N219" s="107"/>
      <c r="O219" s="108"/>
      <c r="P219" s="106"/>
      <c r="Q219" s="104"/>
      <c r="R219" s="107"/>
      <c r="S219" s="108"/>
      <c r="T219" s="106"/>
      <c r="U219" s="104"/>
      <c r="V219" s="107"/>
      <c r="W219" s="108"/>
      <c r="X219" s="106"/>
      <c r="Y219" s="104"/>
      <c r="Z219" s="109"/>
      <c r="AA219" s="108"/>
      <c r="AB219" s="106"/>
      <c r="AC219" s="104"/>
      <c r="AD219" s="109"/>
      <c r="AE219" s="105"/>
      <c r="AF219" s="110">
        <f t="shared" si="53"/>
        <v>0</v>
      </c>
    </row>
    <row r="220" spans="1:33" ht="15.75" thickBot="1" x14ac:dyDescent="0.3">
      <c r="A220" s="111">
        <v>55</v>
      </c>
      <c r="B220" s="97">
        <v>11445</v>
      </c>
      <c r="C220" s="21" t="s">
        <v>67</v>
      </c>
      <c r="D220" s="98"/>
      <c r="E220" s="99"/>
      <c r="F220" s="100"/>
      <c r="G220" s="101"/>
      <c r="H220" s="98"/>
      <c r="I220" s="99"/>
      <c r="J220" s="100"/>
      <c r="K220" s="101"/>
      <c r="L220" s="98"/>
      <c r="M220" s="99"/>
      <c r="N220" s="100"/>
      <c r="O220" s="101"/>
      <c r="P220" s="98"/>
      <c r="Q220" s="99"/>
      <c r="R220" s="100"/>
      <c r="S220" s="101"/>
      <c r="T220" s="98"/>
      <c r="U220" s="99"/>
      <c r="V220" s="100"/>
      <c r="W220" s="101"/>
      <c r="X220" s="98"/>
      <c r="Y220" s="99"/>
      <c r="Z220" s="102"/>
      <c r="AA220" s="101"/>
      <c r="AB220" s="98"/>
      <c r="AC220" s="99"/>
      <c r="AD220" s="102"/>
      <c r="AE220" s="101"/>
      <c r="AF220" s="103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5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6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6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6"/>
      <c r="E223" s="104"/>
      <c r="F223" s="107"/>
      <c r="G223" s="108"/>
      <c r="H223" s="106"/>
      <c r="I223" s="104"/>
      <c r="J223" s="107"/>
      <c r="K223" s="108"/>
      <c r="L223" s="106"/>
      <c r="M223" s="104"/>
      <c r="N223" s="107"/>
      <c r="O223" s="108"/>
      <c r="P223" s="106"/>
      <c r="Q223" s="104"/>
      <c r="R223" s="107"/>
      <c r="S223" s="108"/>
      <c r="T223" s="106"/>
      <c r="U223" s="104"/>
      <c r="V223" s="107"/>
      <c r="W223" s="108"/>
      <c r="X223" s="106"/>
      <c r="Y223" s="104"/>
      <c r="Z223" s="109"/>
      <c r="AA223" s="108"/>
      <c r="AB223" s="106"/>
      <c r="AC223" s="104"/>
      <c r="AD223" s="109"/>
      <c r="AE223" s="105"/>
      <c r="AF223" s="110">
        <f t="shared" si="54"/>
        <v>0</v>
      </c>
    </row>
    <row r="224" spans="1:33" ht="15.75" thickBot="1" x14ac:dyDescent="0.3">
      <c r="A224" s="111">
        <v>56</v>
      </c>
      <c r="B224" s="97">
        <v>11432</v>
      </c>
      <c r="C224" s="21" t="s">
        <v>170</v>
      </c>
      <c r="D224" s="98"/>
      <c r="E224" s="99"/>
      <c r="F224" s="100"/>
      <c r="G224" s="101"/>
      <c r="H224" s="98"/>
      <c r="I224" s="99"/>
      <c r="J224" s="100"/>
      <c r="K224" s="101"/>
      <c r="L224" s="98"/>
      <c r="M224" s="99"/>
      <c r="N224" s="100"/>
      <c r="O224" s="101"/>
      <c r="P224" s="98"/>
      <c r="Q224" s="99"/>
      <c r="R224" s="100"/>
      <c r="S224" s="101"/>
      <c r="T224" s="98"/>
      <c r="U224" s="99"/>
      <c r="V224" s="100"/>
      <c r="W224" s="101"/>
      <c r="X224" s="98"/>
      <c r="Y224" s="99"/>
      <c r="Z224" s="102"/>
      <c r="AA224" s="101"/>
      <c r="AB224" s="98"/>
      <c r="AC224" s="99"/>
      <c r="AD224" s="102"/>
      <c r="AE224" s="101"/>
      <c r="AF224" s="103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5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6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6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6"/>
      <c r="E227" s="104"/>
      <c r="F227" s="107"/>
      <c r="G227" s="108"/>
      <c r="H227" s="106"/>
      <c r="I227" s="104"/>
      <c r="J227" s="107"/>
      <c r="K227" s="108"/>
      <c r="L227" s="106"/>
      <c r="M227" s="104"/>
      <c r="N227" s="107"/>
      <c r="O227" s="108"/>
      <c r="P227" s="106"/>
      <c r="Q227" s="104"/>
      <c r="R227" s="107"/>
      <c r="S227" s="108"/>
      <c r="T227" s="106"/>
      <c r="U227" s="104"/>
      <c r="V227" s="107"/>
      <c r="W227" s="108"/>
      <c r="X227" s="106"/>
      <c r="Y227" s="104"/>
      <c r="Z227" s="109"/>
      <c r="AA227" s="108"/>
      <c r="AB227" s="106"/>
      <c r="AC227" s="104"/>
      <c r="AD227" s="109"/>
      <c r="AE227" s="105"/>
      <c r="AF227" s="110">
        <f t="shared" si="55"/>
        <v>0</v>
      </c>
    </row>
    <row r="228" spans="1:33" ht="15.75" thickBot="1" x14ac:dyDescent="0.3">
      <c r="A228" s="111">
        <v>57</v>
      </c>
      <c r="B228" s="97">
        <v>11422</v>
      </c>
      <c r="C228" s="21" t="s">
        <v>69</v>
      </c>
      <c r="D228" s="98"/>
      <c r="E228" s="99"/>
      <c r="F228" s="100"/>
      <c r="G228" s="101"/>
      <c r="H228" s="98"/>
      <c r="I228" s="99"/>
      <c r="J228" s="100"/>
      <c r="K228" s="101"/>
      <c r="L228" s="98"/>
      <c r="M228" s="99"/>
      <c r="N228" s="100"/>
      <c r="O228" s="101"/>
      <c r="P228" s="98"/>
      <c r="Q228" s="99"/>
      <c r="R228" s="100"/>
      <c r="S228" s="101"/>
      <c r="T228" s="98"/>
      <c r="U228" s="99"/>
      <c r="V228" s="100"/>
      <c r="W228" s="101"/>
      <c r="X228" s="98"/>
      <c r="Y228" s="99"/>
      <c r="Z228" s="102"/>
      <c r="AA228" s="101"/>
      <c r="AB228" s="98"/>
      <c r="AC228" s="99"/>
      <c r="AD228" s="102"/>
      <c r="AE228" s="101"/>
      <c r="AF228" s="103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5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6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6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6"/>
      <c r="E231" s="104"/>
      <c r="F231" s="107"/>
      <c r="G231" s="108"/>
      <c r="H231" s="106"/>
      <c r="I231" s="104"/>
      <c r="J231" s="107"/>
      <c r="K231" s="108"/>
      <c r="L231" s="106"/>
      <c r="M231" s="104"/>
      <c r="N231" s="107"/>
      <c r="O231" s="108"/>
      <c r="P231" s="106"/>
      <c r="Q231" s="104"/>
      <c r="R231" s="107"/>
      <c r="S231" s="108"/>
      <c r="T231" s="106"/>
      <c r="U231" s="104"/>
      <c r="V231" s="107"/>
      <c r="W231" s="108"/>
      <c r="X231" s="106"/>
      <c r="Y231" s="104"/>
      <c r="Z231" s="109"/>
      <c r="AA231" s="108"/>
      <c r="AB231" s="106"/>
      <c r="AC231" s="104"/>
      <c r="AD231" s="109"/>
      <c r="AE231" s="105"/>
      <c r="AF231" s="110">
        <f t="shared" si="56"/>
        <v>0</v>
      </c>
    </row>
    <row r="232" spans="1:33" ht="15.75" thickBot="1" x14ac:dyDescent="0.3">
      <c r="A232" s="111">
        <v>58</v>
      </c>
      <c r="B232" s="97">
        <v>11506</v>
      </c>
      <c r="C232" s="21" t="s">
        <v>100</v>
      </c>
      <c r="D232" s="98"/>
      <c r="E232" s="99"/>
      <c r="F232" s="100"/>
      <c r="G232" s="101"/>
      <c r="H232" s="98"/>
      <c r="I232" s="99"/>
      <c r="J232" s="100"/>
      <c r="K232" s="101"/>
      <c r="L232" s="98"/>
      <c r="M232" s="99"/>
      <c r="N232" s="100"/>
      <c r="O232" s="101"/>
      <c r="P232" s="98"/>
      <c r="Q232" s="99"/>
      <c r="R232" s="100"/>
      <c r="S232" s="101"/>
      <c r="T232" s="98"/>
      <c r="U232" s="99"/>
      <c r="V232" s="100"/>
      <c r="W232" s="101"/>
      <c r="X232" s="98"/>
      <c r="Y232" s="99"/>
      <c r="Z232" s="102"/>
      <c r="AA232" s="101"/>
      <c r="AB232" s="98"/>
      <c r="AC232" s="99"/>
      <c r="AD232" s="102"/>
      <c r="AE232" s="101"/>
      <c r="AF232" s="103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5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6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6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6"/>
      <c r="E235" s="104"/>
      <c r="F235" s="107"/>
      <c r="G235" s="108"/>
      <c r="H235" s="106"/>
      <c r="I235" s="104"/>
      <c r="J235" s="107"/>
      <c r="K235" s="108"/>
      <c r="L235" s="106"/>
      <c r="M235" s="104"/>
      <c r="N235" s="107"/>
      <c r="O235" s="108"/>
      <c r="P235" s="106"/>
      <c r="Q235" s="104"/>
      <c r="R235" s="107"/>
      <c r="S235" s="108"/>
      <c r="T235" s="106"/>
      <c r="U235" s="104"/>
      <c r="V235" s="107"/>
      <c r="W235" s="108"/>
      <c r="X235" s="106"/>
      <c r="Y235" s="104"/>
      <c r="Z235" s="109"/>
      <c r="AA235" s="108"/>
      <c r="AB235" s="106"/>
      <c r="AC235" s="104"/>
      <c r="AD235" s="109"/>
      <c r="AE235" s="105"/>
      <c r="AF235" s="110">
        <f t="shared" si="57"/>
        <v>0</v>
      </c>
    </row>
    <row r="236" spans="1:33" ht="15.75" thickBot="1" x14ac:dyDescent="0.3">
      <c r="A236" s="111">
        <v>59</v>
      </c>
      <c r="B236" s="97">
        <v>11477</v>
      </c>
      <c r="C236" s="21" t="s">
        <v>71</v>
      </c>
      <c r="D236" s="98"/>
      <c r="E236" s="99"/>
      <c r="F236" s="100"/>
      <c r="G236" s="101"/>
      <c r="H236" s="98"/>
      <c r="I236" s="99"/>
      <c r="J236" s="100"/>
      <c r="K236" s="101"/>
      <c r="L236" s="98"/>
      <c r="M236" s="99"/>
      <c r="N236" s="100"/>
      <c r="O236" s="101"/>
      <c r="P236" s="98"/>
      <c r="Q236" s="99"/>
      <c r="R236" s="100"/>
      <c r="S236" s="101"/>
      <c r="T236" s="98"/>
      <c r="U236" s="99"/>
      <c r="V236" s="100"/>
      <c r="W236" s="101"/>
      <c r="X236" s="98"/>
      <c r="Y236" s="99"/>
      <c r="Z236" s="102"/>
      <c r="AA236" s="101"/>
      <c r="AB236" s="98"/>
      <c r="AC236" s="99"/>
      <c r="AD236" s="102"/>
      <c r="AE236" s="101"/>
      <c r="AF236" s="103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5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6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6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6"/>
      <c r="E239" s="104"/>
      <c r="F239" s="107"/>
      <c r="G239" s="108"/>
      <c r="H239" s="106"/>
      <c r="I239" s="104"/>
      <c r="J239" s="107"/>
      <c r="K239" s="108"/>
      <c r="L239" s="106"/>
      <c r="M239" s="104"/>
      <c r="N239" s="107"/>
      <c r="O239" s="108"/>
      <c r="P239" s="106"/>
      <c r="Q239" s="104"/>
      <c r="R239" s="107"/>
      <c r="S239" s="108"/>
      <c r="T239" s="106"/>
      <c r="U239" s="104"/>
      <c r="V239" s="107"/>
      <c r="W239" s="108"/>
      <c r="X239" s="106"/>
      <c r="Y239" s="104"/>
      <c r="Z239" s="109"/>
      <c r="AA239" s="108"/>
      <c r="AB239" s="106"/>
      <c r="AC239" s="104"/>
      <c r="AD239" s="109"/>
      <c r="AE239" s="105"/>
      <c r="AF239" s="110">
        <f t="shared" si="58"/>
        <v>0</v>
      </c>
    </row>
    <row r="240" spans="1:33" ht="15.75" thickBot="1" x14ac:dyDescent="0.3">
      <c r="A240" s="111">
        <v>60</v>
      </c>
      <c r="B240" s="97">
        <v>11456</v>
      </c>
      <c r="C240" s="21" t="s">
        <v>72</v>
      </c>
      <c r="D240" s="98"/>
      <c r="E240" s="99"/>
      <c r="F240" s="100"/>
      <c r="G240" s="101"/>
      <c r="H240" s="98"/>
      <c r="I240" s="99"/>
      <c r="J240" s="100"/>
      <c r="K240" s="101"/>
      <c r="L240" s="98"/>
      <c r="M240" s="99"/>
      <c r="N240" s="100"/>
      <c r="O240" s="101"/>
      <c r="P240" s="98"/>
      <c r="Q240" s="99"/>
      <c r="R240" s="100"/>
      <c r="S240" s="101"/>
      <c r="T240" s="98"/>
      <c r="U240" s="99"/>
      <c r="V240" s="100"/>
      <c r="W240" s="101"/>
      <c r="X240" s="98"/>
      <c r="Y240" s="99"/>
      <c r="Z240" s="102"/>
      <c r="AA240" s="101"/>
      <c r="AB240" s="98"/>
      <c r="AC240" s="99"/>
      <c r="AD240" s="102"/>
      <c r="AE240" s="101"/>
      <c r="AF240" s="103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5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6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6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6"/>
      <c r="E243" s="104"/>
      <c r="F243" s="107"/>
      <c r="G243" s="108"/>
      <c r="H243" s="106"/>
      <c r="I243" s="104"/>
      <c r="J243" s="107"/>
      <c r="K243" s="108"/>
      <c r="L243" s="106"/>
      <c r="M243" s="104"/>
      <c r="N243" s="107"/>
      <c r="O243" s="108"/>
      <c r="P243" s="106"/>
      <c r="Q243" s="104"/>
      <c r="R243" s="107"/>
      <c r="S243" s="108"/>
      <c r="T243" s="106"/>
      <c r="U243" s="104"/>
      <c r="V243" s="107"/>
      <c r="W243" s="108"/>
      <c r="X243" s="106"/>
      <c r="Y243" s="104"/>
      <c r="Z243" s="109"/>
      <c r="AA243" s="108"/>
      <c r="AB243" s="106"/>
      <c r="AC243" s="104"/>
      <c r="AD243" s="109"/>
      <c r="AE243" s="105"/>
      <c r="AF243" s="110">
        <f t="shared" si="59"/>
        <v>0</v>
      </c>
    </row>
    <row r="244" spans="1:33" ht="15.75" thickBot="1" x14ac:dyDescent="0.3">
      <c r="A244" s="111">
        <v>61</v>
      </c>
      <c r="B244" s="97">
        <v>11533</v>
      </c>
      <c r="C244" s="21" t="s">
        <v>271</v>
      </c>
      <c r="D244" s="98"/>
      <c r="E244" s="99"/>
      <c r="F244" s="100"/>
      <c r="G244" s="101"/>
      <c r="H244" s="98"/>
      <c r="I244" s="99"/>
      <c r="J244" s="100"/>
      <c r="K244" s="101"/>
      <c r="L244" s="98"/>
      <c r="M244" s="99"/>
      <c r="N244" s="100"/>
      <c r="O244" s="101"/>
      <c r="P244" s="98"/>
      <c r="Q244" s="99"/>
      <c r="R244" s="100"/>
      <c r="S244" s="101"/>
      <c r="T244" s="98"/>
      <c r="U244" s="99"/>
      <c r="V244" s="100"/>
      <c r="W244" s="101"/>
      <c r="X244" s="98"/>
      <c r="Y244" s="99"/>
      <c r="Z244" s="102"/>
      <c r="AA244" s="101"/>
      <c r="AB244" s="98"/>
      <c r="AC244" s="99"/>
      <c r="AD244" s="102"/>
      <c r="AE244" s="101"/>
      <c r="AF244" s="103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5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6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6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6"/>
      <c r="E247" s="104"/>
      <c r="F247" s="107"/>
      <c r="G247" s="108"/>
      <c r="H247" s="106"/>
      <c r="I247" s="104"/>
      <c r="J247" s="107"/>
      <c r="K247" s="108"/>
      <c r="L247" s="106"/>
      <c r="M247" s="104"/>
      <c r="N247" s="107"/>
      <c r="O247" s="108"/>
      <c r="P247" s="106"/>
      <c r="Q247" s="104"/>
      <c r="R247" s="107"/>
      <c r="S247" s="108"/>
      <c r="T247" s="106"/>
      <c r="U247" s="104"/>
      <c r="V247" s="107"/>
      <c r="W247" s="108"/>
      <c r="X247" s="106"/>
      <c r="Y247" s="104"/>
      <c r="Z247" s="109"/>
      <c r="AA247" s="108"/>
      <c r="AB247" s="106"/>
      <c r="AC247" s="104"/>
      <c r="AD247" s="109"/>
      <c r="AE247" s="105"/>
      <c r="AF247" s="110">
        <f t="shared" si="60"/>
        <v>0</v>
      </c>
    </row>
    <row r="248" spans="1:33" ht="15.75" thickBot="1" x14ac:dyDescent="0.3">
      <c r="A248" s="111">
        <v>62</v>
      </c>
      <c r="B248" s="97">
        <v>11444</v>
      </c>
      <c r="C248" s="21" t="s">
        <v>75</v>
      </c>
      <c r="D248" s="98"/>
      <c r="E248" s="99"/>
      <c r="F248" s="100"/>
      <c r="G248" s="101"/>
      <c r="H248" s="98"/>
      <c r="I248" s="99"/>
      <c r="J248" s="100"/>
      <c r="K248" s="101"/>
      <c r="L248" s="98"/>
      <c r="M248" s="99"/>
      <c r="N248" s="100"/>
      <c r="O248" s="101"/>
      <c r="P248" s="98"/>
      <c r="Q248" s="99"/>
      <c r="R248" s="100"/>
      <c r="S248" s="101"/>
      <c r="T248" s="98"/>
      <c r="U248" s="99"/>
      <c r="V248" s="100"/>
      <c r="W248" s="101"/>
      <c r="X248" s="98"/>
      <c r="Y248" s="99"/>
      <c r="Z248" s="102"/>
      <c r="AA248" s="101"/>
      <c r="AB248" s="98"/>
      <c r="AC248" s="99"/>
      <c r="AD248" s="102"/>
      <c r="AE248" s="101"/>
      <c r="AF248" s="103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5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6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6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6"/>
      <c r="E251" s="104"/>
      <c r="F251" s="107"/>
      <c r="G251" s="108"/>
      <c r="H251" s="106"/>
      <c r="I251" s="104"/>
      <c r="J251" s="107"/>
      <c r="K251" s="108"/>
      <c r="L251" s="106"/>
      <c r="M251" s="104"/>
      <c r="N251" s="107"/>
      <c r="O251" s="108"/>
      <c r="P251" s="106"/>
      <c r="Q251" s="104"/>
      <c r="R251" s="107"/>
      <c r="S251" s="108"/>
      <c r="T251" s="106"/>
      <c r="U251" s="104"/>
      <c r="V251" s="107"/>
      <c r="W251" s="108"/>
      <c r="X251" s="106"/>
      <c r="Y251" s="104"/>
      <c r="Z251" s="109"/>
      <c r="AA251" s="108"/>
      <c r="AB251" s="106"/>
      <c r="AC251" s="104"/>
      <c r="AD251" s="109"/>
      <c r="AE251" s="105"/>
      <c r="AF251" s="110">
        <f t="shared" si="61"/>
        <v>0</v>
      </c>
    </row>
    <row r="252" spans="1:33" ht="15.75" thickBot="1" x14ac:dyDescent="0.3">
      <c r="A252" s="111">
        <v>63</v>
      </c>
      <c r="B252" s="97">
        <v>11434</v>
      </c>
      <c r="C252" s="21" t="s">
        <v>76</v>
      </c>
      <c r="D252" s="98"/>
      <c r="E252" s="99"/>
      <c r="F252" s="100"/>
      <c r="G252" s="101"/>
      <c r="H252" s="98"/>
      <c r="I252" s="99"/>
      <c r="J252" s="100"/>
      <c r="K252" s="101"/>
      <c r="L252" s="98"/>
      <c r="M252" s="99"/>
      <c r="N252" s="100"/>
      <c r="O252" s="101"/>
      <c r="P252" s="98"/>
      <c r="Q252" s="99"/>
      <c r="R252" s="100"/>
      <c r="S252" s="101"/>
      <c r="T252" s="98"/>
      <c r="U252" s="99"/>
      <c r="V252" s="100"/>
      <c r="W252" s="101"/>
      <c r="X252" s="98"/>
      <c r="Y252" s="99"/>
      <c r="Z252" s="102"/>
      <c r="AA252" s="101"/>
      <c r="AB252" s="98"/>
      <c r="AC252" s="99"/>
      <c r="AD252" s="102"/>
      <c r="AE252" s="101"/>
      <c r="AF252" s="103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5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6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6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6"/>
      <c r="E255" s="104"/>
      <c r="F255" s="107"/>
      <c r="G255" s="108"/>
      <c r="H255" s="106"/>
      <c r="I255" s="104"/>
      <c r="J255" s="107"/>
      <c r="K255" s="108"/>
      <c r="L255" s="106"/>
      <c r="M255" s="104"/>
      <c r="N255" s="107"/>
      <c r="O255" s="108"/>
      <c r="P255" s="106"/>
      <c r="Q255" s="104"/>
      <c r="R255" s="107"/>
      <c r="S255" s="108"/>
      <c r="T255" s="106"/>
      <c r="U255" s="104"/>
      <c r="V255" s="107"/>
      <c r="W255" s="108"/>
      <c r="X255" s="106"/>
      <c r="Y255" s="104"/>
      <c r="Z255" s="109"/>
      <c r="AA255" s="108"/>
      <c r="AB255" s="106"/>
      <c r="AC255" s="104"/>
      <c r="AD255" s="109"/>
      <c r="AE255" s="105"/>
      <c r="AF255" s="110">
        <f t="shared" si="62"/>
        <v>0</v>
      </c>
    </row>
    <row r="256" spans="1:33" ht="15.75" thickBot="1" x14ac:dyDescent="0.3">
      <c r="A256" s="111">
        <v>64</v>
      </c>
      <c r="B256" s="97">
        <v>11455</v>
      </c>
      <c r="C256" s="21" t="s">
        <v>172</v>
      </c>
      <c r="D256" s="98"/>
      <c r="E256" s="99"/>
      <c r="F256" s="100"/>
      <c r="G256" s="101"/>
      <c r="H256" s="98"/>
      <c r="I256" s="99"/>
      <c r="J256" s="100"/>
      <c r="K256" s="101"/>
      <c r="L256" s="98"/>
      <c r="M256" s="99"/>
      <c r="N256" s="100"/>
      <c r="O256" s="101"/>
      <c r="P256" s="98"/>
      <c r="Q256" s="99"/>
      <c r="R256" s="100"/>
      <c r="S256" s="101"/>
      <c r="T256" s="98"/>
      <c r="U256" s="99"/>
      <c r="V256" s="100"/>
      <c r="W256" s="101"/>
      <c r="X256" s="98"/>
      <c r="Y256" s="99"/>
      <c r="Z256" s="102"/>
      <c r="AA256" s="101"/>
      <c r="AB256" s="98"/>
      <c r="AC256" s="99"/>
      <c r="AD256" s="102"/>
      <c r="AE256" s="101"/>
      <c r="AF256" s="103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5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6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6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6"/>
      <c r="E259" s="104"/>
      <c r="F259" s="107"/>
      <c r="G259" s="108"/>
      <c r="H259" s="106"/>
      <c r="I259" s="104"/>
      <c r="J259" s="107"/>
      <c r="K259" s="108"/>
      <c r="L259" s="106"/>
      <c r="M259" s="104"/>
      <c r="N259" s="107"/>
      <c r="O259" s="108"/>
      <c r="P259" s="106"/>
      <c r="Q259" s="104"/>
      <c r="R259" s="107"/>
      <c r="S259" s="108"/>
      <c r="T259" s="106"/>
      <c r="U259" s="104"/>
      <c r="V259" s="107"/>
      <c r="W259" s="108"/>
      <c r="X259" s="106"/>
      <c r="Y259" s="104"/>
      <c r="Z259" s="109"/>
      <c r="AA259" s="108"/>
      <c r="AB259" s="106"/>
      <c r="AC259" s="104"/>
      <c r="AD259" s="109"/>
      <c r="AE259" s="105"/>
      <c r="AF259" s="110">
        <f t="shared" si="63"/>
        <v>0</v>
      </c>
    </row>
    <row r="260" spans="1:33" ht="15.75" thickBot="1" x14ac:dyDescent="0.3">
      <c r="A260" s="111">
        <v>65</v>
      </c>
      <c r="B260" s="97">
        <v>11463</v>
      </c>
      <c r="C260" s="21" t="s">
        <v>173</v>
      </c>
      <c r="D260" s="98"/>
      <c r="E260" s="99"/>
      <c r="F260" s="100"/>
      <c r="G260" s="101"/>
      <c r="H260" s="98"/>
      <c r="I260" s="99"/>
      <c r="J260" s="100"/>
      <c r="K260" s="101"/>
      <c r="L260" s="98"/>
      <c r="M260" s="99"/>
      <c r="N260" s="100"/>
      <c r="O260" s="101"/>
      <c r="P260" s="98"/>
      <c r="Q260" s="99"/>
      <c r="R260" s="100"/>
      <c r="S260" s="101"/>
      <c r="T260" s="98"/>
      <c r="U260" s="99"/>
      <c r="V260" s="100"/>
      <c r="W260" s="101"/>
      <c r="X260" s="98"/>
      <c r="Y260" s="99"/>
      <c r="Z260" s="102"/>
      <c r="AA260" s="101"/>
      <c r="AB260" s="98"/>
      <c r="AC260" s="99"/>
      <c r="AD260" s="102"/>
      <c r="AE260" s="101"/>
      <c r="AF260" s="103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5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6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6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6"/>
      <c r="E263" s="104"/>
      <c r="F263" s="107"/>
      <c r="G263" s="108"/>
      <c r="H263" s="106"/>
      <c r="I263" s="104"/>
      <c r="J263" s="107"/>
      <c r="K263" s="108"/>
      <c r="L263" s="106"/>
      <c r="M263" s="104"/>
      <c r="N263" s="107"/>
      <c r="O263" s="108"/>
      <c r="P263" s="106"/>
      <c r="Q263" s="104"/>
      <c r="R263" s="107"/>
      <c r="S263" s="108"/>
      <c r="T263" s="106"/>
      <c r="U263" s="104"/>
      <c r="V263" s="107"/>
      <c r="W263" s="108"/>
      <c r="X263" s="106"/>
      <c r="Y263" s="104"/>
      <c r="Z263" s="109"/>
      <c r="AA263" s="108"/>
      <c r="AB263" s="106"/>
      <c r="AC263" s="104"/>
      <c r="AD263" s="109"/>
      <c r="AE263" s="105"/>
      <c r="AF263" s="110">
        <f t="shared" si="64"/>
        <v>0</v>
      </c>
    </row>
    <row r="264" spans="1:33" ht="15.75" thickBot="1" x14ac:dyDescent="0.3">
      <c r="A264" s="111">
        <v>66</v>
      </c>
      <c r="B264" s="97">
        <v>11528</v>
      </c>
      <c r="C264" s="21" t="s">
        <v>121</v>
      </c>
      <c r="D264" s="98"/>
      <c r="E264" s="99"/>
      <c r="F264" s="100"/>
      <c r="G264" s="101"/>
      <c r="H264" s="98"/>
      <c r="I264" s="99"/>
      <c r="J264" s="100"/>
      <c r="K264" s="101"/>
      <c r="L264" s="98"/>
      <c r="M264" s="99"/>
      <c r="N264" s="100"/>
      <c r="O264" s="101"/>
      <c r="P264" s="98"/>
      <c r="Q264" s="99"/>
      <c r="R264" s="100"/>
      <c r="S264" s="101"/>
      <c r="T264" s="98"/>
      <c r="U264" s="99"/>
      <c r="V264" s="100"/>
      <c r="W264" s="101"/>
      <c r="X264" s="98"/>
      <c r="Y264" s="99"/>
      <c r="Z264" s="102"/>
      <c r="AA264" s="101"/>
      <c r="AB264" s="98"/>
      <c r="AC264" s="99"/>
      <c r="AD264" s="102"/>
      <c r="AE264" s="101"/>
      <c r="AF264" s="103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5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6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6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6"/>
      <c r="E267" s="104"/>
      <c r="F267" s="107"/>
      <c r="G267" s="108"/>
      <c r="H267" s="106"/>
      <c r="I267" s="104"/>
      <c r="J267" s="107"/>
      <c r="K267" s="108"/>
      <c r="L267" s="106"/>
      <c r="M267" s="104"/>
      <c r="N267" s="107"/>
      <c r="O267" s="108"/>
      <c r="P267" s="106"/>
      <c r="Q267" s="104"/>
      <c r="R267" s="107"/>
      <c r="S267" s="108"/>
      <c r="T267" s="106"/>
      <c r="U267" s="104"/>
      <c r="V267" s="107"/>
      <c r="W267" s="108"/>
      <c r="X267" s="106"/>
      <c r="Y267" s="104"/>
      <c r="Z267" s="109"/>
      <c r="AA267" s="108"/>
      <c r="AB267" s="106"/>
      <c r="AC267" s="104"/>
      <c r="AD267" s="109"/>
      <c r="AE267" s="105"/>
      <c r="AF267" s="110">
        <f t="shared" si="65"/>
        <v>0</v>
      </c>
    </row>
    <row r="268" spans="1:33" ht="15.75" thickBot="1" x14ac:dyDescent="0.3">
      <c r="A268" s="111">
        <v>67</v>
      </c>
      <c r="B268" s="97">
        <v>11526</v>
      </c>
      <c r="C268" s="21" t="s">
        <v>174</v>
      </c>
      <c r="D268" s="98"/>
      <c r="E268" s="99"/>
      <c r="F268" s="100"/>
      <c r="G268" s="101"/>
      <c r="H268" s="98"/>
      <c r="I268" s="99"/>
      <c r="J268" s="100"/>
      <c r="K268" s="101"/>
      <c r="L268" s="98"/>
      <c r="M268" s="99"/>
      <c r="N268" s="100"/>
      <c r="O268" s="101"/>
      <c r="P268" s="98"/>
      <c r="Q268" s="99"/>
      <c r="R268" s="100"/>
      <c r="S268" s="101"/>
      <c r="T268" s="98"/>
      <c r="U268" s="99"/>
      <c r="V268" s="100"/>
      <c r="W268" s="101"/>
      <c r="X268" s="98"/>
      <c r="Y268" s="99"/>
      <c r="Z268" s="102"/>
      <c r="AA268" s="101"/>
      <c r="AB268" s="98"/>
      <c r="AC268" s="99"/>
      <c r="AD268" s="102"/>
      <c r="AE268" s="101"/>
      <c r="AF268" s="103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5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6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6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6"/>
      <c r="E271" s="104"/>
      <c r="F271" s="107"/>
      <c r="G271" s="108"/>
      <c r="H271" s="106"/>
      <c r="I271" s="104"/>
      <c r="J271" s="107"/>
      <c r="K271" s="108"/>
      <c r="L271" s="106"/>
      <c r="M271" s="104"/>
      <c r="N271" s="107"/>
      <c r="O271" s="108"/>
      <c r="P271" s="106"/>
      <c r="Q271" s="104"/>
      <c r="R271" s="107"/>
      <c r="S271" s="108"/>
      <c r="T271" s="106"/>
      <c r="U271" s="104"/>
      <c r="V271" s="107"/>
      <c r="W271" s="108"/>
      <c r="X271" s="106"/>
      <c r="Y271" s="104"/>
      <c r="Z271" s="109"/>
      <c r="AA271" s="108"/>
      <c r="AB271" s="106"/>
      <c r="AC271" s="104"/>
      <c r="AD271" s="109"/>
      <c r="AE271" s="105"/>
      <c r="AF271" s="110">
        <f t="shared" si="66"/>
        <v>0</v>
      </c>
    </row>
    <row r="272" spans="1:33" ht="15.75" thickBot="1" x14ac:dyDescent="0.3">
      <c r="A272" s="111">
        <v>1</v>
      </c>
      <c r="B272" s="97"/>
      <c r="C272" s="21"/>
      <c r="D272" s="98"/>
      <c r="E272" s="99"/>
      <c r="F272" s="100"/>
      <c r="G272" s="101"/>
      <c r="H272" s="98"/>
      <c r="I272" s="99"/>
      <c r="J272" s="100"/>
      <c r="K272" s="101"/>
      <c r="L272" s="98"/>
      <c r="M272" s="99"/>
      <c r="N272" s="100"/>
      <c r="O272" s="101"/>
      <c r="P272" s="98"/>
      <c r="Q272" s="99"/>
      <c r="R272" s="100"/>
      <c r="S272" s="101"/>
      <c r="T272" s="98"/>
      <c r="U272" s="99"/>
      <c r="V272" s="100"/>
      <c r="W272" s="101"/>
      <c r="X272" s="98"/>
      <c r="Y272" s="99"/>
      <c r="Z272" s="102"/>
      <c r="AA272" s="101"/>
      <c r="AB272" s="98"/>
      <c r="AC272" s="99"/>
      <c r="AD272" s="102"/>
      <c r="AE272" s="101"/>
      <c r="AF272" s="103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5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6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6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6"/>
      <c r="E275" s="104"/>
      <c r="F275" s="107"/>
      <c r="G275" s="108"/>
      <c r="H275" s="106"/>
      <c r="I275" s="104"/>
      <c r="J275" s="107"/>
      <c r="K275" s="108"/>
      <c r="L275" s="106"/>
      <c r="M275" s="104"/>
      <c r="N275" s="107"/>
      <c r="O275" s="108"/>
      <c r="P275" s="106"/>
      <c r="Q275" s="104"/>
      <c r="R275" s="107"/>
      <c r="S275" s="108"/>
      <c r="T275" s="106"/>
      <c r="U275" s="104"/>
      <c r="V275" s="107"/>
      <c r="W275" s="108"/>
      <c r="X275" s="106"/>
      <c r="Y275" s="104"/>
      <c r="Z275" s="109"/>
      <c r="AA275" s="108"/>
      <c r="AB275" s="106"/>
      <c r="AC275" s="104"/>
      <c r="AD275" s="109"/>
      <c r="AE275" s="105"/>
      <c r="AF275" s="110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115" priority="1"/>
  </conditionalFormatting>
  <conditionalFormatting sqref="B4:B275">
    <cfRule type="duplicateValues" dxfId="114" priority="2"/>
    <cfRule type="duplicateValues" dxfId="113" priority="3"/>
    <cfRule type="duplicateValues" dxfId="112" priority="4"/>
  </conditionalFormatting>
  <conditionalFormatting sqref="B4:B20156">
    <cfRule type="duplicateValues" dxfId="111" priority="5"/>
    <cfRule type="duplicateValues" dxfId="110" priority="6"/>
  </conditionalFormatting>
  <conditionalFormatting sqref="B4:B20155">
    <cfRule type="duplicateValues" dxfId="109" priority="7"/>
  </conditionalFormatting>
  <conditionalFormatting sqref="B4:B20154">
    <cfRule type="duplicateValues" dxfId="108" priority="8"/>
  </conditionalFormatting>
  <conditionalFormatting sqref="B4:B19945">
    <cfRule type="duplicateValues" dxfId="107" priority="9"/>
  </conditionalFormatting>
  <conditionalFormatting sqref="B4:B19942">
    <cfRule type="duplicateValues" dxfId="106" priority="10"/>
  </conditionalFormatting>
  <conditionalFormatting sqref="B4:B19944">
    <cfRule type="duplicateValues" dxfId="105" priority="11"/>
  </conditionalFormatting>
  <conditionalFormatting sqref="B4:B19941">
    <cfRule type="duplicateValues" dxfId="104" priority="12"/>
  </conditionalFormatting>
  <conditionalFormatting sqref="B4:B19827">
    <cfRule type="duplicateValues" dxfId="103" priority="13"/>
    <cfRule type="duplicateValues" dxfId="102" priority="14"/>
    <cfRule type="duplicateValues" dxfId="101" priority="15"/>
    <cfRule type="duplicateValues" dxfId="100" priority="16"/>
    <cfRule type="duplicateValues" dxfId="99" priority="17"/>
    <cfRule type="duplicateValues" dxfId="98" priority="18"/>
    <cfRule type="duplicateValues" dxfId="97" priority="19"/>
    <cfRule type="duplicateValues" dxfId="96" priority="20"/>
    <cfRule type="duplicateValues" dxfId="95" priority="21"/>
    <cfRule type="duplicateValues" dxfId="94" priority="22"/>
    <cfRule type="duplicateValues" dxfId="93" priority="23"/>
    <cfRule type="duplicateValues" dxfId="92" priority="24"/>
    <cfRule type="duplicateValues" dxfId="91" priority="25"/>
  </conditionalFormatting>
  <conditionalFormatting sqref="B4:B19827">
    <cfRule type="duplicateValues" dxfId="90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783A-ACFA-45BC-A87D-DB8E05502FFF}">
  <sheetPr codeName="Hoja7"/>
  <dimension ref="A1:AI275"/>
  <sheetViews>
    <sheetView workbookViewId="0">
      <selection activeCell="B244" sqref="B244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213" t="s">
        <v>1126</v>
      </c>
      <c r="E2" s="183"/>
      <c r="F2" s="183"/>
      <c r="G2" s="184"/>
      <c r="H2" s="176" t="s">
        <v>1127</v>
      </c>
      <c r="I2" s="174"/>
      <c r="J2" s="174"/>
      <c r="K2" s="175"/>
      <c r="L2" s="176" t="s">
        <v>1128</v>
      </c>
      <c r="M2" s="174"/>
      <c r="N2" s="174"/>
      <c r="O2" s="175"/>
      <c r="P2" s="176" t="s">
        <v>1129</v>
      </c>
      <c r="Q2" s="174"/>
      <c r="R2" s="174"/>
      <c r="S2" s="175"/>
      <c r="T2" s="176" t="s">
        <v>1130</v>
      </c>
      <c r="U2" s="174"/>
      <c r="V2" s="174"/>
      <c r="W2" s="175"/>
      <c r="X2" s="176" t="s">
        <v>1131</v>
      </c>
      <c r="Y2" s="174"/>
      <c r="Z2" s="174"/>
      <c r="AA2" s="175"/>
      <c r="AB2" s="176" t="s">
        <v>1132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>
        <v>11467</v>
      </c>
      <c r="C4" s="21" t="s">
        <v>15</v>
      </c>
      <c r="D4" s="98"/>
      <c r="E4" s="99"/>
      <c r="F4" s="100"/>
      <c r="G4" s="101"/>
      <c r="H4" s="98"/>
      <c r="I4" s="99"/>
      <c r="J4" s="100"/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0</v>
      </c>
      <c r="AG4">
        <f>SUM(AF4:AF7)</f>
        <v>0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  <row r="8" spans="1:35" ht="15.75" thickBot="1" x14ac:dyDescent="0.3">
      <c r="A8" s="111">
        <v>2</v>
      </c>
      <c r="B8" s="97">
        <v>11438</v>
      </c>
      <c r="C8" s="21" t="s">
        <v>2</v>
      </c>
      <c r="D8" s="98"/>
      <c r="E8" s="99"/>
      <c r="F8" s="100"/>
      <c r="G8" s="101"/>
      <c r="H8" s="98"/>
      <c r="I8" s="99"/>
      <c r="J8" s="100"/>
      <c r="K8" s="101"/>
      <c r="L8" s="98"/>
      <c r="M8" s="99"/>
      <c r="N8" s="100"/>
      <c r="O8" s="101"/>
      <c r="P8" s="98"/>
      <c r="Q8" s="99"/>
      <c r="R8" s="100"/>
      <c r="S8" s="101"/>
      <c r="T8" s="98"/>
      <c r="U8" s="99"/>
      <c r="V8" s="100"/>
      <c r="W8" s="101"/>
      <c r="X8" s="98"/>
      <c r="Y8" s="99"/>
      <c r="Z8" s="102"/>
      <c r="AA8" s="101"/>
      <c r="AB8" s="98"/>
      <c r="AC8" s="99"/>
      <c r="AD8" s="102"/>
      <c r="AE8" s="101"/>
      <c r="AF8" s="103">
        <f>F8+J8+N8+R8+V8+Z8+AD8</f>
        <v>0</v>
      </c>
      <c r="AG8">
        <f>SUM(AF8:AF11)</f>
        <v>0</v>
      </c>
    </row>
    <row r="9" spans="1:35" x14ac:dyDescent="0.25">
      <c r="A9" s="16"/>
      <c r="B9" s="25"/>
      <c r="C9" s="95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6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6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6"/>
      <c r="E11" s="104"/>
      <c r="F11" s="107"/>
      <c r="G11" s="108"/>
      <c r="H11" s="106"/>
      <c r="I11" s="104"/>
      <c r="J11" s="107"/>
      <c r="K11" s="108"/>
      <c r="L11" s="106"/>
      <c r="M11" s="104"/>
      <c r="N11" s="107"/>
      <c r="O11" s="108"/>
      <c r="P11" s="106"/>
      <c r="Q11" s="104"/>
      <c r="R11" s="107"/>
      <c r="S11" s="108"/>
      <c r="T11" s="106"/>
      <c r="U11" s="104"/>
      <c r="V11" s="107"/>
      <c r="W11" s="108"/>
      <c r="X11" s="106"/>
      <c r="Y11" s="104"/>
      <c r="Z11" s="109"/>
      <c r="AA11" s="108"/>
      <c r="AB11" s="106"/>
      <c r="AC11" s="104"/>
      <c r="AD11" s="109"/>
      <c r="AE11" s="105"/>
      <c r="AF11" s="110">
        <f t="shared" si="1"/>
        <v>0</v>
      </c>
    </row>
    <row r="12" spans="1:35" ht="15.75" thickBot="1" x14ac:dyDescent="0.3">
      <c r="A12" s="111">
        <v>3</v>
      </c>
      <c r="B12" s="97">
        <v>11525</v>
      </c>
      <c r="C12" s="21" t="s">
        <v>220</v>
      </c>
      <c r="D12" s="98"/>
      <c r="E12" s="99"/>
      <c r="F12" s="100"/>
      <c r="G12" s="101"/>
      <c r="H12" s="98"/>
      <c r="I12" s="99"/>
      <c r="J12" s="100"/>
      <c r="K12" s="101"/>
      <c r="L12" s="98"/>
      <c r="M12" s="99"/>
      <c r="N12" s="100"/>
      <c r="O12" s="101"/>
      <c r="P12" s="98"/>
      <c r="Q12" s="99"/>
      <c r="R12" s="100"/>
      <c r="S12" s="101"/>
      <c r="T12" s="98"/>
      <c r="U12" s="99"/>
      <c r="V12" s="100"/>
      <c r="W12" s="101"/>
      <c r="X12" s="98"/>
      <c r="Y12" s="99"/>
      <c r="Z12" s="102"/>
      <c r="AA12" s="101"/>
      <c r="AB12" s="98"/>
      <c r="AC12" s="99"/>
      <c r="AD12" s="102"/>
      <c r="AE12" s="101"/>
      <c r="AF12" s="103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5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6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6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6"/>
      <c r="E15" s="104"/>
      <c r="F15" s="107"/>
      <c r="G15" s="108"/>
      <c r="H15" s="106"/>
      <c r="I15" s="104"/>
      <c r="J15" s="107"/>
      <c r="K15" s="108"/>
      <c r="L15" s="106"/>
      <c r="M15" s="104"/>
      <c r="N15" s="107"/>
      <c r="O15" s="108"/>
      <c r="P15" s="106"/>
      <c r="Q15" s="104"/>
      <c r="R15" s="107"/>
      <c r="S15" s="108"/>
      <c r="T15" s="106"/>
      <c r="U15" s="104"/>
      <c r="V15" s="107"/>
      <c r="W15" s="108"/>
      <c r="X15" s="106"/>
      <c r="Y15" s="104"/>
      <c r="Z15" s="109"/>
      <c r="AA15" s="108"/>
      <c r="AB15" s="106"/>
      <c r="AC15" s="104"/>
      <c r="AD15" s="109"/>
      <c r="AE15" s="105"/>
      <c r="AF15" s="110">
        <f t="shared" si="2"/>
        <v>0</v>
      </c>
    </row>
    <row r="16" spans="1:35" ht="15.75" thickBot="1" x14ac:dyDescent="0.3">
      <c r="A16" s="111">
        <v>4</v>
      </c>
      <c r="B16" s="97">
        <v>2096</v>
      </c>
      <c r="C16" s="21" t="s">
        <v>7</v>
      </c>
      <c r="D16" s="98"/>
      <c r="E16" s="99"/>
      <c r="F16" s="100"/>
      <c r="G16" s="101"/>
      <c r="H16" s="98"/>
      <c r="I16" s="99"/>
      <c r="J16" s="100"/>
      <c r="K16" s="101"/>
      <c r="L16" s="98"/>
      <c r="M16" s="99"/>
      <c r="N16" s="100"/>
      <c r="O16" s="101"/>
      <c r="P16" s="98"/>
      <c r="Q16" s="99"/>
      <c r="R16" s="100"/>
      <c r="S16" s="101"/>
      <c r="T16" s="98"/>
      <c r="U16" s="99"/>
      <c r="V16" s="100"/>
      <c r="W16" s="101"/>
      <c r="X16" s="98"/>
      <c r="Y16" s="99"/>
      <c r="Z16" s="102"/>
      <c r="AA16" s="101"/>
      <c r="AB16" s="98"/>
      <c r="AC16" s="99"/>
      <c r="AD16" s="102"/>
      <c r="AE16" s="101"/>
      <c r="AF16" s="103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5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6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6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6"/>
      <c r="E19" s="104"/>
      <c r="F19" s="107"/>
      <c r="G19" s="108"/>
      <c r="H19" s="106"/>
      <c r="I19" s="104"/>
      <c r="J19" s="107"/>
      <c r="K19" s="108"/>
      <c r="L19" s="106"/>
      <c r="M19" s="104"/>
      <c r="N19" s="107"/>
      <c r="O19" s="108"/>
      <c r="P19" s="106"/>
      <c r="Q19" s="104"/>
      <c r="R19" s="107"/>
      <c r="S19" s="108"/>
      <c r="T19" s="106"/>
      <c r="U19" s="104"/>
      <c r="V19" s="107"/>
      <c r="W19" s="108"/>
      <c r="X19" s="106"/>
      <c r="Y19" s="104"/>
      <c r="Z19" s="109"/>
      <c r="AA19" s="108"/>
      <c r="AB19" s="106"/>
      <c r="AC19" s="104"/>
      <c r="AD19" s="109"/>
      <c r="AE19" s="105"/>
      <c r="AF19" s="110">
        <f t="shared" si="3"/>
        <v>0</v>
      </c>
    </row>
    <row r="20" spans="1:33" ht="15.75" thickBot="1" x14ac:dyDescent="0.3">
      <c r="A20" s="111">
        <v>5</v>
      </c>
      <c r="B20" s="97">
        <v>11411</v>
      </c>
      <c r="C20" s="21" t="s">
        <v>21</v>
      </c>
      <c r="D20" s="98"/>
      <c r="E20" s="99"/>
      <c r="F20" s="100"/>
      <c r="G20" s="101"/>
      <c r="H20" s="98"/>
      <c r="I20" s="99"/>
      <c r="J20" s="100"/>
      <c r="K20" s="101"/>
      <c r="L20" s="98"/>
      <c r="M20" s="99"/>
      <c r="N20" s="100"/>
      <c r="O20" s="101"/>
      <c r="P20" s="98"/>
      <c r="Q20" s="99"/>
      <c r="R20" s="100"/>
      <c r="S20" s="101"/>
      <c r="T20" s="98"/>
      <c r="U20" s="99"/>
      <c r="V20" s="100"/>
      <c r="W20" s="101"/>
      <c r="X20" s="98"/>
      <c r="Y20" s="99"/>
      <c r="Z20" s="102"/>
      <c r="AA20" s="101"/>
      <c r="AB20" s="98"/>
      <c r="AC20" s="99"/>
      <c r="AD20" s="102"/>
      <c r="AE20" s="101"/>
      <c r="AF20" s="103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5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6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6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6"/>
      <c r="E23" s="104"/>
      <c r="F23" s="107"/>
      <c r="G23" s="108"/>
      <c r="H23" s="106"/>
      <c r="I23" s="104"/>
      <c r="J23" s="107"/>
      <c r="K23" s="108"/>
      <c r="L23" s="106"/>
      <c r="M23" s="104"/>
      <c r="N23" s="107"/>
      <c r="O23" s="108"/>
      <c r="P23" s="106"/>
      <c r="Q23" s="104"/>
      <c r="R23" s="107"/>
      <c r="S23" s="108"/>
      <c r="T23" s="106"/>
      <c r="U23" s="104"/>
      <c r="V23" s="107"/>
      <c r="W23" s="108"/>
      <c r="X23" s="106"/>
      <c r="Y23" s="104"/>
      <c r="Z23" s="109"/>
      <c r="AA23" s="108"/>
      <c r="AB23" s="106"/>
      <c r="AC23" s="104"/>
      <c r="AD23" s="109"/>
      <c r="AE23" s="105"/>
      <c r="AF23" s="110">
        <f t="shared" si="4"/>
        <v>0</v>
      </c>
    </row>
    <row r="24" spans="1:33" ht="15.75" thickBot="1" x14ac:dyDescent="0.3">
      <c r="A24" s="111">
        <v>6</v>
      </c>
      <c r="B24" s="97">
        <v>11414</v>
      </c>
      <c r="C24" s="21" t="s">
        <v>22</v>
      </c>
      <c r="D24" s="98"/>
      <c r="E24" s="99"/>
      <c r="F24" s="100"/>
      <c r="G24" s="101"/>
      <c r="H24" s="98"/>
      <c r="I24" s="99"/>
      <c r="J24" s="100"/>
      <c r="K24" s="101"/>
      <c r="L24" s="98"/>
      <c r="M24" s="99"/>
      <c r="N24" s="100"/>
      <c r="O24" s="101"/>
      <c r="P24" s="98"/>
      <c r="Q24" s="99"/>
      <c r="R24" s="100"/>
      <c r="S24" s="101"/>
      <c r="T24" s="98"/>
      <c r="U24" s="99"/>
      <c r="V24" s="100"/>
      <c r="W24" s="101"/>
      <c r="X24" s="98"/>
      <c r="Y24" s="99"/>
      <c r="Z24" s="102"/>
      <c r="AA24" s="101"/>
      <c r="AB24" s="98"/>
      <c r="AC24" s="99"/>
      <c r="AD24" s="102"/>
      <c r="AE24" s="101"/>
      <c r="AF24" s="103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5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6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6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6"/>
      <c r="E27" s="104"/>
      <c r="F27" s="107"/>
      <c r="G27" s="108"/>
      <c r="H27" s="106"/>
      <c r="I27" s="104"/>
      <c r="J27" s="107"/>
      <c r="K27" s="108"/>
      <c r="L27" s="106"/>
      <c r="M27" s="104"/>
      <c r="N27" s="107"/>
      <c r="O27" s="108"/>
      <c r="P27" s="106"/>
      <c r="Q27" s="104"/>
      <c r="R27" s="107"/>
      <c r="S27" s="108"/>
      <c r="T27" s="106"/>
      <c r="U27" s="104"/>
      <c r="V27" s="107"/>
      <c r="W27" s="108"/>
      <c r="X27" s="106"/>
      <c r="Y27" s="104"/>
      <c r="Z27" s="109"/>
      <c r="AA27" s="108"/>
      <c r="AB27" s="106"/>
      <c r="AC27" s="104"/>
      <c r="AD27" s="109"/>
      <c r="AE27" s="105"/>
      <c r="AF27" s="110">
        <f t="shared" si="5"/>
        <v>0</v>
      </c>
    </row>
    <row r="28" spans="1:33" ht="15.75" thickBot="1" x14ac:dyDescent="0.3">
      <c r="A28" s="111">
        <v>7</v>
      </c>
      <c r="B28" s="97">
        <v>11453</v>
      </c>
      <c r="C28" s="21" t="s">
        <v>23</v>
      </c>
      <c r="D28" s="98"/>
      <c r="E28" s="99"/>
      <c r="F28" s="100"/>
      <c r="G28" s="101"/>
      <c r="H28" s="98"/>
      <c r="I28" s="99"/>
      <c r="J28" s="100"/>
      <c r="K28" s="101"/>
      <c r="L28" s="98"/>
      <c r="M28" s="99"/>
      <c r="N28" s="100"/>
      <c r="O28" s="101"/>
      <c r="P28" s="98"/>
      <c r="Q28" s="99"/>
      <c r="R28" s="100"/>
      <c r="S28" s="101"/>
      <c r="T28" s="98"/>
      <c r="U28" s="99"/>
      <c r="V28" s="100"/>
      <c r="W28" s="101"/>
      <c r="X28" s="98"/>
      <c r="Y28" s="99"/>
      <c r="Z28" s="102"/>
      <c r="AA28" s="101"/>
      <c r="AB28" s="98"/>
      <c r="AC28" s="99"/>
      <c r="AD28" s="102"/>
      <c r="AE28" s="101"/>
      <c r="AF28" s="103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5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6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6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6"/>
      <c r="E31" s="104"/>
      <c r="F31" s="107"/>
      <c r="G31" s="108"/>
      <c r="H31" s="106"/>
      <c r="I31" s="104"/>
      <c r="J31" s="107"/>
      <c r="K31" s="108"/>
      <c r="L31" s="106"/>
      <c r="M31" s="104"/>
      <c r="N31" s="107"/>
      <c r="O31" s="108"/>
      <c r="P31" s="106"/>
      <c r="Q31" s="104"/>
      <c r="R31" s="107"/>
      <c r="S31" s="108"/>
      <c r="T31" s="106"/>
      <c r="U31" s="104"/>
      <c r="V31" s="107"/>
      <c r="W31" s="108"/>
      <c r="X31" s="106"/>
      <c r="Y31" s="104"/>
      <c r="Z31" s="109"/>
      <c r="AA31" s="108"/>
      <c r="AB31" s="106"/>
      <c r="AC31" s="104"/>
      <c r="AD31" s="109"/>
      <c r="AE31" s="105"/>
      <c r="AF31" s="110">
        <f t="shared" si="6"/>
        <v>0</v>
      </c>
    </row>
    <row r="32" spans="1:33" ht="15.75" thickBot="1" x14ac:dyDescent="0.3">
      <c r="A32" s="111">
        <v>8</v>
      </c>
      <c r="B32" s="97">
        <v>11415</v>
      </c>
      <c r="C32" s="21" t="s">
        <v>25</v>
      </c>
      <c r="D32" s="98"/>
      <c r="E32" s="99"/>
      <c r="F32" s="100"/>
      <c r="G32" s="101"/>
      <c r="H32" s="98"/>
      <c r="I32" s="99"/>
      <c r="J32" s="100"/>
      <c r="K32" s="101"/>
      <c r="L32" s="98"/>
      <c r="M32" s="99"/>
      <c r="N32" s="100"/>
      <c r="O32" s="101"/>
      <c r="P32" s="98"/>
      <c r="Q32" s="99"/>
      <c r="R32" s="100"/>
      <c r="S32" s="101"/>
      <c r="T32" s="98"/>
      <c r="U32" s="99"/>
      <c r="V32" s="100"/>
      <c r="W32" s="101"/>
      <c r="X32" s="98"/>
      <c r="Y32" s="99"/>
      <c r="Z32" s="102"/>
      <c r="AA32" s="101"/>
      <c r="AB32" s="98"/>
      <c r="AC32" s="99"/>
      <c r="AD32" s="102"/>
      <c r="AE32" s="101"/>
      <c r="AF32" s="103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5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6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6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6"/>
      <c r="E35" s="104"/>
      <c r="F35" s="107"/>
      <c r="G35" s="108"/>
      <c r="H35" s="106"/>
      <c r="I35" s="104"/>
      <c r="J35" s="107"/>
      <c r="K35" s="108"/>
      <c r="L35" s="106"/>
      <c r="M35" s="104"/>
      <c r="N35" s="107"/>
      <c r="O35" s="108"/>
      <c r="P35" s="106"/>
      <c r="Q35" s="104"/>
      <c r="R35" s="107"/>
      <c r="S35" s="108"/>
      <c r="T35" s="106"/>
      <c r="U35" s="104"/>
      <c r="V35" s="107"/>
      <c r="W35" s="108"/>
      <c r="X35" s="106"/>
      <c r="Y35" s="104"/>
      <c r="Z35" s="109"/>
      <c r="AA35" s="108"/>
      <c r="AB35" s="106"/>
      <c r="AC35" s="104"/>
      <c r="AD35" s="109"/>
      <c r="AE35" s="105"/>
      <c r="AF35" s="110">
        <f t="shared" si="7"/>
        <v>0</v>
      </c>
    </row>
    <row r="36" spans="1:33" ht="15.75" thickBot="1" x14ac:dyDescent="0.3">
      <c r="A36" s="111">
        <v>9</v>
      </c>
      <c r="B36" s="97">
        <v>11503</v>
      </c>
      <c r="C36" s="21" t="s">
        <v>16</v>
      </c>
      <c r="D36" s="98"/>
      <c r="E36" s="99"/>
      <c r="F36" s="100"/>
      <c r="G36" s="101"/>
      <c r="H36" s="98"/>
      <c r="I36" s="99"/>
      <c r="J36" s="100"/>
      <c r="K36" s="101"/>
      <c r="L36" s="98"/>
      <c r="M36" s="99"/>
      <c r="N36" s="100"/>
      <c r="O36" s="101"/>
      <c r="P36" s="98"/>
      <c r="Q36" s="99"/>
      <c r="R36" s="100"/>
      <c r="S36" s="101"/>
      <c r="T36" s="98"/>
      <c r="U36" s="99"/>
      <c r="V36" s="100"/>
      <c r="W36" s="101"/>
      <c r="X36" s="98"/>
      <c r="Y36" s="99"/>
      <c r="Z36" s="102"/>
      <c r="AA36" s="101"/>
      <c r="AB36" s="98"/>
      <c r="AC36" s="99"/>
      <c r="AD36" s="102"/>
      <c r="AE36" s="101"/>
      <c r="AF36" s="103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5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6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6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6"/>
      <c r="E39" s="104"/>
      <c r="F39" s="107"/>
      <c r="G39" s="108"/>
      <c r="H39" s="106"/>
      <c r="I39" s="104"/>
      <c r="J39" s="107"/>
      <c r="K39" s="108"/>
      <c r="L39" s="106"/>
      <c r="M39" s="104"/>
      <c r="N39" s="107"/>
      <c r="O39" s="108"/>
      <c r="P39" s="106"/>
      <c r="Q39" s="104"/>
      <c r="R39" s="107"/>
      <c r="S39" s="108"/>
      <c r="T39" s="106"/>
      <c r="U39" s="104"/>
      <c r="V39" s="107"/>
      <c r="W39" s="108"/>
      <c r="X39" s="106"/>
      <c r="Y39" s="104"/>
      <c r="Z39" s="109"/>
      <c r="AA39" s="108"/>
      <c r="AB39" s="106"/>
      <c r="AC39" s="104"/>
      <c r="AD39" s="109"/>
      <c r="AE39" s="105"/>
      <c r="AF39" s="110">
        <f t="shared" si="8"/>
        <v>0</v>
      </c>
    </row>
    <row r="40" spans="1:33" ht="15.75" thickBot="1" x14ac:dyDescent="0.3">
      <c r="A40" s="111">
        <v>10</v>
      </c>
      <c r="B40" s="97">
        <v>11413</v>
      </c>
      <c r="C40" s="21" t="s">
        <v>26</v>
      </c>
      <c r="D40" s="98"/>
      <c r="E40" s="99"/>
      <c r="F40" s="100"/>
      <c r="G40" s="101"/>
      <c r="H40" s="98"/>
      <c r="I40" s="99"/>
      <c r="J40" s="100"/>
      <c r="K40" s="101"/>
      <c r="L40" s="98"/>
      <c r="M40" s="99"/>
      <c r="N40" s="100"/>
      <c r="O40" s="101"/>
      <c r="P40" s="98"/>
      <c r="Q40" s="99"/>
      <c r="R40" s="100"/>
      <c r="S40" s="101"/>
      <c r="T40" s="98"/>
      <c r="U40" s="99"/>
      <c r="V40" s="100"/>
      <c r="W40" s="101"/>
      <c r="X40" s="98"/>
      <c r="Y40" s="99"/>
      <c r="Z40" s="102"/>
      <c r="AA40" s="101"/>
      <c r="AB40" s="98"/>
      <c r="AC40" s="99"/>
      <c r="AD40" s="102"/>
      <c r="AE40" s="101"/>
      <c r="AF40" s="103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5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6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6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6"/>
      <c r="E43" s="104"/>
      <c r="F43" s="107"/>
      <c r="G43" s="108"/>
      <c r="H43" s="106"/>
      <c r="I43" s="104"/>
      <c r="J43" s="107"/>
      <c r="K43" s="108"/>
      <c r="L43" s="106"/>
      <c r="M43" s="104"/>
      <c r="N43" s="107"/>
      <c r="O43" s="108"/>
      <c r="P43" s="106"/>
      <c r="Q43" s="104"/>
      <c r="R43" s="107"/>
      <c r="S43" s="108"/>
      <c r="T43" s="106"/>
      <c r="U43" s="104"/>
      <c r="V43" s="107"/>
      <c r="W43" s="108"/>
      <c r="X43" s="106"/>
      <c r="Y43" s="104"/>
      <c r="Z43" s="109"/>
      <c r="AA43" s="108"/>
      <c r="AB43" s="106"/>
      <c r="AC43" s="104"/>
      <c r="AD43" s="109"/>
      <c r="AE43" s="105"/>
      <c r="AF43" s="110">
        <f t="shared" si="9"/>
        <v>0</v>
      </c>
    </row>
    <row r="44" spans="1:33" ht="15.75" thickBot="1" x14ac:dyDescent="0.3">
      <c r="A44" s="111">
        <v>11</v>
      </c>
      <c r="B44" s="97">
        <v>11450</v>
      </c>
      <c r="C44" s="21" t="s">
        <v>27</v>
      </c>
      <c r="D44" s="98"/>
      <c r="E44" s="99"/>
      <c r="F44" s="100"/>
      <c r="G44" s="101"/>
      <c r="H44" s="98"/>
      <c r="I44" s="99"/>
      <c r="J44" s="100"/>
      <c r="K44" s="101"/>
      <c r="L44" s="98"/>
      <c r="M44" s="99"/>
      <c r="N44" s="100"/>
      <c r="O44" s="101"/>
      <c r="P44" s="98"/>
      <c r="Q44" s="99"/>
      <c r="R44" s="100"/>
      <c r="S44" s="101"/>
      <c r="T44" s="98"/>
      <c r="U44" s="99"/>
      <c r="V44" s="100"/>
      <c r="W44" s="101"/>
      <c r="X44" s="98"/>
      <c r="Y44" s="99"/>
      <c r="Z44" s="102"/>
      <c r="AA44" s="101"/>
      <c r="AB44" s="98"/>
      <c r="AC44" s="99"/>
      <c r="AD44" s="102"/>
      <c r="AE44" s="101"/>
      <c r="AF44" s="103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5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6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6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6"/>
      <c r="E47" s="104"/>
      <c r="F47" s="107"/>
      <c r="G47" s="108"/>
      <c r="H47" s="106"/>
      <c r="I47" s="104"/>
      <c r="J47" s="107"/>
      <c r="K47" s="108"/>
      <c r="L47" s="106"/>
      <c r="M47" s="104"/>
      <c r="N47" s="107"/>
      <c r="O47" s="108"/>
      <c r="P47" s="106"/>
      <c r="Q47" s="104"/>
      <c r="R47" s="107"/>
      <c r="S47" s="108"/>
      <c r="T47" s="106"/>
      <c r="U47" s="104"/>
      <c r="V47" s="107"/>
      <c r="W47" s="108"/>
      <c r="X47" s="106"/>
      <c r="Y47" s="104"/>
      <c r="Z47" s="109"/>
      <c r="AA47" s="108"/>
      <c r="AB47" s="106"/>
      <c r="AC47" s="104"/>
      <c r="AD47" s="109"/>
      <c r="AE47" s="105"/>
      <c r="AF47" s="110">
        <f t="shared" si="10"/>
        <v>0</v>
      </c>
    </row>
    <row r="48" spans="1:33" ht="15.75" thickBot="1" x14ac:dyDescent="0.3">
      <c r="A48" s="111">
        <v>12</v>
      </c>
      <c r="B48" s="97">
        <v>11473</v>
      </c>
      <c r="C48" s="21" t="s">
        <v>28</v>
      </c>
      <c r="D48" s="98"/>
      <c r="E48" s="99"/>
      <c r="F48" s="100"/>
      <c r="G48" s="101"/>
      <c r="H48" s="98"/>
      <c r="I48" s="99"/>
      <c r="J48" s="100"/>
      <c r="K48" s="101"/>
      <c r="L48" s="98"/>
      <c r="M48" s="99"/>
      <c r="N48" s="100"/>
      <c r="O48" s="101"/>
      <c r="P48" s="98"/>
      <c r="Q48" s="99"/>
      <c r="R48" s="100"/>
      <c r="S48" s="101"/>
      <c r="T48" s="98"/>
      <c r="U48" s="99"/>
      <c r="V48" s="100"/>
      <c r="W48" s="101"/>
      <c r="X48" s="98"/>
      <c r="Y48" s="99"/>
      <c r="Z48" s="102"/>
      <c r="AA48" s="101"/>
      <c r="AB48" s="98"/>
      <c r="AC48" s="99"/>
      <c r="AD48" s="102"/>
      <c r="AE48" s="101"/>
      <c r="AF48" s="103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5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6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6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6"/>
      <c r="E51" s="104"/>
      <c r="F51" s="107"/>
      <c r="G51" s="108"/>
      <c r="H51" s="106"/>
      <c r="I51" s="104"/>
      <c r="J51" s="107"/>
      <c r="K51" s="108"/>
      <c r="L51" s="106"/>
      <c r="M51" s="104"/>
      <c r="N51" s="107"/>
      <c r="O51" s="108"/>
      <c r="P51" s="106"/>
      <c r="Q51" s="104"/>
      <c r="R51" s="107"/>
      <c r="S51" s="108"/>
      <c r="T51" s="106"/>
      <c r="U51" s="104"/>
      <c r="V51" s="107"/>
      <c r="W51" s="108"/>
      <c r="X51" s="106"/>
      <c r="Y51" s="104"/>
      <c r="Z51" s="109"/>
      <c r="AA51" s="108"/>
      <c r="AB51" s="106"/>
      <c r="AC51" s="104"/>
      <c r="AD51" s="109"/>
      <c r="AE51" s="105"/>
      <c r="AF51" s="110">
        <f t="shared" si="11"/>
        <v>0</v>
      </c>
    </row>
    <row r="52" spans="1:33" ht="15.75" thickBot="1" x14ac:dyDescent="0.3">
      <c r="A52" s="111">
        <v>13</v>
      </c>
      <c r="B52" s="97">
        <v>11479</v>
      </c>
      <c r="C52" s="21" t="s">
        <v>30</v>
      </c>
      <c r="D52" s="98"/>
      <c r="E52" s="99"/>
      <c r="F52" s="100"/>
      <c r="G52" s="101"/>
      <c r="H52" s="98"/>
      <c r="I52" s="99"/>
      <c r="J52" s="100"/>
      <c r="K52" s="101"/>
      <c r="L52" s="98"/>
      <c r="M52" s="99"/>
      <c r="N52" s="100"/>
      <c r="O52" s="101"/>
      <c r="P52" s="98"/>
      <c r="Q52" s="99"/>
      <c r="R52" s="100"/>
      <c r="S52" s="101"/>
      <c r="T52" s="98"/>
      <c r="U52" s="99"/>
      <c r="V52" s="100"/>
      <c r="W52" s="101"/>
      <c r="X52" s="98"/>
      <c r="Y52" s="99"/>
      <c r="Z52" s="102"/>
      <c r="AA52" s="101"/>
      <c r="AB52" s="98"/>
      <c r="AC52" s="99"/>
      <c r="AD52" s="102"/>
      <c r="AE52" s="101"/>
      <c r="AF52" s="103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5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6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6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6"/>
      <c r="E55" s="104"/>
      <c r="F55" s="107"/>
      <c r="G55" s="108"/>
      <c r="H55" s="106"/>
      <c r="I55" s="104"/>
      <c r="J55" s="107"/>
      <c r="K55" s="108"/>
      <c r="L55" s="106"/>
      <c r="M55" s="104"/>
      <c r="N55" s="107"/>
      <c r="O55" s="108"/>
      <c r="P55" s="106"/>
      <c r="Q55" s="104"/>
      <c r="R55" s="107"/>
      <c r="S55" s="108"/>
      <c r="T55" s="106"/>
      <c r="U55" s="104"/>
      <c r="V55" s="107"/>
      <c r="W55" s="108"/>
      <c r="X55" s="106"/>
      <c r="Y55" s="104"/>
      <c r="Z55" s="109"/>
      <c r="AA55" s="108"/>
      <c r="AB55" s="106"/>
      <c r="AC55" s="104"/>
      <c r="AD55" s="109"/>
      <c r="AE55" s="105"/>
      <c r="AF55" s="110">
        <f t="shared" si="12"/>
        <v>0</v>
      </c>
    </row>
    <row r="56" spans="1:33" ht="15.75" thickBot="1" x14ac:dyDescent="0.3">
      <c r="A56" s="111">
        <v>14</v>
      </c>
      <c r="B56" s="97">
        <v>11423</v>
      </c>
      <c r="C56" s="21" t="s">
        <v>32</v>
      </c>
      <c r="D56" s="98"/>
      <c r="E56" s="99"/>
      <c r="F56" s="100"/>
      <c r="G56" s="101"/>
      <c r="H56" s="98"/>
      <c r="I56" s="99"/>
      <c r="J56" s="100"/>
      <c r="K56" s="101"/>
      <c r="L56" s="98"/>
      <c r="M56" s="99"/>
      <c r="N56" s="100"/>
      <c r="O56" s="101"/>
      <c r="P56" s="98"/>
      <c r="Q56" s="99"/>
      <c r="R56" s="100"/>
      <c r="S56" s="101"/>
      <c r="T56" s="98"/>
      <c r="U56" s="99"/>
      <c r="V56" s="100"/>
      <c r="W56" s="101"/>
      <c r="X56" s="98"/>
      <c r="Y56" s="99"/>
      <c r="Z56" s="102"/>
      <c r="AA56" s="101"/>
      <c r="AB56" s="98"/>
      <c r="AC56" s="99"/>
      <c r="AD56" s="102"/>
      <c r="AE56" s="101"/>
      <c r="AF56" s="103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5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6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6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6"/>
      <c r="E59" s="104"/>
      <c r="F59" s="107"/>
      <c r="G59" s="108"/>
      <c r="H59" s="106"/>
      <c r="I59" s="104"/>
      <c r="J59" s="107"/>
      <c r="K59" s="108"/>
      <c r="L59" s="106"/>
      <c r="M59" s="104"/>
      <c r="N59" s="107"/>
      <c r="O59" s="108"/>
      <c r="P59" s="106"/>
      <c r="Q59" s="104"/>
      <c r="R59" s="107"/>
      <c r="S59" s="108"/>
      <c r="T59" s="106"/>
      <c r="U59" s="104"/>
      <c r="V59" s="107"/>
      <c r="W59" s="108"/>
      <c r="X59" s="106"/>
      <c r="Y59" s="104"/>
      <c r="Z59" s="109"/>
      <c r="AA59" s="108"/>
      <c r="AB59" s="106"/>
      <c r="AC59" s="104"/>
      <c r="AD59" s="109"/>
      <c r="AE59" s="105"/>
      <c r="AF59" s="110">
        <f t="shared" si="13"/>
        <v>0</v>
      </c>
    </row>
    <row r="60" spans="1:33" ht="15.75" thickBot="1" x14ac:dyDescent="0.3">
      <c r="A60" s="111">
        <v>15</v>
      </c>
      <c r="B60" s="97">
        <v>11292</v>
      </c>
      <c r="C60" s="21" t="s">
        <v>4</v>
      </c>
      <c r="D60" s="98"/>
      <c r="E60" s="99"/>
      <c r="F60" s="100"/>
      <c r="G60" s="101"/>
      <c r="H60" s="98"/>
      <c r="I60" s="99"/>
      <c r="J60" s="100"/>
      <c r="K60" s="101"/>
      <c r="L60" s="98"/>
      <c r="M60" s="99"/>
      <c r="N60" s="100"/>
      <c r="O60" s="101"/>
      <c r="P60" s="98"/>
      <c r="Q60" s="99"/>
      <c r="R60" s="100"/>
      <c r="S60" s="101"/>
      <c r="T60" s="98"/>
      <c r="U60" s="99"/>
      <c r="V60" s="100"/>
      <c r="W60" s="101"/>
      <c r="X60" s="98"/>
      <c r="Y60" s="99"/>
      <c r="Z60" s="102"/>
      <c r="AA60" s="101"/>
      <c r="AB60" s="98"/>
      <c r="AC60" s="99"/>
      <c r="AD60" s="102"/>
      <c r="AE60" s="101"/>
      <c r="AF60" s="103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5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6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6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6"/>
      <c r="E63" s="104"/>
      <c r="F63" s="107"/>
      <c r="G63" s="108"/>
      <c r="H63" s="106"/>
      <c r="I63" s="104"/>
      <c r="J63" s="107"/>
      <c r="K63" s="108"/>
      <c r="L63" s="106"/>
      <c r="M63" s="104"/>
      <c r="N63" s="107"/>
      <c r="O63" s="108"/>
      <c r="P63" s="106"/>
      <c r="Q63" s="104"/>
      <c r="R63" s="107"/>
      <c r="S63" s="108"/>
      <c r="T63" s="106"/>
      <c r="U63" s="104"/>
      <c r="V63" s="107"/>
      <c r="W63" s="108"/>
      <c r="X63" s="106"/>
      <c r="Y63" s="104"/>
      <c r="Z63" s="109"/>
      <c r="AA63" s="108"/>
      <c r="AB63" s="106"/>
      <c r="AC63" s="104"/>
      <c r="AD63" s="109"/>
      <c r="AE63" s="105"/>
      <c r="AF63" s="110">
        <f t="shared" si="14"/>
        <v>0</v>
      </c>
    </row>
    <row r="64" spans="1:33" ht="15.75" thickBot="1" x14ac:dyDescent="0.3">
      <c r="A64" s="111">
        <v>16</v>
      </c>
      <c r="B64" s="97">
        <v>11441</v>
      </c>
      <c r="C64" s="21" t="s">
        <v>36</v>
      </c>
      <c r="D64" s="98"/>
      <c r="E64" s="99"/>
      <c r="F64" s="100"/>
      <c r="G64" s="101"/>
      <c r="H64" s="98"/>
      <c r="I64" s="99"/>
      <c r="J64" s="100"/>
      <c r="K64" s="101"/>
      <c r="L64" s="98"/>
      <c r="M64" s="99"/>
      <c r="N64" s="100"/>
      <c r="O64" s="101"/>
      <c r="P64" s="98"/>
      <c r="Q64" s="99"/>
      <c r="R64" s="100"/>
      <c r="S64" s="101"/>
      <c r="T64" s="98"/>
      <c r="U64" s="99"/>
      <c r="V64" s="100"/>
      <c r="W64" s="101"/>
      <c r="X64" s="98"/>
      <c r="Y64" s="99"/>
      <c r="Z64" s="102"/>
      <c r="AA64" s="101"/>
      <c r="AB64" s="98"/>
      <c r="AC64" s="99"/>
      <c r="AD64" s="102"/>
      <c r="AE64" s="101"/>
      <c r="AF64" s="103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5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6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6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6"/>
      <c r="E67" s="104"/>
      <c r="F67" s="107"/>
      <c r="G67" s="108"/>
      <c r="H67" s="106"/>
      <c r="I67" s="104"/>
      <c r="J67" s="107"/>
      <c r="K67" s="108"/>
      <c r="L67" s="106"/>
      <c r="M67" s="104"/>
      <c r="N67" s="107"/>
      <c r="O67" s="108"/>
      <c r="P67" s="106"/>
      <c r="Q67" s="104"/>
      <c r="R67" s="107"/>
      <c r="S67" s="108"/>
      <c r="T67" s="106"/>
      <c r="U67" s="104"/>
      <c r="V67" s="107"/>
      <c r="W67" s="108"/>
      <c r="X67" s="106"/>
      <c r="Y67" s="104"/>
      <c r="Z67" s="109"/>
      <c r="AA67" s="108"/>
      <c r="AB67" s="106"/>
      <c r="AC67" s="104"/>
      <c r="AD67" s="109"/>
      <c r="AE67" s="105"/>
      <c r="AF67" s="110">
        <f t="shared" si="15"/>
        <v>0</v>
      </c>
    </row>
    <row r="68" spans="1:33" ht="15.75" thickBot="1" x14ac:dyDescent="0.3">
      <c r="A68" s="111">
        <v>17</v>
      </c>
      <c r="B68" s="97">
        <v>11376</v>
      </c>
      <c r="C68" s="21" t="s">
        <v>37</v>
      </c>
      <c r="D68" s="98"/>
      <c r="E68" s="99"/>
      <c r="F68" s="100"/>
      <c r="G68" s="101"/>
      <c r="H68" s="98"/>
      <c r="I68" s="99"/>
      <c r="J68" s="100"/>
      <c r="K68" s="101"/>
      <c r="L68" s="98"/>
      <c r="M68" s="99"/>
      <c r="N68" s="100"/>
      <c r="O68" s="101"/>
      <c r="P68" s="98"/>
      <c r="Q68" s="99"/>
      <c r="R68" s="100"/>
      <c r="S68" s="101"/>
      <c r="T68" s="98"/>
      <c r="U68" s="99"/>
      <c r="V68" s="100"/>
      <c r="W68" s="101"/>
      <c r="X68" s="98"/>
      <c r="Y68" s="99"/>
      <c r="Z68" s="102"/>
      <c r="AA68" s="101"/>
      <c r="AB68" s="98"/>
      <c r="AC68" s="99"/>
      <c r="AD68" s="102"/>
      <c r="AE68" s="101"/>
      <c r="AF68" s="103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5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6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6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6"/>
      <c r="E71" s="104"/>
      <c r="F71" s="107"/>
      <c r="G71" s="108"/>
      <c r="H71" s="106"/>
      <c r="I71" s="104"/>
      <c r="J71" s="107"/>
      <c r="K71" s="108"/>
      <c r="L71" s="106"/>
      <c r="M71" s="104"/>
      <c r="N71" s="107"/>
      <c r="O71" s="108"/>
      <c r="P71" s="106"/>
      <c r="Q71" s="104"/>
      <c r="R71" s="107"/>
      <c r="S71" s="108"/>
      <c r="T71" s="106"/>
      <c r="U71" s="104"/>
      <c r="V71" s="107"/>
      <c r="W71" s="108"/>
      <c r="X71" s="106"/>
      <c r="Y71" s="104"/>
      <c r="Z71" s="109"/>
      <c r="AA71" s="108"/>
      <c r="AB71" s="106"/>
      <c r="AC71" s="104"/>
      <c r="AD71" s="109"/>
      <c r="AE71" s="105"/>
      <c r="AF71" s="110">
        <f t="shared" si="16"/>
        <v>0</v>
      </c>
    </row>
    <row r="72" spans="1:33" ht="15.75" thickBot="1" x14ac:dyDescent="0.3">
      <c r="A72" s="111">
        <v>18</v>
      </c>
      <c r="B72" s="97">
        <v>11420</v>
      </c>
      <c r="C72" s="21" t="s">
        <v>38</v>
      </c>
      <c r="D72" s="98"/>
      <c r="E72" s="99"/>
      <c r="F72" s="100"/>
      <c r="G72" s="101"/>
      <c r="H72" s="98"/>
      <c r="I72" s="99"/>
      <c r="J72" s="100"/>
      <c r="K72" s="101"/>
      <c r="L72" s="98"/>
      <c r="M72" s="99"/>
      <c r="N72" s="100"/>
      <c r="O72" s="101"/>
      <c r="P72" s="98"/>
      <c r="Q72" s="99"/>
      <c r="R72" s="100"/>
      <c r="S72" s="101"/>
      <c r="T72" s="98"/>
      <c r="U72" s="99"/>
      <c r="V72" s="100"/>
      <c r="W72" s="101"/>
      <c r="X72" s="98"/>
      <c r="Y72" s="99"/>
      <c r="Z72" s="102"/>
      <c r="AA72" s="101"/>
      <c r="AB72" s="98"/>
      <c r="AC72" s="99"/>
      <c r="AD72" s="102"/>
      <c r="AE72" s="101"/>
      <c r="AF72" s="103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5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6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6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6"/>
      <c r="E75" s="104"/>
      <c r="F75" s="107"/>
      <c r="G75" s="108"/>
      <c r="H75" s="106"/>
      <c r="I75" s="104"/>
      <c r="J75" s="107"/>
      <c r="K75" s="108"/>
      <c r="L75" s="106"/>
      <c r="M75" s="104"/>
      <c r="N75" s="107"/>
      <c r="O75" s="108"/>
      <c r="P75" s="106"/>
      <c r="Q75" s="104"/>
      <c r="R75" s="107"/>
      <c r="S75" s="108"/>
      <c r="T75" s="106"/>
      <c r="U75" s="104"/>
      <c r="V75" s="107"/>
      <c r="W75" s="108"/>
      <c r="X75" s="106"/>
      <c r="Y75" s="104"/>
      <c r="Z75" s="109"/>
      <c r="AA75" s="108"/>
      <c r="AB75" s="106"/>
      <c r="AC75" s="104"/>
      <c r="AD75" s="109"/>
      <c r="AE75" s="105"/>
      <c r="AF75" s="110">
        <f t="shared" si="17"/>
        <v>0</v>
      </c>
    </row>
    <row r="76" spans="1:33" ht="15.75" thickBot="1" x14ac:dyDescent="0.3">
      <c r="A76" s="111">
        <v>19</v>
      </c>
      <c r="B76" s="97">
        <v>11419</v>
      </c>
      <c r="C76" s="21" t="s">
        <v>44</v>
      </c>
      <c r="D76" s="98"/>
      <c r="E76" s="99"/>
      <c r="F76" s="100"/>
      <c r="G76" s="101"/>
      <c r="H76" s="98"/>
      <c r="I76" s="99"/>
      <c r="J76" s="100"/>
      <c r="K76" s="101"/>
      <c r="L76" s="98"/>
      <c r="M76" s="99"/>
      <c r="N76" s="100"/>
      <c r="O76" s="101"/>
      <c r="P76" s="98"/>
      <c r="Q76" s="99"/>
      <c r="R76" s="100"/>
      <c r="S76" s="101"/>
      <c r="T76" s="98"/>
      <c r="U76" s="99"/>
      <c r="V76" s="100"/>
      <c r="W76" s="101"/>
      <c r="X76" s="98"/>
      <c r="Y76" s="99"/>
      <c r="Z76" s="102"/>
      <c r="AA76" s="101"/>
      <c r="AB76" s="98"/>
      <c r="AC76" s="99"/>
      <c r="AD76" s="102"/>
      <c r="AE76" s="101"/>
      <c r="AF76" s="103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5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6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6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6"/>
      <c r="E79" s="104"/>
      <c r="F79" s="107"/>
      <c r="G79" s="108"/>
      <c r="H79" s="106"/>
      <c r="I79" s="104"/>
      <c r="J79" s="107"/>
      <c r="K79" s="108"/>
      <c r="L79" s="106"/>
      <c r="M79" s="104"/>
      <c r="N79" s="107"/>
      <c r="O79" s="108"/>
      <c r="P79" s="106"/>
      <c r="Q79" s="104"/>
      <c r="R79" s="107"/>
      <c r="S79" s="108"/>
      <c r="T79" s="106"/>
      <c r="U79" s="104"/>
      <c r="V79" s="107"/>
      <c r="W79" s="108"/>
      <c r="X79" s="106"/>
      <c r="Y79" s="104"/>
      <c r="Z79" s="109"/>
      <c r="AA79" s="108"/>
      <c r="AB79" s="106"/>
      <c r="AC79" s="104"/>
      <c r="AD79" s="109"/>
      <c r="AE79" s="105"/>
      <c r="AF79" s="110">
        <f t="shared" si="18"/>
        <v>0</v>
      </c>
    </row>
    <row r="80" spans="1:33" ht="15.75" thickBot="1" x14ac:dyDescent="0.3">
      <c r="A80" s="111">
        <v>20</v>
      </c>
      <c r="B80" s="97">
        <v>11416</v>
      </c>
      <c r="C80" s="21" t="s">
        <v>45</v>
      </c>
      <c r="D80" s="98"/>
      <c r="E80" s="99"/>
      <c r="F80" s="100"/>
      <c r="G80" s="101"/>
      <c r="H80" s="98"/>
      <c r="I80" s="99"/>
      <c r="J80" s="100"/>
      <c r="K80" s="101"/>
      <c r="L80" s="98"/>
      <c r="M80" s="99"/>
      <c r="N80" s="100"/>
      <c r="O80" s="101"/>
      <c r="P80" s="98"/>
      <c r="Q80" s="99"/>
      <c r="R80" s="100"/>
      <c r="S80" s="101"/>
      <c r="T80" s="98"/>
      <c r="U80" s="99"/>
      <c r="V80" s="100"/>
      <c r="W80" s="101"/>
      <c r="X80" s="98"/>
      <c r="Y80" s="99"/>
      <c r="Z80" s="102"/>
      <c r="AA80" s="101"/>
      <c r="AB80" s="98"/>
      <c r="AC80" s="99"/>
      <c r="AD80" s="102"/>
      <c r="AE80" s="101"/>
      <c r="AF80" s="103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5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6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6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6"/>
      <c r="E83" s="104"/>
      <c r="F83" s="107"/>
      <c r="G83" s="108"/>
      <c r="H83" s="106"/>
      <c r="I83" s="104"/>
      <c r="J83" s="107"/>
      <c r="K83" s="108"/>
      <c r="L83" s="106"/>
      <c r="M83" s="104"/>
      <c r="N83" s="107"/>
      <c r="O83" s="108"/>
      <c r="P83" s="106"/>
      <c r="Q83" s="104"/>
      <c r="R83" s="107"/>
      <c r="S83" s="108"/>
      <c r="T83" s="106"/>
      <c r="U83" s="104"/>
      <c r="V83" s="107"/>
      <c r="W83" s="108"/>
      <c r="X83" s="106"/>
      <c r="Y83" s="104"/>
      <c r="Z83" s="109"/>
      <c r="AA83" s="108"/>
      <c r="AB83" s="106"/>
      <c r="AC83" s="104"/>
      <c r="AD83" s="109"/>
      <c r="AE83" s="105"/>
      <c r="AF83" s="110">
        <f t="shared" si="19"/>
        <v>0</v>
      </c>
    </row>
    <row r="84" spans="1:33" ht="15.75" thickBot="1" x14ac:dyDescent="0.3">
      <c r="A84" s="111">
        <v>21</v>
      </c>
      <c r="B84" s="97">
        <v>11418</v>
      </c>
      <c r="C84" s="21" t="s">
        <v>51</v>
      </c>
      <c r="D84" s="98"/>
      <c r="E84" s="99"/>
      <c r="F84" s="100"/>
      <c r="G84" s="101"/>
      <c r="H84" s="98"/>
      <c r="I84" s="99"/>
      <c r="J84" s="100"/>
      <c r="K84" s="101"/>
      <c r="L84" s="98"/>
      <c r="M84" s="99"/>
      <c r="N84" s="100"/>
      <c r="O84" s="101"/>
      <c r="P84" s="98"/>
      <c r="Q84" s="99"/>
      <c r="R84" s="100"/>
      <c r="S84" s="101"/>
      <c r="T84" s="98"/>
      <c r="U84" s="99"/>
      <c r="V84" s="100"/>
      <c r="W84" s="101"/>
      <c r="X84" s="98"/>
      <c r="Y84" s="99"/>
      <c r="Z84" s="102"/>
      <c r="AA84" s="101"/>
      <c r="AB84" s="98"/>
      <c r="AC84" s="99"/>
      <c r="AD84" s="102"/>
      <c r="AE84" s="101"/>
      <c r="AF84" s="103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5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6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6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6"/>
      <c r="E87" s="104"/>
      <c r="F87" s="107"/>
      <c r="G87" s="108"/>
      <c r="H87" s="106"/>
      <c r="I87" s="104"/>
      <c r="J87" s="107"/>
      <c r="K87" s="108"/>
      <c r="L87" s="106"/>
      <c r="M87" s="104"/>
      <c r="N87" s="107"/>
      <c r="O87" s="108"/>
      <c r="P87" s="106"/>
      <c r="Q87" s="104"/>
      <c r="R87" s="107"/>
      <c r="S87" s="108"/>
      <c r="T87" s="106"/>
      <c r="U87" s="104"/>
      <c r="V87" s="107"/>
      <c r="W87" s="108"/>
      <c r="X87" s="106"/>
      <c r="Y87" s="104"/>
      <c r="Z87" s="109"/>
      <c r="AA87" s="108"/>
      <c r="AB87" s="106"/>
      <c r="AC87" s="104"/>
      <c r="AD87" s="109"/>
      <c r="AE87" s="105"/>
      <c r="AF87" s="110">
        <f t="shared" si="20"/>
        <v>0</v>
      </c>
    </row>
    <row r="88" spans="1:33" ht="15.75" thickBot="1" x14ac:dyDescent="0.3">
      <c r="A88" s="111">
        <v>22</v>
      </c>
      <c r="B88" s="97">
        <v>11494</v>
      </c>
      <c r="C88" s="21" t="s">
        <v>84</v>
      </c>
      <c r="D88" s="98"/>
      <c r="E88" s="99"/>
      <c r="F88" s="100"/>
      <c r="G88" s="101"/>
      <c r="H88" s="98"/>
      <c r="I88" s="99"/>
      <c r="J88" s="100"/>
      <c r="K88" s="101"/>
      <c r="L88" s="98"/>
      <c r="M88" s="99"/>
      <c r="N88" s="100"/>
      <c r="O88" s="101"/>
      <c r="P88" s="98"/>
      <c r="Q88" s="99"/>
      <c r="R88" s="100"/>
      <c r="S88" s="101"/>
      <c r="T88" s="98"/>
      <c r="U88" s="99"/>
      <c r="V88" s="100"/>
      <c r="W88" s="101"/>
      <c r="X88" s="98"/>
      <c r="Y88" s="99"/>
      <c r="Z88" s="102"/>
      <c r="AA88" s="101"/>
      <c r="AB88" s="98"/>
      <c r="AC88" s="99"/>
      <c r="AD88" s="102"/>
      <c r="AE88" s="101"/>
      <c r="AF88" s="103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5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6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6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6"/>
      <c r="E91" s="104"/>
      <c r="F91" s="107"/>
      <c r="G91" s="108"/>
      <c r="H91" s="106"/>
      <c r="I91" s="104"/>
      <c r="J91" s="107"/>
      <c r="K91" s="108"/>
      <c r="L91" s="106"/>
      <c r="M91" s="104"/>
      <c r="N91" s="107"/>
      <c r="O91" s="108"/>
      <c r="P91" s="106"/>
      <c r="Q91" s="104"/>
      <c r="R91" s="107"/>
      <c r="S91" s="108"/>
      <c r="T91" s="106"/>
      <c r="U91" s="104"/>
      <c r="V91" s="107"/>
      <c r="W91" s="108"/>
      <c r="X91" s="106"/>
      <c r="Y91" s="104"/>
      <c r="Z91" s="109"/>
      <c r="AA91" s="108"/>
      <c r="AB91" s="106"/>
      <c r="AC91" s="104"/>
      <c r="AD91" s="109"/>
      <c r="AE91" s="105"/>
      <c r="AF91" s="110">
        <f t="shared" si="21"/>
        <v>0</v>
      </c>
    </row>
    <row r="92" spans="1:33" ht="15.75" thickBot="1" x14ac:dyDescent="0.3">
      <c r="A92" s="111">
        <v>23</v>
      </c>
      <c r="B92" s="97">
        <v>11449</v>
      </c>
      <c r="C92" s="21" t="s">
        <v>58</v>
      </c>
      <c r="D92" s="98"/>
      <c r="E92" s="99"/>
      <c r="F92" s="100"/>
      <c r="G92" s="101"/>
      <c r="H92" s="98"/>
      <c r="I92" s="99"/>
      <c r="J92" s="100"/>
      <c r="K92" s="101"/>
      <c r="L92" s="98"/>
      <c r="M92" s="99"/>
      <c r="N92" s="100"/>
      <c r="O92" s="101"/>
      <c r="P92" s="98"/>
      <c r="Q92" s="99"/>
      <c r="R92" s="100"/>
      <c r="S92" s="101"/>
      <c r="T92" s="98"/>
      <c r="U92" s="99"/>
      <c r="V92" s="100"/>
      <c r="W92" s="101"/>
      <c r="X92" s="98"/>
      <c r="Y92" s="99"/>
      <c r="Z92" s="102"/>
      <c r="AA92" s="101"/>
      <c r="AB92" s="98"/>
      <c r="AC92" s="99"/>
      <c r="AD92" s="102"/>
      <c r="AE92" s="101"/>
      <c r="AF92" s="103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5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6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6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6"/>
      <c r="E95" s="104"/>
      <c r="F95" s="107"/>
      <c r="G95" s="108"/>
      <c r="H95" s="106"/>
      <c r="I95" s="104"/>
      <c r="J95" s="107"/>
      <c r="K95" s="108"/>
      <c r="L95" s="106"/>
      <c r="M95" s="104"/>
      <c r="N95" s="107"/>
      <c r="O95" s="108"/>
      <c r="P95" s="106"/>
      <c r="Q95" s="104"/>
      <c r="R95" s="107"/>
      <c r="S95" s="108"/>
      <c r="T95" s="106"/>
      <c r="U95" s="104"/>
      <c r="V95" s="107"/>
      <c r="W95" s="108"/>
      <c r="X95" s="106"/>
      <c r="Y95" s="104"/>
      <c r="Z95" s="109"/>
      <c r="AA95" s="108"/>
      <c r="AB95" s="106"/>
      <c r="AC95" s="104"/>
      <c r="AD95" s="109"/>
      <c r="AE95" s="105"/>
      <c r="AF95" s="110">
        <f t="shared" si="22"/>
        <v>0</v>
      </c>
    </row>
    <row r="96" spans="1:33" ht="15.75" thickBot="1" x14ac:dyDescent="0.3">
      <c r="A96" s="111">
        <v>24</v>
      </c>
      <c r="B96" s="97">
        <v>11290</v>
      </c>
      <c r="C96" s="21" t="s">
        <v>3</v>
      </c>
      <c r="D96" s="98"/>
      <c r="E96" s="99"/>
      <c r="F96" s="100"/>
      <c r="G96" s="101"/>
      <c r="H96" s="98"/>
      <c r="I96" s="99"/>
      <c r="J96" s="100"/>
      <c r="K96" s="101"/>
      <c r="L96" s="98"/>
      <c r="M96" s="99"/>
      <c r="N96" s="100"/>
      <c r="O96" s="101"/>
      <c r="P96" s="98"/>
      <c r="Q96" s="99"/>
      <c r="R96" s="100"/>
      <c r="S96" s="101"/>
      <c r="T96" s="98"/>
      <c r="U96" s="99"/>
      <c r="V96" s="100"/>
      <c r="W96" s="101"/>
      <c r="X96" s="98"/>
      <c r="Y96" s="99"/>
      <c r="Z96" s="102"/>
      <c r="AA96" s="101"/>
      <c r="AB96" s="98"/>
      <c r="AC96" s="99"/>
      <c r="AD96" s="102"/>
      <c r="AE96" s="101"/>
      <c r="AF96" s="103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5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6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6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6"/>
      <c r="E99" s="104"/>
      <c r="F99" s="107"/>
      <c r="G99" s="108"/>
      <c r="H99" s="106"/>
      <c r="I99" s="104"/>
      <c r="J99" s="107"/>
      <c r="K99" s="108"/>
      <c r="L99" s="106"/>
      <c r="M99" s="104"/>
      <c r="N99" s="107"/>
      <c r="O99" s="108"/>
      <c r="P99" s="106"/>
      <c r="Q99" s="104"/>
      <c r="R99" s="107"/>
      <c r="S99" s="108"/>
      <c r="T99" s="106"/>
      <c r="U99" s="104"/>
      <c r="V99" s="107"/>
      <c r="W99" s="108"/>
      <c r="X99" s="106"/>
      <c r="Y99" s="104"/>
      <c r="Z99" s="109"/>
      <c r="AA99" s="108"/>
      <c r="AB99" s="106"/>
      <c r="AC99" s="104"/>
      <c r="AD99" s="109"/>
      <c r="AE99" s="105"/>
      <c r="AF99" s="110">
        <f t="shared" si="23"/>
        <v>0</v>
      </c>
    </row>
    <row r="100" spans="1:33" ht="15.75" thickBot="1" x14ac:dyDescent="0.3">
      <c r="A100" s="111">
        <v>25</v>
      </c>
      <c r="B100" s="97">
        <v>11401</v>
      </c>
      <c r="C100" s="21" t="s">
        <v>108</v>
      </c>
      <c r="D100" s="98"/>
      <c r="E100" s="99"/>
      <c r="F100" s="100"/>
      <c r="G100" s="101"/>
      <c r="H100" s="98"/>
      <c r="I100" s="99"/>
      <c r="J100" s="100"/>
      <c r="K100" s="101"/>
      <c r="L100" s="98"/>
      <c r="M100" s="99"/>
      <c r="N100" s="100"/>
      <c r="O100" s="101"/>
      <c r="P100" s="98"/>
      <c r="Q100" s="99"/>
      <c r="R100" s="100"/>
      <c r="S100" s="101"/>
      <c r="T100" s="98"/>
      <c r="U100" s="99"/>
      <c r="V100" s="100"/>
      <c r="W100" s="101"/>
      <c r="X100" s="98"/>
      <c r="Y100" s="99"/>
      <c r="Z100" s="102"/>
      <c r="AA100" s="101"/>
      <c r="AB100" s="98"/>
      <c r="AC100" s="99"/>
      <c r="AD100" s="102"/>
      <c r="AE100" s="101"/>
      <c r="AF100" s="103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5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6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6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6"/>
      <c r="E103" s="104"/>
      <c r="F103" s="107"/>
      <c r="G103" s="108"/>
      <c r="H103" s="106"/>
      <c r="I103" s="104"/>
      <c r="J103" s="107"/>
      <c r="K103" s="108"/>
      <c r="L103" s="106"/>
      <c r="M103" s="104"/>
      <c r="N103" s="107"/>
      <c r="O103" s="108"/>
      <c r="P103" s="106"/>
      <c r="Q103" s="104"/>
      <c r="R103" s="107"/>
      <c r="S103" s="108"/>
      <c r="T103" s="106"/>
      <c r="U103" s="104"/>
      <c r="V103" s="107"/>
      <c r="W103" s="108"/>
      <c r="X103" s="106"/>
      <c r="Y103" s="104"/>
      <c r="Z103" s="109"/>
      <c r="AA103" s="108"/>
      <c r="AB103" s="106"/>
      <c r="AC103" s="104"/>
      <c r="AD103" s="109"/>
      <c r="AE103" s="105"/>
      <c r="AF103" s="110">
        <f t="shared" si="24"/>
        <v>0</v>
      </c>
    </row>
    <row r="104" spans="1:33" ht="15.75" thickBot="1" x14ac:dyDescent="0.3">
      <c r="A104" s="111">
        <v>26</v>
      </c>
      <c r="B104" s="97">
        <v>11499</v>
      </c>
      <c r="C104" s="21" t="s">
        <v>89</v>
      </c>
      <c r="D104" s="98"/>
      <c r="E104" s="99"/>
      <c r="F104" s="100"/>
      <c r="G104" s="101"/>
      <c r="H104" s="98"/>
      <c r="I104" s="99"/>
      <c r="J104" s="100"/>
      <c r="K104" s="101"/>
      <c r="L104" s="98"/>
      <c r="M104" s="99"/>
      <c r="N104" s="100"/>
      <c r="O104" s="101"/>
      <c r="P104" s="98"/>
      <c r="Q104" s="99"/>
      <c r="R104" s="100"/>
      <c r="S104" s="101"/>
      <c r="T104" s="98"/>
      <c r="U104" s="99"/>
      <c r="V104" s="100"/>
      <c r="W104" s="101"/>
      <c r="X104" s="98"/>
      <c r="Y104" s="99"/>
      <c r="Z104" s="102"/>
      <c r="AA104" s="101"/>
      <c r="AB104" s="98"/>
      <c r="AC104" s="99"/>
      <c r="AD104" s="102"/>
      <c r="AE104" s="101"/>
      <c r="AF104" s="103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5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6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6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6"/>
      <c r="E107" s="104"/>
      <c r="F107" s="107"/>
      <c r="G107" s="108"/>
      <c r="H107" s="106"/>
      <c r="I107" s="104"/>
      <c r="J107" s="107"/>
      <c r="K107" s="108"/>
      <c r="L107" s="106"/>
      <c r="M107" s="104"/>
      <c r="N107" s="107"/>
      <c r="O107" s="108"/>
      <c r="P107" s="106"/>
      <c r="Q107" s="104"/>
      <c r="R107" s="107"/>
      <c r="S107" s="108"/>
      <c r="T107" s="106"/>
      <c r="U107" s="104"/>
      <c r="V107" s="107"/>
      <c r="W107" s="108"/>
      <c r="X107" s="106"/>
      <c r="Y107" s="104"/>
      <c r="Z107" s="109"/>
      <c r="AA107" s="108"/>
      <c r="AB107" s="106"/>
      <c r="AC107" s="104"/>
      <c r="AD107" s="109"/>
      <c r="AE107" s="105"/>
      <c r="AF107" s="110">
        <f t="shared" si="25"/>
        <v>0</v>
      </c>
    </row>
    <row r="108" spans="1:33" ht="15.75" thickBot="1" x14ac:dyDescent="0.3">
      <c r="A108" s="111">
        <v>27</v>
      </c>
      <c r="B108" s="97">
        <v>11363</v>
      </c>
      <c r="C108" s="21" t="s">
        <v>5</v>
      </c>
      <c r="D108" s="98"/>
      <c r="E108" s="99"/>
      <c r="F108" s="100"/>
      <c r="G108" s="101"/>
      <c r="H108" s="98"/>
      <c r="I108" s="99"/>
      <c r="J108" s="100"/>
      <c r="K108" s="101"/>
      <c r="L108" s="98"/>
      <c r="M108" s="99"/>
      <c r="N108" s="100"/>
      <c r="O108" s="101"/>
      <c r="P108" s="98"/>
      <c r="Q108" s="99"/>
      <c r="R108" s="100"/>
      <c r="S108" s="101"/>
      <c r="T108" s="98"/>
      <c r="U108" s="99"/>
      <c r="V108" s="100"/>
      <c r="W108" s="101"/>
      <c r="X108" s="98"/>
      <c r="Y108" s="99"/>
      <c r="Z108" s="102"/>
      <c r="AA108" s="101"/>
      <c r="AB108" s="98"/>
      <c r="AC108" s="99"/>
      <c r="AD108" s="102"/>
      <c r="AE108" s="101"/>
      <c r="AF108" s="103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5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6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6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6"/>
      <c r="E111" s="104"/>
      <c r="F111" s="107"/>
      <c r="G111" s="108"/>
      <c r="H111" s="106"/>
      <c r="I111" s="104"/>
      <c r="J111" s="107"/>
      <c r="K111" s="108"/>
      <c r="L111" s="106"/>
      <c r="M111" s="104"/>
      <c r="N111" s="107"/>
      <c r="O111" s="108"/>
      <c r="P111" s="106"/>
      <c r="Q111" s="104"/>
      <c r="R111" s="107"/>
      <c r="S111" s="108"/>
      <c r="T111" s="106"/>
      <c r="U111" s="104"/>
      <c r="V111" s="107"/>
      <c r="W111" s="108"/>
      <c r="X111" s="106"/>
      <c r="Y111" s="104"/>
      <c r="Z111" s="109"/>
      <c r="AA111" s="108"/>
      <c r="AB111" s="106"/>
      <c r="AC111" s="104"/>
      <c r="AD111" s="109"/>
      <c r="AE111" s="105"/>
      <c r="AF111" s="110">
        <f t="shared" si="26"/>
        <v>0</v>
      </c>
    </row>
    <row r="112" spans="1:33" ht="15.75" thickBot="1" x14ac:dyDescent="0.3">
      <c r="A112" s="111">
        <v>28</v>
      </c>
      <c r="B112" s="97">
        <v>11291</v>
      </c>
      <c r="C112" s="21" t="s">
        <v>6</v>
      </c>
      <c r="D112" s="98"/>
      <c r="E112" s="99"/>
      <c r="F112" s="100"/>
      <c r="G112" s="101"/>
      <c r="H112" s="98"/>
      <c r="I112" s="99"/>
      <c r="J112" s="100"/>
      <c r="K112" s="101"/>
      <c r="L112" s="98"/>
      <c r="M112" s="99"/>
      <c r="N112" s="100"/>
      <c r="O112" s="101"/>
      <c r="P112" s="98"/>
      <c r="Q112" s="99"/>
      <c r="R112" s="100"/>
      <c r="S112" s="101"/>
      <c r="T112" s="98"/>
      <c r="U112" s="99"/>
      <c r="V112" s="100"/>
      <c r="W112" s="101"/>
      <c r="X112" s="98"/>
      <c r="Y112" s="99"/>
      <c r="Z112" s="102"/>
      <c r="AA112" s="101"/>
      <c r="AB112" s="98"/>
      <c r="AC112" s="99"/>
      <c r="AD112" s="102"/>
      <c r="AE112" s="101"/>
      <c r="AF112" s="103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5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6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6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6"/>
      <c r="E115" s="104"/>
      <c r="F115" s="107"/>
      <c r="G115" s="108"/>
      <c r="H115" s="106"/>
      <c r="I115" s="104"/>
      <c r="J115" s="107"/>
      <c r="K115" s="108"/>
      <c r="L115" s="106"/>
      <c r="M115" s="104"/>
      <c r="N115" s="107"/>
      <c r="O115" s="108"/>
      <c r="P115" s="106"/>
      <c r="Q115" s="104"/>
      <c r="R115" s="107"/>
      <c r="S115" s="108"/>
      <c r="T115" s="106"/>
      <c r="U115" s="104"/>
      <c r="V115" s="107"/>
      <c r="W115" s="108"/>
      <c r="X115" s="106"/>
      <c r="Y115" s="104"/>
      <c r="Z115" s="109"/>
      <c r="AA115" s="108"/>
      <c r="AB115" s="106"/>
      <c r="AC115" s="104"/>
      <c r="AD115" s="109"/>
      <c r="AE115" s="105"/>
      <c r="AF115" s="110">
        <f t="shared" si="27"/>
        <v>0</v>
      </c>
    </row>
    <row r="116" spans="1:33" ht="15.75" thickBot="1" x14ac:dyDescent="0.3">
      <c r="A116" s="111">
        <v>29</v>
      </c>
      <c r="B116" s="97">
        <v>11502</v>
      </c>
      <c r="C116" s="21" t="s">
        <v>91</v>
      </c>
      <c r="D116" s="98"/>
      <c r="E116" s="99"/>
      <c r="F116" s="100"/>
      <c r="G116" s="101"/>
      <c r="H116" s="98"/>
      <c r="I116" s="99"/>
      <c r="J116" s="100"/>
      <c r="K116" s="101"/>
      <c r="L116" s="98"/>
      <c r="M116" s="99"/>
      <c r="N116" s="100"/>
      <c r="O116" s="101"/>
      <c r="P116" s="98"/>
      <c r="Q116" s="99"/>
      <c r="R116" s="100"/>
      <c r="S116" s="101"/>
      <c r="T116" s="98"/>
      <c r="U116" s="99"/>
      <c r="V116" s="100"/>
      <c r="W116" s="101"/>
      <c r="X116" s="98"/>
      <c r="Y116" s="99"/>
      <c r="Z116" s="102"/>
      <c r="AA116" s="101"/>
      <c r="AB116" s="98"/>
      <c r="AC116" s="99"/>
      <c r="AD116" s="102"/>
      <c r="AE116" s="101"/>
      <c r="AF116" s="103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5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6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6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6"/>
      <c r="E119" s="104"/>
      <c r="F119" s="107"/>
      <c r="G119" s="108"/>
      <c r="H119" s="106"/>
      <c r="I119" s="104"/>
      <c r="J119" s="107"/>
      <c r="K119" s="108"/>
      <c r="L119" s="106"/>
      <c r="M119" s="104"/>
      <c r="N119" s="107"/>
      <c r="O119" s="108"/>
      <c r="P119" s="106"/>
      <c r="Q119" s="104"/>
      <c r="R119" s="107"/>
      <c r="S119" s="108"/>
      <c r="T119" s="106"/>
      <c r="U119" s="104"/>
      <c r="V119" s="107"/>
      <c r="W119" s="108"/>
      <c r="X119" s="106"/>
      <c r="Y119" s="104"/>
      <c r="Z119" s="109"/>
      <c r="AA119" s="108"/>
      <c r="AB119" s="106"/>
      <c r="AC119" s="104"/>
      <c r="AD119" s="109"/>
      <c r="AE119" s="105"/>
      <c r="AF119" s="110">
        <f t="shared" si="28"/>
        <v>0</v>
      </c>
    </row>
    <row r="120" spans="1:33" ht="15.75" thickBot="1" x14ac:dyDescent="0.3">
      <c r="A120" s="111">
        <v>30</v>
      </c>
      <c r="B120" s="97">
        <v>11408</v>
      </c>
      <c r="C120" s="21" t="s">
        <v>64</v>
      </c>
      <c r="D120" s="98"/>
      <c r="E120" s="99"/>
      <c r="F120" s="100"/>
      <c r="G120" s="101"/>
      <c r="H120" s="98"/>
      <c r="I120" s="99"/>
      <c r="J120" s="100"/>
      <c r="K120" s="101"/>
      <c r="L120" s="98"/>
      <c r="M120" s="99"/>
      <c r="N120" s="100"/>
      <c r="O120" s="101"/>
      <c r="P120" s="98"/>
      <c r="Q120" s="99"/>
      <c r="R120" s="100"/>
      <c r="S120" s="101"/>
      <c r="T120" s="98"/>
      <c r="U120" s="99"/>
      <c r="V120" s="100"/>
      <c r="W120" s="101"/>
      <c r="X120" s="98"/>
      <c r="Y120" s="99"/>
      <c r="Z120" s="102"/>
      <c r="AA120" s="101"/>
      <c r="AB120" s="98"/>
      <c r="AC120" s="99"/>
      <c r="AD120" s="102"/>
      <c r="AE120" s="101"/>
      <c r="AF120" s="103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5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6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6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6"/>
      <c r="E123" s="104"/>
      <c r="F123" s="107"/>
      <c r="G123" s="108"/>
      <c r="H123" s="106"/>
      <c r="I123" s="104"/>
      <c r="J123" s="107"/>
      <c r="K123" s="108"/>
      <c r="L123" s="106"/>
      <c r="M123" s="104"/>
      <c r="N123" s="107"/>
      <c r="O123" s="108"/>
      <c r="P123" s="106"/>
      <c r="Q123" s="104"/>
      <c r="R123" s="107"/>
      <c r="S123" s="108"/>
      <c r="T123" s="106"/>
      <c r="U123" s="104"/>
      <c r="V123" s="107"/>
      <c r="W123" s="108"/>
      <c r="X123" s="106"/>
      <c r="Y123" s="104"/>
      <c r="Z123" s="109"/>
      <c r="AA123" s="108"/>
      <c r="AB123" s="106"/>
      <c r="AC123" s="104"/>
      <c r="AD123" s="109"/>
      <c r="AE123" s="105"/>
      <c r="AF123" s="110">
        <f t="shared" si="29"/>
        <v>0</v>
      </c>
    </row>
    <row r="124" spans="1:33" ht="15.75" thickBot="1" x14ac:dyDescent="0.3">
      <c r="A124" s="111">
        <v>31</v>
      </c>
      <c r="B124" s="97">
        <v>11428</v>
      </c>
      <c r="C124" s="21" t="s">
        <v>169</v>
      </c>
      <c r="D124" s="98"/>
      <c r="E124" s="99"/>
      <c r="F124" s="100"/>
      <c r="G124" s="101"/>
      <c r="H124" s="98"/>
      <c r="I124" s="99"/>
      <c r="J124" s="100"/>
      <c r="K124" s="101"/>
      <c r="L124" s="98"/>
      <c r="M124" s="99"/>
      <c r="N124" s="100"/>
      <c r="O124" s="101"/>
      <c r="P124" s="98"/>
      <c r="Q124" s="99"/>
      <c r="R124" s="100"/>
      <c r="S124" s="101"/>
      <c r="T124" s="98"/>
      <c r="U124" s="99"/>
      <c r="V124" s="100"/>
      <c r="W124" s="101"/>
      <c r="X124" s="98"/>
      <c r="Y124" s="99"/>
      <c r="Z124" s="102"/>
      <c r="AA124" s="101"/>
      <c r="AB124" s="98"/>
      <c r="AC124" s="99"/>
      <c r="AD124" s="102"/>
      <c r="AE124" s="101"/>
      <c r="AF124" s="103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5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6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6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6"/>
      <c r="E127" s="104"/>
      <c r="F127" s="107"/>
      <c r="G127" s="108"/>
      <c r="H127" s="106"/>
      <c r="I127" s="104"/>
      <c r="J127" s="107"/>
      <c r="K127" s="108"/>
      <c r="L127" s="106"/>
      <c r="M127" s="104"/>
      <c r="N127" s="107"/>
      <c r="O127" s="108"/>
      <c r="P127" s="106"/>
      <c r="Q127" s="104"/>
      <c r="R127" s="107"/>
      <c r="S127" s="108"/>
      <c r="T127" s="106"/>
      <c r="U127" s="104"/>
      <c r="V127" s="107"/>
      <c r="W127" s="108"/>
      <c r="X127" s="106"/>
      <c r="Y127" s="104"/>
      <c r="Z127" s="109"/>
      <c r="AA127" s="108"/>
      <c r="AB127" s="106"/>
      <c r="AC127" s="104"/>
      <c r="AD127" s="109"/>
      <c r="AE127" s="105"/>
      <c r="AF127" s="110">
        <f t="shared" si="30"/>
        <v>0</v>
      </c>
    </row>
    <row r="128" spans="1:33" ht="15.75" thickBot="1" x14ac:dyDescent="0.3">
      <c r="A128" s="111">
        <v>32</v>
      </c>
      <c r="B128" s="97">
        <v>11478</v>
      </c>
      <c r="C128" s="21" t="s">
        <v>70</v>
      </c>
      <c r="D128" s="98"/>
      <c r="E128" s="99"/>
      <c r="F128" s="100"/>
      <c r="G128" s="101"/>
      <c r="H128" s="98"/>
      <c r="I128" s="99"/>
      <c r="J128" s="100"/>
      <c r="K128" s="101"/>
      <c r="L128" s="98"/>
      <c r="M128" s="99"/>
      <c r="N128" s="100"/>
      <c r="O128" s="101"/>
      <c r="P128" s="98"/>
      <c r="Q128" s="99"/>
      <c r="R128" s="100"/>
      <c r="S128" s="101"/>
      <c r="T128" s="98"/>
      <c r="U128" s="99"/>
      <c r="V128" s="100"/>
      <c r="W128" s="101"/>
      <c r="X128" s="98"/>
      <c r="Y128" s="99"/>
      <c r="Z128" s="102"/>
      <c r="AA128" s="101"/>
      <c r="AB128" s="98"/>
      <c r="AC128" s="99"/>
      <c r="AD128" s="102"/>
      <c r="AE128" s="101"/>
      <c r="AF128" s="103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5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6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6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6"/>
      <c r="E131" s="104"/>
      <c r="F131" s="107"/>
      <c r="G131" s="108"/>
      <c r="H131" s="106"/>
      <c r="I131" s="104"/>
      <c r="J131" s="107"/>
      <c r="K131" s="108"/>
      <c r="L131" s="106"/>
      <c r="M131" s="104"/>
      <c r="N131" s="107"/>
      <c r="O131" s="108"/>
      <c r="P131" s="106"/>
      <c r="Q131" s="104"/>
      <c r="R131" s="107"/>
      <c r="S131" s="108"/>
      <c r="T131" s="106"/>
      <c r="U131" s="104"/>
      <c r="V131" s="107"/>
      <c r="W131" s="108"/>
      <c r="X131" s="106"/>
      <c r="Y131" s="104"/>
      <c r="Z131" s="109"/>
      <c r="AA131" s="108"/>
      <c r="AB131" s="106"/>
      <c r="AC131" s="104"/>
      <c r="AD131" s="109"/>
      <c r="AE131" s="105"/>
      <c r="AF131" s="110">
        <f t="shared" si="31"/>
        <v>0</v>
      </c>
    </row>
    <row r="132" spans="1:33" ht="15.75" thickBot="1" x14ac:dyDescent="0.3">
      <c r="A132" s="111">
        <v>33</v>
      </c>
      <c r="B132" s="97">
        <v>11534</v>
      </c>
      <c r="C132" s="21" t="s">
        <v>269</v>
      </c>
      <c r="D132" s="98"/>
      <c r="E132" s="99"/>
      <c r="F132" s="100"/>
      <c r="G132" s="101"/>
      <c r="H132" s="98"/>
      <c r="I132" s="99"/>
      <c r="J132" s="100"/>
      <c r="K132" s="101"/>
      <c r="L132" s="98"/>
      <c r="M132" s="99"/>
      <c r="N132" s="100"/>
      <c r="O132" s="101"/>
      <c r="P132" s="98"/>
      <c r="Q132" s="99"/>
      <c r="R132" s="100"/>
      <c r="S132" s="101"/>
      <c r="T132" s="98"/>
      <c r="U132" s="99"/>
      <c r="V132" s="100"/>
      <c r="W132" s="101"/>
      <c r="X132" s="98"/>
      <c r="Y132" s="99"/>
      <c r="Z132" s="102"/>
      <c r="AA132" s="101"/>
      <c r="AB132" s="98"/>
      <c r="AC132" s="99"/>
      <c r="AD132" s="102"/>
      <c r="AE132" s="101"/>
      <c r="AF132" s="103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5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6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6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6"/>
      <c r="E135" s="104"/>
      <c r="F135" s="107"/>
      <c r="G135" s="108"/>
      <c r="H135" s="106"/>
      <c r="I135" s="104"/>
      <c r="J135" s="107"/>
      <c r="K135" s="108"/>
      <c r="L135" s="106"/>
      <c r="M135" s="104"/>
      <c r="N135" s="107"/>
      <c r="O135" s="108"/>
      <c r="P135" s="106"/>
      <c r="Q135" s="104"/>
      <c r="R135" s="107"/>
      <c r="S135" s="108"/>
      <c r="T135" s="106"/>
      <c r="U135" s="104"/>
      <c r="V135" s="107"/>
      <c r="W135" s="108"/>
      <c r="X135" s="106"/>
      <c r="Y135" s="104"/>
      <c r="Z135" s="109"/>
      <c r="AA135" s="108"/>
      <c r="AB135" s="106"/>
      <c r="AC135" s="104"/>
      <c r="AD135" s="109"/>
      <c r="AE135" s="105"/>
      <c r="AF135" s="110">
        <f t="shared" si="32"/>
        <v>0</v>
      </c>
    </row>
    <row r="136" spans="1:33" ht="15.75" thickBot="1" x14ac:dyDescent="0.3">
      <c r="A136" s="111">
        <v>34</v>
      </c>
      <c r="B136" s="97">
        <v>11514</v>
      </c>
      <c r="C136" s="21" t="s">
        <v>266</v>
      </c>
      <c r="D136" s="98"/>
      <c r="E136" s="99"/>
      <c r="F136" s="100"/>
      <c r="G136" s="101"/>
      <c r="H136" s="98"/>
      <c r="I136" s="99"/>
      <c r="J136" s="100"/>
      <c r="K136" s="101"/>
      <c r="L136" s="98"/>
      <c r="M136" s="99"/>
      <c r="N136" s="100"/>
      <c r="O136" s="101"/>
      <c r="P136" s="98"/>
      <c r="Q136" s="99"/>
      <c r="R136" s="100"/>
      <c r="S136" s="101"/>
      <c r="T136" s="98"/>
      <c r="U136" s="99"/>
      <c r="V136" s="100"/>
      <c r="W136" s="101"/>
      <c r="X136" s="98"/>
      <c r="Y136" s="99"/>
      <c r="Z136" s="102"/>
      <c r="AA136" s="101"/>
      <c r="AB136" s="98"/>
      <c r="AC136" s="99"/>
      <c r="AD136" s="102"/>
      <c r="AE136" s="101"/>
      <c r="AF136" s="103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5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6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6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6"/>
      <c r="E139" s="104"/>
      <c r="F139" s="107"/>
      <c r="G139" s="108"/>
      <c r="H139" s="106"/>
      <c r="I139" s="104"/>
      <c r="J139" s="107"/>
      <c r="K139" s="108"/>
      <c r="L139" s="106"/>
      <c r="M139" s="104"/>
      <c r="N139" s="107"/>
      <c r="O139" s="108"/>
      <c r="P139" s="106"/>
      <c r="Q139" s="104"/>
      <c r="R139" s="107"/>
      <c r="S139" s="108"/>
      <c r="T139" s="106"/>
      <c r="U139" s="104"/>
      <c r="V139" s="107"/>
      <c r="W139" s="108"/>
      <c r="X139" s="106"/>
      <c r="Y139" s="104"/>
      <c r="Z139" s="109"/>
      <c r="AA139" s="108"/>
      <c r="AB139" s="106"/>
      <c r="AC139" s="104"/>
      <c r="AD139" s="109"/>
      <c r="AE139" s="105"/>
      <c r="AF139" s="110">
        <f t="shared" si="33"/>
        <v>0</v>
      </c>
    </row>
    <row r="140" spans="1:33" ht="15.75" thickBot="1" x14ac:dyDescent="0.3">
      <c r="A140" s="111">
        <v>35</v>
      </c>
      <c r="B140" s="97">
        <v>11500</v>
      </c>
      <c r="C140" s="21" t="s">
        <v>90</v>
      </c>
      <c r="D140" s="98"/>
      <c r="E140" s="99"/>
      <c r="F140" s="100"/>
      <c r="G140" s="101"/>
      <c r="H140" s="98"/>
      <c r="I140" s="99"/>
      <c r="J140" s="100"/>
      <c r="K140" s="101"/>
      <c r="L140" s="98"/>
      <c r="M140" s="99"/>
      <c r="N140" s="100"/>
      <c r="O140" s="101"/>
      <c r="P140" s="98"/>
      <c r="Q140" s="99"/>
      <c r="R140" s="100"/>
      <c r="S140" s="101"/>
      <c r="T140" s="98"/>
      <c r="U140" s="99"/>
      <c r="V140" s="100"/>
      <c r="W140" s="101"/>
      <c r="X140" s="98"/>
      <c r="Y140" s="99"/>
      <c r="Z140" s="102"/>
      <c r="AA140" s="101"/>
      <c r="AB140" s="98"/>
      <c r="AC140" s="99"/>
      <c r="AD140" s="102"/>
      <c r="AE140" s="101"/>
      <c r="AF140" s="103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5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6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6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6"/>
      <c r="E143" s="104"/>
      <c r="F143" s="107"/>
      <c r="G143" s="108"/>
      <c r="H143" s="106"/>
      <c r="I143" s="104"/>
      <c r="J143" s="107"/>
      <c r="K143" s="108"/>
      <c r="L143" s="106"/>
      <c r="M143" s="104"/>
      <c r="N143" s="107"/>
      <c r="O143" s="108"/>
      <c r="P143" s="106"/>
      <c r="Q143" s="104"/>
      <c r="R143" s="107"/>
      <c r="S143" s="108"/>
      <c r="T143" s="106"/>
      <c r="U143" s="104"/>
      <c r="V143" s="107"/>
      <c r="W143" s="108"/>
      <c r="X143" s="106"/>
      <c r="Y143" s="104"/>
      <c r="Z143" s="109"/>
      <c r="AA143" s="108"/>
      <c r="AB143" s="106"/>
      <c r="AC143" s="104"/>
      <c r="AD143" s="109"/>
      <c r="AE143" s="105"/>
      <c r="AF143" s="110">
        <f t="shared" si="34"/>
        <v>0</v>
      </c>
    </row>
    <row r="144" spans="1:33" ht="15.75" thickBot="1" x14ac:dyDescent="0.3">
      <c r="A144" s="111">
        <v>36</v>
      </c>
      <c r="B144" s="97">
        <v>11501</v>
      </c>
      <c r="C144" s="21" t="s">
        <v>85</v>
      </c>
      <c r="D144" s="98"/>
      <c r="E144" s="99"/>
      <c r="F144" s="100"/>
      <c r="G144" s="101"/>
      <c r="H144" s="98"/>
      <c r="I144" s="99"/>
      <c r="J144" s="100"/>
      <c r="K144" s="101"/>
      <c r="L144" s="98"/>
      <c r="M144" s="99"/>
      <c r="N144" s="100"/>
      <c r="O144" s="101"/>
      <c r="P144" s="98"/>
      <c r="Q144" s="99"/>
      <c r="R144" s="100"/>
      <c r="S144" s="101"/>
      <c r="T144" s="98"/>
      <c r="U144" s="99"/>
      <c r="V144" s="100"/>
      <c r="W144" s="101"/>
      <c r="X144" s="98"/>
      <c r="Y144" s="99"/>
      <c r="Z144" s="102"/>
      <c r="AA144" s="101"/>
      <c r="AB144" s="98"/>
      <c r="AC144" s="99"/>
      <c r="AD144" s="102"/>
      <c r="AE144" s="101"/>
      <c r="AF144" s="103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5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6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6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6"/>
      <c r="E147" s="104"/>
      <c r="F147" s="107"/>
      <c r="G147" s="108"/>
      <c r="H147" s="106"/>
      <c r="I147" s="104"/>
      <c r="J147" s="107"/>
      <c r="K147" s="108"/>
      <c r="L147" s="106"/>
      <c r="M147" s="104"/>
      <c r="N147" s="107"/>
      <c r="O147" s="108"/>
      <c r="P147" s="106"/>
      <c r="Q147" s="104"/>
      <c r="R147" s="107"/>
      <c r="S147" s="108"/>
      <c r="T147" s="106"/>
      <c r="U147" s="104"/>
      <c r="V147" s="107"/>
      <c r="W147" s="108"/>
      <c r="X147" s="106"/>
      <c r="Y147" s="104"/>
      <c r="Z147" s="109"/>
      <c r="AA147" s="108"/>
      <c r="AB147" s="106"/>
      <c r="AC147" s="104"/>
      <c r="AD147" s="109"/>
      <c r="AE147" s="105"/>
      <c r="AF147" s="110">
        <f t="shared" si="35"/>
        <v>0</v>
      </c>
    </row>
    <row r="148" spans="1:33" ht="15.75" thickBot="1" x14ac:dyDescent="0.3">
      <c r="A148" s="111">
        <v>37</v>
      </c>
      <c r="B148" s="97">
        <v>11495</v>
      </c>
      <c r="C148" s="21" t="s">
        <v>92</v>
      </c>
      <c r="D148" s="98"/>
      <c r="E148" s="99"/>
      <c r="F148" s="100"/>
      <c r="G148" s="101"/>
      <c r="H148" s="98"/>
      <c r="I148" s="99"/>
      <c r="J148" s="100"/>
      <c r="K148" s="101"/>
      <c r="L148" s="98"/>
      <c r="M148" s="99"/>
      <c r="N148" s="100"/>
      <c r="O148" s="101"/>
      <c r="P148" s="98"/>
      <c r="Q148" s="99"/>
      <c r="R148" s="100"/>
      <c r="S148" s="101"/>
      <c r="T148" s="98"/>
      <c r="U148" s="99"/>
      <c r="V148" s="100"/>
      <c r="W148" s="101"/>
      <c r="X148" s="98"/>
      <c r="Y148" s="99"/>
      <c r="Z148" s="102"/>
      <c r="AA148" s="101"/>
      <c r="AB148" s="98"/>
      <c r="AC148" s="99"/>
      <c r="AD148" s="102"/>
      <c r="AE148" s="101"/>
      <c r="AF148" s="103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5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6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6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6"/>
      <c r="E151" s="104"/>
      <c r="F151" s="107"/>
      <c r="G151" s="108"/>
      <c r="H151" s="106"/>
      <c r="I151" s="104"/>
      <c r="J151" s="107"/>
      <c r="K151" s="108"/>
      <c r="L151" s="106"/>
      <c r="M151" s="104"/>
      <c r="N151" s="107"/>
      <c r="O151" s="108"/>
      <c r="P151" s="106"/>
      <c r="Q151" s="104"/>
      <c r="R151" s="107"/>
      <c r="S151" s="108"/>
      <c r="T151" s="106"/>
      <c r="U151" s="104"/>
      <c r="V151" s="107"/>
      <c r="W151" s="108"/>
      <c r="X151" s="106"/>
      <c r="Y151" s="104"/>
      <c r="Z151" s="109"/>
      <c r="AA151" s="108"/>
      <c r="AB151" s="106"/>
      <c r="AC151" s="104"/>
      <c r="AD151" s="109"/>
      <c r="AE151" s="105"/>
      <c r="AF151" s="110">
        <f t="shared" si="36"/>
        <v>0</v>
      </c>
    </row>
    <row r="152" spans="1:33" ht="15.75" thickBot="1" x14ac:dyDescent="0.3">
      <c r="A152" s="111">
        <v>38</v>
      </c>
      <c r="B152" s="97">
        <v>11496</v>
      </c>
      <c r="C152" s="21" t="s">
        <v>86</v>
      </c>
      <c r="D152" s="98"/>
      <c r="E152" s="99"/>
      <c r="F152" s="100"/>
      <c r="G152" s="101"/>
      <c r="H152" s="98"/>
      <c r="I152" s="99"/>
      <c r="J152" s="100"/>
      <c r="K152" s="101"/>
      <c r="L152" s="98"/>
      <c r="M152" s="99"/>
      <c r="N152" s="100"/>
      <c r="O152" s="101"/>
      <c r="P152" s="98"/>
      <c r="Q152" s="99"/>
      <c r="R152" s="100"/>
      <c r="S152" s="101"/>
      <c r="T152" s="98"/>
      <c r="U152" s="99"/>
      <c r="V152" s="100"/>
      <c r="W152" s="101"/>
      <c r="X152" s="98"/>
      <c r="Y152" s="99"/>
      <c r="Z152" s="102"/>
      <c r="AA152" s="101"/>
      <c r="AB152" s="98"/>
      <c r="AC152" s="99"/>
      <c r="AD152" s="102"/>
      <c r="AE152" s="101"/>
      <c r="AF152" s="103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5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6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6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6"/>
      <c r="E155" s="104"/>
      <c r="F155" s="107"/>
      <c r="G155" s="108"/>
      <c r="H155" s="106"/>
      <c r="I155" s="104"/>
      <c r="J155" s="107"/>
      <c r="K155" s="108"/>
      <c r="L155" s="106"/>
      <c r="M155" s="104"/>
      <c r="N155" s="107"/>
      <c r="O155" s="108"/>
      <c r="P155" s="106"/>
      <c r="Q155" s="104"/>
      <c r="R155" s="107"/>
      <c r="S155" s="108"/>
      <c r="T155" s="106"/>
      <c r="U155" s="104"/>
      <c r="V155" s="107"/>
      <c r="W155" s="108"/>
      <c r="X155" s="106"/>
      <c r="Y155" s="104"/>
      <c r="Z155" s="109"/>
      <c r="AA155" s="108"/>
      <c r="AB155" s="106"/>
      <c r="AC155" s="104"/>
      <c r="AD155" s="109"/>
      <c r="AE155" s="105"/>
      <c r="AF155" s="110">
        <f t="shared" si="37"/>
        <v>0</v>
      </c>
    </row>
    <row r="156" spans="1:33" ht="15.75" thickBot="1" x14ac:dyDescent="0.3">
      <c r="A156" s="111">
        <v>39</v>
      </c>
      <c r="B156" s="97">
        <v>11493</v>
      </c>
      <c r="C156" s="21" t="s">
        <v>83</v>
      </c>
      <c r="D156" s="98"/>
      <c r="E156" s="99"/>
      <c r="F156" s="100"/>
      <c r="G156" s="101"/>
      <c r="H156" s="98"/>
      <c r="I156" s="99"/>
      <c r="J156" s="100"/>
      <c r="K156" s="101"/>
      <c r="L156" s="98"/>
      <c r="M156" s="99"/>
      <c r="N156" s="100"/>
      <c r="O156" s="101"/>
      <c r="P156" s="98"/>
      <c r="Q156" s="99"/>
      <c r="R156" s="100"/>
      <c r="S156" s="101"/>
      <c r="T156" s="98"/>
      <c r="U156" s="99"/>
      <c r="V156" s="100"/>
      <c r="W156" s="101"/>
      <c r="X156" s="98"/>
      <c r="Y156" s="99"/>
      <c r="Z156" s="102"/>
      <c r="AA156" s="101"/>
      <c r="AB156" s="98"/>
      <c r="AC156" s="99"/>
      <c r="AD156" s="102"/>
      <c r="AE156" s="101"/>
      <c r="AF156" s="103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5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6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6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6"/>
      <c r="E159" s="104"/>
      <c r="F159" s="107"/>
      <c r="G159" s="108"/>
      <c r="H159" s="106"/>
      <c r="I159" s="104"/>
      <c r="J159" s="107"/>
      <c r="K159" s="108"/>
      <c r="L159" s="106"/>
      <c r="M159" s="104"/>
      <c r="N159" s="107"/>
      <c r="O159" s="108"/>
      <c r="P159" s="106"/>
      <c r="Q159" s="104"/>
      <c r="R159" s="107"/>
      <c r="S159" s="108"/>
      <c r="T159" s="106"/>
      <c r="U159" s="104"/>
      <c r="V159" s="107"/>
      <c r="W159" s="108"/>
      <c r="X159" s="106"/>
      <c r="Y159" s="104"/>
      <c r="Z159" s="109"/>
      <c r="AA159" s="108"/>
      <c r="AB159" s="106"/>
      <c r="AC159" s="104"/>
      <c r="AD159" s="109"/>
      <c r="AE159" s="105"/>
      <c r="AF159" s="110">
        <f t="shared" si="38"/>
        <v>0</v>
      </c>
    </row>
    <row r="160" spans="1:33" ht="15.75" thickBot="1" x14ac:dyDescent="0.3">
      <c r="A160" s="111">
        <v>40</v>
      </c>
      <c r="B160" s="97">
        <v>11406</v>
      </c>
      <c r="C160" s="21" t="s">
        <v>171</v>
      </c>
      <c r="D160" s="98"/>
      <c r="E160" s="99"/>
      <c r="F160" s="100"/>
      <c r="G160" s="101"/>
      <c r="H160" s="98"/>
      <c r="I160" s="99"/>
      <c r="J160" s="100"/>
      <c r="K160" s="101"/>
      <c r="L160" s="98"/>
      <c r="M160" s="99"/>
      <c r="N160" s="100"/>
      <c r="O160" s="101"/>
      <c r="P160" s="98"/>
      <c r="Q160" s="99"/>
      <c r="R160" s="100"/>
      <c r="S160" s="101"/>
      <c r="T160" s="98"/>
      <c r="U160" s="99"/>
      <c r="V160" s="100"/>
      <c r="W160" s="101"/>
      <c r="X160" s="98"/>
      <c r="Y160" s="99"/>
      <c r="Z160" s="102"/>
      <c r="AA160" s="101"/>
      <c r="AB160" s="98"/>
      <c r="AC160" s="99"/>
      <c r="AD160" s="102"/>
      <c r="AE160" s="101"/>
      <c r="AF160" s="103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5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6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6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6"/>
      <c r="E163" s="104"/>
      <c r="F163" s="107"/>
      <c r="G163" s="108"/>
      <c r="H163" s="106"/>
      <c r="I163" s="104"/>
      <c r="J163" s="107"/>
      <c r="K163" s="108"/>
      <c r="L163" s="106"/>
      <c r="M163" s="104"/>
      <c r="N163" s="107"/>
      <c r="O163" s="108"/>
      <c r="P163" s="106"/>
      <c r="Q163" s="104"/>
      <c r="R163" s="107"/>
      <c r="S163" s="108"/>
      <c r="T163" s="106"/>
      <c r="U163" s="104"/>
      <c r="V163" s="107"/>
      <c r="W163" s="108"/>
      <c r="X163" s="106"/>
      <c r="Y163" s="104"/>
      <c r="Z163" s="109"/>
      <c r="AA163" s="108"/>
      <c r="AB163" s="106"/>
      <c r="AC163" s="104"/>
      <c r="AD163" s="109"/>
      <c r="AE163" s="105"/>
      <c r="AF163" s="110">
        <f t="shared" si="39"/>
        <v>0</v>
      </c>
    </row>
    <row r="164" spans="1:33" ht="15.75" thickBot="1" x14ac:dyDescent="0.3">
      <c r="A164" s="111">
        <v>41</v>
      </c>
      <c r="B164" s="97">
        <v>11497</v>
      </c>
      <c r="C164" s="21" t="s">
        <v>87</v>
      </c>
      <c r="D164" s="98"/>
      <c r="E164" s="99"/>
      <c r="F164" s="100"/>
      <c r="G164" s="101"/>
      <c r="H164" s="98"/>
      <c r="I164" s="99"/>
      <c r="J164" s="100"/>
      <c r="K164" s="101"/>
      <c r="L164" s="98"/>
      <c r="M164" s="99"/>
      <c r="N164" s="100"/>
      <c r="O164" s="101"/>
      <c r="P164" s="98"/>
      <c r="Q164" s="99"/>
      <c r="R164" s="100"/>
      <c r="S164" s="101"/>
      <c r="T164" s="98"/>
      <c r="U164" s="99"/>
      <c r="V164" s="100"/>
      <c r="W164" s="101"/>
      <c r="X164" s="98"/>
      <c r="Y164" s="99"/>
      <c r="Z164" s="102"/>
      <c r="AA164" s="101"/>
      <c r="AB164" s="98"/>
      <c r="AC164" s="99"/>
      <c r="AD164" s="102"/>
      <c r="AE164" s="101"/>
      <c r="AF164" s="103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5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6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6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6"/>
      <c r="E167" s="104"/>
      <c r="F167" s="107"/>
      <c r="G167" s="108"/>
      <c r="H167" s="106"/>
      <c r="I167" s="104"/>
      <c r="J167" s="107"/>
      <c r="K167" s="108"/>
      <c r="L167" s="106"/>
      <c r="M167" s="104"/>
      <c r="N167" s="107"/>
      <c r="O167" s="108"/>
      <c r="P167" s="106"/>
      <c r="Q167" s="104"/>
      <c r="R167" s="107"/>
      <c r="S167" s="108"/>
      <c r="T167" s="106"/>
      <c r="U167" s="104"/>
      <c r="V167" s="107"/>
      <c r="W167" s="108"/>
      <c r="X167" s="106"/>
      <c r="Y167" s="104"/>
      <c r="Z167" s="109"/>
      <c r="AA167" s="108"/>
      <c r="AB167" s="106"/>
      <c r="AC167" s="104"/>
      <c r="AD167" s="109"/>
      <c r="AE167" s="105"/>
      <c r="AF167" s="110">
        <f t="shared" si="40"/>
        <v>0</v>
      </c>
    </row>
    <row r="168" spans="1:33" ht="15.75" thickBot="1" x14ac:dyDescent="0.3">
      <c r="A168" s="111">
        <v>42</v>
      </c>
      <c r="B168" s="97">
        <v>11531</v>
      </c>
      <c r="C168" s="21" t="s">
        <v>122</v>
      </c>
      <c r="D168" s="98"/>
      <c r="E168" s="99"/>
      <c r="F168" s="100"/>
      <c r="G168" s="101"/>
      <c r="H168" s="98"/>
      <c r="I168" s="99"/>
      <c r="J168" s="100"/>
      <c r="K168" s="101"/>
      <c r="L168" s="98"/>
      <c r="M168" s="99"/>
      <c r="N168" s="100"/>
      <c r="O168" s="101"/>
      <c r="P168" s="98"/>
      <c r="Q168" s="99"/>
      <c r="R168" s="100"/>
      <c r="S168" s="101"/>
      <c r="T168" s="98"/>
      <c r="U168" s="99"/>
      <c r="V168" s="100"/>
      <c r="W168" s="101"/>
      <c r="X168" s="98"/>
      <c r="Y168" s="99"/>
      <c r="Z168" s="102"/>
      <c r="AA168" s="101"/>
      <c r="AB168" s="98"/>
      <c r="AC168" s="99"/>
      <c r="AD168" s="102"/>
      <c r="AE168" s="101"/>
      <c r="AF168" s="103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5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6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6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6"/>
      <c r="E171" s="104"/>
      <c r="F171" s="107"/>
      <c r="G171" s="108"/>
      <c r="H171" s="106"/>
      <c r="I171" s="104"/>
      <c r="J171" s="107"/>
      <c r="K171" s="108"/>
      <c r="L171" s="106"/>
      <c r="M171" s="104"/>
      <c r="N171" s="107"/>
      <c r="O171" s="108"/>
      <c r="P171" s="106"/>
      <c r="Q171" s="104"/>
      <c r="R171" s="107"/>
      <c r="S171" s="108"/>
      <c r="T171" s="106"/>
      <c r="U171" s="104"/>
      <c r="V171" s="107"/>
      <c r="W171" s="108"/>
      <c r="X171" s="106"/>
      <c r="Y171" s="104"/>
      <c r="Z171" s="109"/>
      <c r="AA171" s="108"/>
      <c r="AB171" s="106"/>
      <c r="AC171" s="104"/>
      <c r="AD171" s="109"/>
      <c r="AE171" s="105"/>
      <c r="AF171" s="110">
        <f t="shared" si="41"/>
        <v>0</v>
      </c>
    </row>
    <row r="172" spans="1:33" ht="15.75" thickBot="1" x14ac:dyDescent="0.3">
      <c r="A172" s="111">
        <v>43</v>
      </c>
      <c r="B172" s="97">
        <v>11469</v>
      </c>
      <c r="C172" s="21" t="s">
        <v>235</v>
      </c>
      <c r="D172" s="98"/>
      <c r="E172" s="99"/>
      <c r="F172" s="100"/>
      <c r="G172" s="101"/>
      <c r="H172" s="98"/>
      <c r="I172" s="99"/>
      <c r="J172" s="100"/>
      <c r="K172" s="101"/>
      <c r="L172" s="98"/>
      <c r="M172" s="99"/>
      <c r="N172" s="100"/>
      <c r="O172" s="101"/>
      <c r="P172" s="98"/>
      <c r="Q172" s="99"/>
      <c r="R172" s="100"/>
      <c r="S172" s="101"/>
      <c r="T172" s="98"/>
      <c r="U172" s="99"/>
      <c r="V172" s="100"/>
      <c r="W172" s="101"/>
      <c r="X172" s="98"/>
      <c r="Y172" s="99"/>
      <c r="Z172" s="102"/>
      <c r="AA172" s="101"/>
      <c r="AB172" s="98"/>
      <c r="AC172" s="99"/>
      <c r="AD172" s="102"/>
      <c r="AE172" s="101"/>
      <c r="AF172" s="103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5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6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6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6"/>
      <c r="E175" s="104"/>
      <c r="F175" s="107"/>
      <c r="G175" s="108"/>
      <c r="H175" s="106"/>
      <c r="I175" s="104"/>
      <c r="J175" s="107"/>
      <c r="K175" s="108"/>
      <c r="L175" s="106"/>
      <c r="M175" s="104"/>
      <c r="N175" s="107"/>
      <c r="O175" s="108"/>
      <c r="P175" s="106"/>
      <c r="Q175" s="104"/>
      <c r="R175" s="107"/>
      <c r="S175" s="108"/>
      <c r="T175" s="106"/>
      <c r="U175" s="104"/>
      <c r="V175" s="107"/>
      <c r="W175" s="108"/>
      <c r="X175" s="106"/>
      <c r="Y175" s="104"/>
      <c r="Z175" s="109"/>
      <c r="AA175" s="108"/>
      <c r="AB175" s="106"/>
      <c r="AC175" s="104"/>
      <c r="AD175" s="109"/>
      <c r="AE175" s="105"/>
      <c r="AF175" s="110">
        <f t="shared" si="42"/>
        <v>0</v>
      </c>
    </row>
    <row r="176" spans="1:33" ht="15.75" thickBot="1" x14ac:dyDescent="0.3">
      <c r="A176" s="111">
        <v>44</v>
      </c>
      <c r="B176" s="97">
        <v>11498</v>
      </c>
      <c r="C176" s="21" t="s">
        <v>233</v>
      </c>
      <c r="D176" s="98"/>
      <c r="E176" s="99"/>
      <c r="F176" s="100"/>
      <c r="G176" s="101"/>
      <c r="H176" s="98"/>
      <c r="I176" s="99"/>
      <c r="J176" s="100"/>
      <c r="K176" s="101"/>
      <c r="L176" s="98"/>
      <c r="M176" s="99"/>
      <c r="N176" s="100"/>
      <c r="O176" s="101"/>
      <c r="P176" s="98"/>
      <c r="Q176" s="99"/>
      <c r="R176" s="100"/>
      <c r="S176" s="101"/>
      <c r="T176" s="98"/>
      <c r="U176" s="99"/>
      <c r="V176" s="100"/>
      <c r="W176" s="101"/>
      <c r="X176" s="98"/>
      <c r="Y176" s="99"/>
      <c r="Z176" s="102"/>
      <c r="AA176" s="101"/>
      <c r="AB176" s="98"/>
      <c r="AC176" s="99"/>
      <c r="AD176" s="102"/>
      <c r="AE176" s="101"/>
      <c r="AF176" s="103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5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6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6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6"/>
      <c r="E179" s="104"/>
      <c r="F179" s="107"/>
      <c r="G179" s="108"/>
      <c r="H179" s="106"/>
      <c r="I179" s="104"/>
      <c r="J179" s="107"/>
      <c r="K179" s="108"/>
      <c r="L179" s="106"/>
      <c r="M179" s="104"/>
      <c r="N179" s="107"/>
      <c r="O179" s="108"/>
      <c r="P179" s="106"/>
      <c r="Q179" s="104"/>
      <c r="R179" s="107"/>
      <c r="S179" s="108"/>
      <c r="T179" s="106"/>
      <c r="U179" s="104"/>
      <c r="V179" s="107"/>
      <c r="W179" s="108"/>
      <c r="X179" s="106"/>
      <c r="Y179" s="104"/>
      <c r="Z179" s="109"/>
      <c r="AA179" s="108"/>
      <c r="AB179" s="106"/>
      <c r="AC179" s="104"/>
      <c r="AD179" s="109"/>
      <c r="AE179" s="105"/>
      <c r="AF179" s="110">
        <f t="shared" si="43"/>
        <v>0</v>
      </c>
    </row>
    <row r="180" spans="1:33" ht="15.75" thickBot="1" x14ac:dyDescent="0.3">
      <c r="A180" s="111">
        <v>45</v>
      </c>
      <c r="B180" s="97">
        <v>11504</v>
      </c>
      <c r="C180" s="21" t="s">
        <v>78</v>
      </c>
      <c r="D180" s="98"/>
      <c r="E180" s="99"/>
      <c r="F180" s="100"/>
      <c r="G180" s="101"/>
      <c r="H180" s="98"/>
      <c r="I180" s="99"/>
      <c r="J180" s="100"/>
      <c r="K180" s="101"/>
      <c r="L180" s="98"/>
      <c r="M180" s="99"/>
      <c r="N180" s="100"/>
      <c r="O180" s="101"/>
      <c r="P180" s="98"/>
      <c r="Q180" s="99"/>
      <c r="R180" s="100"/>
      <c r="S180" s="101"/>
      <c r="T180" s="98"/>
      <c r="U180" s="99"/>
      <c r="V180" s="100"/>
      <c r="W180" s="101"/>
      <c r="X180" s="98"/>
      <c r="Y180" s="99"/>
      <c r="Z180" s="102"/>
      <c r="AA180" s="101"/>
      <c r="AB180" s="98"/>
      <c r="AC180" s="99"/>
      <c r="AD180" s="102"/>
      <c r="AE180" s="101"/>
      <c r="AF180" s="103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5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6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6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6"/>
      <c r="E183" s="104"/>
      <c r="F183" s="107"/>
      <c r="G183" s="108"/>
      <c r="H183" s="106"/>
      <c r="I183" s="104"/>
      <c r="J183" s="107"/>
      <c r="K183" s="108"/>
      <c r="L183" s="106"/>
      <c r="M183" s="104"/>
      <c r="N183" s="107"/>
      <c r="O183" s="108"/>
      <c r="P183" s="106"/>
      <c r="Q183" s="104"/>
      <c r="R183" s="107"/>
      <c r="S183" s="108"/>
      <c r="T183" s="106"/>
      <c r="U183" s="104"/>
      <c r="V183" s="107"/>
      <c r="W183" s="108"/>
      <c r="X183" s="106"/>
      <c r="Y183" s="104"/>
      <c r="Z183" s="109"/>
      <c r="AA183" s="108"/>
      <c r="AB183" s="106"/>
      <c r="AC183" s="104"/>
      <c r="AD183" s="109"/>
      <c r="AE183" s="105"/>
      <c r="AF183" s="110">
        <f t="shared" si="44"/>
        <v>0</v>
      </c>
    </row>
    <row r="184" spans="1:33" ht="15.75" thickBot="1" x14ac:dyDescent="0.3">
      <c r="A184" s="111">
        <v>46</v>
      </c>
      <c r="B184" s="97">
        <v>11407</v>
      </c>
      <c r="C184" s="21" t="s">
        <v>80</v>
      </c>
      <c r="D184" s="98"/>
      <c r="E184" s="99"/>
      <c r="F184" s="100"/>
      <c r="G184" s="101"/>
      <c r="H184" s="98"/>
      <c r="I184" s="99"/>
      <c r="J184" s="100"/>
      <c r="K184" s="101"/>
      <c r="L184" s="98"/>
      <c r="M184" s="99"/>
      <c r="N184" s="100"/>
      <c r="O184" s="101"/>
      <c r="P184" s="98"/>
      <c r="Q184" s="99"/>
      <c r="R184" s="100"/>
      <c r="S184" s="101"/>
      <c r="T184" s="98"/>
      <c r="U184" s="99"/>
      <c r="V184" s="100"/>
      <c r="W184" s="101"/>
      <c r="X184" s="98"/>
      <c r="Y184" s="99"/>
      <c r="Z184" s="102"/>
      <c r="AA184" s="101"/>
      <c r="AB184" s="98"/>
      <c r="AC184" s="99"/>
      <c r="AD184" s="102"/>
      <c r="AE184" s="101"/>
      <c r="AF184" s="103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5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6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6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6"/>
      <c r="E187" s="104"/>
      <c r="F187" s="107"/>
      <c r="G187" s="108"/>
      <c r="H187" s="106"/>
      <c r="I187" s="104"/>
      <c r="J187" s="107"/>
      <c r="K187" s="108"/>
      <c r="L187" s="106"/>
      <c r="M187" s="104"/>
      <c r="N187" s="107"/>
      <c r="O187" s="108"/>
      <c r="P187" s="106"/>
      <c r="Q187" s="104"/>
      <c r="R187" s="107"/>
      <c r="S187" s="108"/>
      <c r="T187" s="106"/>
      <c r="U187" s="104"/>
      <c r="V187" s="107"/>
      <c r="W187" s="108"/>
      <c r="X187" s="106"/>
      <c r="Y187" s="104"/>
      <c r="Z187" s="109"/>
      <c r="AA187" s="108"/>
      <c r="AB187" s="106"/>
      <c r="AC187" s="104"/>
      <c r="AD187" s="109"/>
      <c r="AE187" s="105"/>
      <c r="AF187" s="110">
        <f t="shared" si="45"/>
        <v>0</v>
      </c>
    </row>
    <row r="188" spans="1:33" ht="15.75" thickBot="1" x14ac:dyDescent="0.3">
      <c r="A188" s="111">
        <v>47</v>
      </c>
      <c r="B188" s="97">
        <v>11430</v>
      </c>
      <c r="C188" s="21" t="s">
        <v>167</v>
      </c>
      <c r="D188" s="98"/>
      <c r="E188" s="99"/>
      <c r="F188" s="100"/>
      <c r="G188" s="101"/>
      <c r="H188" s="98"/>
      <c r="I188" s="99"/>
      <c r="J188" s="100"/>
      <c r="K188" s="101"/>
      <c r="L188" s="98"/>
      <c r="M188" s="99"/>
      <c r="N188" s="100"/>
      <c r="O188" s="101"/>
      <c r="P188" s="98"/>
      <c r="Q188" s="99"/>
      <c r="R188" s="100"/>
      <c r="S188" s="101"/>
      <c r="T188" s="98"/>
      <c r="U188" s="99"/>
      <c r="V188" s="100"/>
      <c r="W188" s="101"/>
      <c r="X188" s="98"/>
      <c r="Y188" s="99"/>
      <c r="Z188" s="102"/>
      <c r="AA188" s="101"/>
      <c r="AB188" s="98"/>
      <c r="AC188" s="99"/>
      <c r="AD188" s="102"/>
      <c r="AE188" s="101"/>
      <c r="AF188" s="103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5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6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6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6"/>
      <c r="E191" s="104"/>
      <c r="F191" s="107"/>
      <c r="G191" s="108"/>
      <c r="H191" s="106"/>
      <c r="I191" s="104"/>
      <c r="J191" s="107"/>
      <c r="K191" s="108"/>
      <c r="L191" s="106"/>
      <c r="M191" s="104"/>
      <c r="N191" s="107"/>
      <c r="O191" s="108"/>
      <c r="P191" s="106"/>
      <c r="Q191" s="104"/>
      <c r="R191" s="107"/>
      <c r="S191" s="108"/>
      <c r="T191" s="106"/>
      <c r="U191" s="104"/>
      <c r="V191" s="107"/>
      <c r="W191" s="108"/>
      <c r="X191" s="106"/>
      <c r="Y191" s="104"/>
      <c r="Z191" s="109"/>
      <c r="AA191" s="108"/>
      <c r="AB191" s="106"/>
      <c r="AC191" s="104"/>
      <c r="AD191" s="109"/>
      <c r="AE191" s="105"/>
      <c r="AF191" s="110">
        <f t="shared" si="46"/>
        <v>0</v>
      </c>
    </row>
    <row r="192" spans="1:33" ht="15.75" thickBot="1" x14ac:dyDescent="0.3">
      <c r="A192" s="111">
        <v>48</v>
      </c>
      <c r="B192" s="97">
        <v>11431</v>
      </c>
      <c r="C192" s="21" t="s">
        <v>54</v>
      </c>
      <c r="D192" s="98"/>
      <c r="E192" s="99"/>
      <c r="F192" s="100"/>
      <c r="G192" s="101"/>
      <c r="H192" s="98"/>
      <c r="I192" s="99"/>
      <c r="J192" s="100"/>
      <c r="K192" s="101"/>
      <c r="L192" s="98"/>
      <c r="M192" s="99"/>
      <c r="N192" s="100"/>
      <c r="O192" s="101"/>
      <c r="P192" s="98"/>
      <c r="Q192" s="99"/>
      <c r="R192" s="100"/>
      <c r="S192" s="101"/>
      <c r="T192" s="98"/>
      <c r="U192" s="99"/>
      <c r="V192" s="100"/>
      <c r="W192" s="101"/>
      <c r="X192" s="98"/>
      <c r="Y192" s="99"/>
      <c r="Z192" s="102"/>
      <c r="AA192" s="101"/>
      <c r="AB192" s="98"/>
      <c r="AC192" s="99"/>
      <c r="AD192" s="102"/>
      <c r="AE192" s="101"/>
      <c r="AF192" s="103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5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6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6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6"/>
      <c r="E195" s="104"/>
      <c r="F195" s="107"/>
      <c r="G195" s="108"/>
      <c r="H195" s="106"/>
      <c r="I195" s="104"/>
      <c r="J195" s="107"/>
      <c r="K195" s="108"/>
      <c r="L195" s="106"/>
      <c r="M195" s="104"/>
      <c r="N195" s="107"/>
      <c r="O195" s="108"/>
      <c r="P195" s="106"/>
      <c r="Q195" s="104"/>
      <c r="R195" s="107"/>
      <c r="S195" s="108"/>
      <c r="T195" s="106"/>
      <c r="U195" s="104"/>
      <c r="V195" s="107"/>
      <c r="W195" s="108"/>
      <c r="X195" s="106"/>
      <c r="Y195" s="104"/>
      <c r="Z195" s="109"/>
      <c r="AA195" s="108"/>
      <c r="AB195" s="106"/>
      <c r="AC195" s="104"/>
      <c r="AD195" s="109"/>
      <c r="AE195" s="105"/>
      <c r="AF195" s="110">
        <f t="shared" si="47"/>
        <v>0</v>
      </c>
    </row>
    <row r="196" spans="1:33" ht="15.75" thickBot="1" x14ac:dyDescent="0.3">
      <c r="A196" s="111">
        <v>49</v>
      </c>
      <c r="B196" s="97">
        <v>11448</v>
      </c>
      <c r="C196" s="21" t="s">
        <v>288</v>
      </c>
      <c r="D196" s="98"/>
      <c r="E196" s="99"/>
      <c r="F196" s="100"/>
      <c r="G196" s="101"/>
      <c r="H196" s="98"/>
      <c r="I196" s="99"/>
      <c r="J196" s="100"/>
      <c r="K196" s="101"/>
      <c r="L196" s="98"/>
      <c r="M196" s="99"/>
      <c r="N196" s="100"/>
      <c r="O196" s="101"/>
      <c r="P196" s="98"/>
      <c r="Q196" s="99"/>
      <c r="R196" s="100"/>
      <c r="S196" s="101"/>
      <c r="T196" s="98"/>
      <c r="U196" s="99"/>
      <c r="V196" s="100"/>
      <c r="W196" s="101"/>
      <c r="X196" s="98"/>
      <c r="Y196" s="99"/>
      <c r="Z196" s="102"/>
      <c r="AA196" s="101"/>
      <c r="AB196" s="98"/>
      <c r="AC196" s="99"/>
      <c r="AD196" s="102"/>
      <c r="AE196" s="101"/>
      <c r="AF196" s="103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5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6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6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6"/>
      <c r="E199" s="104"/>
      <c r="F199" s="107"/>
      <c r="G199" s="108"/>
      <c r="H199" s="106"/>
      <c r="I199" s="104"/>
      <c r="J199" s="107"/>
      <c r="K199" s="108"/>
      <c r="L199" s="106"/>
      <c r="M199" s="104"/>
      <c r="N199" s="107"/>
      <c r="O199" s="108"/>
      <c r="P199" s="106"/>
      <c r="Q199" s="104"/>
      <c r="R199" s="107"/>
      <c r="S199" s="108"/>
      <c r="T199" s="106"/>
      <c r="U199" s="104"/>
      <c r="V199" s="107"/>
      <c r="W199" s="108"/>
      <c r="X199" s="106"/>
      <c r="Y199" s="104"/>
      <c r="Z199" s="109"/>
      <c r="AA199" s="108"/>
      <c r="AB199" s="106"/>
      <c r="AC199" s="104"/>
      <c r="AD199" s="109"/>
      <c r="AE199" s="105"/>
      <c r="AF199" s="110">
        <f t="shared" si="48"/>
        <v>0</v>
      </c>
    </row>
    <row r="200" spans="1:33" ht="15.75" thickBot="1" x14ac:dyDescent="0.3">
      <c r="A200" s="111">
        <v>50</v>
      </c>
      <c r="B200" s="97">
        <v>11433</v>
      </c>
      <c r="C200" s="21" t="s">
        <v>282</v>
      </c>
      <c r="D200" s="98"/>
      <c r="E200" s="99"/>
      <c r="F200" s="100"/>
      <c r="G200" s="101"/>
      <c r="H200" s="98"/>
      <c r="I200" s="99"/>
      <c r="J200" s="100"/>
      <c r="K200" s="101"/>
      <c r="L200" s="98"/>
      <c r="M200" s="99"/>
      <c r="N200" s="100"/>
      <c r="O200" s="101"/>
      <c r="P200" s="98"/>
      <c r="Q200" s="99"/>
      <c r="R200" s="100"/>
      <c r="S200" s="101"/>
      <c r="T200" s="98"/>
      <c r="U200" s="99"/>
      <c r="V200" s="100"/>
      <c r="W200" s="101"/>
      <c r="X200" s="98"/>
      <c r="Y200" s="99"/>
      <c r="Z200" s="102"/>
      <c r="AA200" s="101"/>
      <c r="AB200" s="98"/>
      <c r="AC200" s="99"/>
      <c r="AD200" s="102"/>
      <c r="AE200" s="101"/>
      <c r="AF200" s="103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5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6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6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6"/>
      <c r="E203" s="104"/>
      <c r="F203" s="107"/>
      <c r="G203" s="108"/>
      <c r="H203" s="106"/>
      <c r="I203" s="104"/>
      <c r="J203" s="107"/>
      <c r="K203" s="108"/>
      <c r="L203" s="106"/>
      <c r="M203" s="104"/>
      <c r="N203" s="107"/>
      <c r="O203" s="108"/>
      <c r="P203" s="106"/>
      <c r="Q203" s="104"/>
      <c r="R203" s="107"/>
      <c r="S203" s="108"/>
      <c r="T203" s="106"/>
      <c r="U203" s="104"/>
      <c r="V203" s="107"/>
      <c r="W203" s="108"/>
      <c r="X203" s="106"/>
      <c r="Y203" s="104"/>
      <c r="Z203" s="109"/>
      <c r="AA203" s="108"/>
      <c r="AB203" s="106"/>
      <c r="AC203" s="104"/>
      <c r="AD203" s="109"/>
      <c r="AE203" s="105"/>
      <c r="AF203" s="110">
        <f t="shared" si="49"/>
        <v>0</v>
      </c>
    </row>
    <row r="204" spans="1:33" ht="15.75" thickBot="1" x14ac:dyDescent="0.3">
      <c r="A204" s="111">
        <v>51</v>
      </c>
      <c r="B204" s="97">
        <v>11511</v>
      </c>
      <c r="C204" s="21" t="s">
        <v>168</v>
      </c>
      <c r="D204" s="98"/>
      <c r="E204" s="99"/>
      <c r="F204" s="100"/>
      <c r="G204" s="101"/>
      <c r="H204" s="98"/>
      <c r="I204" s="99"/>
      <c r="J204" s="100"/>
      <c r="K204" s="101"/>
      <c r="L204" s="98"/>
      <c r="M204" s="99"/>
      <c r="N204" s="100"/>
      <c r="O204" s="101"/>
      <c r="P204" s="98"/>
      <c r="Q204" s="99"/>
      <c r="R204" s="100"/>
      <c r="S204" s="101"/>
      <c r="T204" s="98"/>
      <c r="U204" s="99"/>
      <c r="V204" s="100"/>
      <c r="W204" s="101"/>
      <c r="X204" s="98"/>
      <c r="Y204" s="99"/>
      <c r="Z204" s="102"/>
      <c r="AA204" s="101"/>
      <c r="AB204" s="98"/>
      <c r="AC204" s="99"/>
      <c r="AD204" s="102"/>
      <c r="AE204" s="101"/>
      <c r="AF204" s="103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5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6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6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6"/>
      <c r="E207" s="104"/>
      <c r="F207" s="107"/>
      <c r="G207" s="108"/>
      <c r="H207" s="106"/>
      <c r="I207" s="104"/>
      <c r="J207" s="107"/>
      <c r="K207" s="108"/>
      <c r="L207" s="106"/>
      <c r="M207" s="104"/>
      <c r="N207" s="107"/>
      <c r="O207" s="108"/>
      <c r="P207" s="106"/>
      <c r="Q207" s="104"/>
      <c r="R207" s="107"/>
      <c r="S207" s="108"/>
      <c r="T207" s="106"/>
      <c r="U207" s="104"/>
      <c r="V207" s="107"/>
      <c r="W207" s="108"/>
      <c r="X207" s="106"/>
      <c r="Y207" s="104"/>
      <c r="Z207" s="109"/>
      <c r="AA207" s="108"/>
      <c r="AB207" s="106"/>
      <c r="AC207" s="104"/>
      <c r="AD207" s="109"/>
      <c r="AE207" s="105"/>
      <c r="AF207" s="110">
        <f t="shared" si="50"/>
        <v>0</v>
      </c>
    </row>
    <row r="208" spans="1:33" ht="15.75" thickBot="1" x14ac:dyDescent="0.3">
      <c r="A208" s="111">
        <v>52</v>
      </c>
      <c r="B208" s="97">
        <v>11485</v>
      </c>
      <c r="C208" s="21" t="s">
        <v>829</v>
      </c>
      <c r="D208" s="98"/>
      <c r="E208" s="99"/>
      <c r="F208" s="100"/>
      <c r="G208" s="101"/>
      <c r="H208" s="98"/>
      <c r="I208" s="99"/>
      <c r="J208" s="100"/>
      <c r="K208" s="101"/>
      <c r="L208" s="98"/>
      <c r="M208" s="99"/>
      <c r="N208" s="100"/>
      <c r="O208" s="101"/>
      <c r="P208" s="98"/>
      <c r="Q208" s="99"/>
      <c r="R208" s="100"/>
      <c r="S208" s="101"/>
      <c r="T208" s="98"/>
      <c r="U208" s="99"/>
      <c r="V208" s="100"/>
      <c r="W208" s="101"/>
      <c r="X208" s="98"/>
      <c r="Y208" s="99"/>
      <c r="Z208" s="102"/>
      <c r="AA208" s="101"/>
      <c r="AB208" s="98"/>
      <c r="AC208" s="99"/>
      <c r="AD208" s="102"/>
      <c r="AE208" s="101"/>
      <c r="AF208" s="103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5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6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6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6"/>
      <c r="E211" s="104"/>
      <c r="F211" s="107"/>
      <c r="G211" s="108"/>
      <c r="H211" s="106"/>
      <c r="I211" s="104"/>
      <c r="J211" s="107"/>
      <c r="K211" s="108"/>
      <c r="L211" s="106"/>
      <c r="M211" s="104"/>
      <c r="N211" s="107"/>
      <c r="O211" s="108"/>
      <c r="P211" s="106"/>
      <c r="Q211" s="104"/>
      <c r="R211" s="107"/>
      <c r="S211" s="108"/>
      <c r="T211" s="106"/>
      <c r="U211" s="104"/>
      <c r="V211" s="107"/>
      <c r="W211" s="108"/>
      <c r="X211" s="106"/>
      <c r="Y211" s="104"/>
      <c r="Z211" s="109"/>
      <c r="AA211" s="108"/>
      <c r="AB211" s="106"/>
      <c r="AC211" s="104"/>
      <c r="AD211" s="109"/>
      <c r="AE211" s="105"/>
      <c r="AF211" s="110">
        <f t="shared" si="51"/>
        <v>0</v>
      </c>
    </row>
    <row r="212" spans="1:33" ht="15.75" thickBot="1" x14ac:dyDescent="0.3">
      <c r="A212" s="111">
        <v>53</v>
      </c>
      <c r="B212" s="97">
        <v>11421</v>
      </c>
      <c r="C212" s="21" t="s">
        <v>62</v>
      </c>
      <c r="D212" s="98"/>
      <c r="E212" s="99"/>
      <c r="F212" s="100"/>
      <c r="G212" s="101"/>
      <c r="H212" s="98"/>
      <c r="I212" s="99"/>
      <c r="J212" s="100"/>
      <c r="K212" s="101"/>
      <c r="L212" s="98"/>
      <c r="M212" s="99"/>
      <c r="N212" s="100"/>
      <c r="O212" s="101"/>
      <c r="P212" s="98"/>
      <c r="Q212" s="99"/>
      <c r="R212" s="100"/>
      <c r="S212" s="101"/>
      <c r="T212" s="98"/>
      <c r="U212" s="99"/>
      <c r="V212" s="100"/>
      <c r="W212" s="101"/>
      <c r="X212" s="98"/>
      <c r="Y212" s="99"/>
      <c r="Z212" s="102"/>
      <c r="AA212" s="101"/>
      <c r="AB212" s="98"/>
      <c r="AC212" s="99"/>
      <c r="AD212" s="102"/>
      <c r="AE212" s="101"/>
      <c r="AF212" s="103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5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6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6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6"/>
      <c r="E215" s="104"/>
      <c r="F215" s="107"/>
      <c r="G215" s="108"/>
      <c r="H215" s="106"/>
      <c r="I215" s="104"/>
      <c r="J215" s="107"/>
      <c r="K215" s="108"/>
      <c r="L215" s="106"/>
      <c r="M215" s="104"/>
      <c r="N215" s="107"/>
      <c r="O215" s="108"/>
      <c r="P215" s="106"/>
      <c r="Q215" s="104"/>
      <c r="R215" s="107"/>
      <c r="S215" s="108"/>
      <c r="T215" s="106"/>
      <c r="U215" s="104"/>
      <c r="V215" s="107"/>
      <c r="W215" s="108"/>
      <c r="X215" s="106"/>
      <c r="Y215" s="104"/>
      <c r="Z215" s="109"/>
      <c r="AA215" s="108"/>
      <c r="AB215" s="106"/>
      <c r="AC215" s="104"/>
      <c r="AD215" s="109"/>
      <c r="AE215" s="105"/>
      <c r="AF215" s="110">
        <f t="shared" si="52"/>
        <v>0</v>
      </c>
    </row>
    <row r="216" spans="1:33" ht="15.75" thickBot="1" x14ac:dyDescent="0.3">
      <c r="A216" s="111">
        <v>54</v>
      </c>
      <c r="B216" s="97">
        <v>11484</v>
      </c>
      <c r="C216" s="21" t="s">
        <v>63</v>
      </c>
      <c r="D216" s="98"/>
      <c r="E216" s="99"/>
      <c r="F216" s="100"/>
      <c r="G216" s="101"/>
      <c r="H216" s="98"/>
      <c r="I216" s="99"/>
      <c r="J216" s="100"/>
      <c r="K216" s="101"/>
      <c r="L216" s="98"/>
      <c r="M216" s="99"/>
      <c r="N216" s="100"/>
      <c r="O216" s="101"/>
      <c r="P216" s="98"/>
      <c r="Q216" s="99"/>
      <c r="R216" s="100"/>
      <c r="S216" s="101"/>
      <c r="T216" s="98"/>
      <c r="U216" s="99"/>
      <c r="V216" s="100"/>
      <c r="W216" s="101"/>
      <c r="X216" s="98"/>
      <c r="Y216" s="99"/>
      <c r="Z216" s="102"/>
      <c r="AA216" s="101"/>
      <c r="AB216" s="98"/>
      <c r="AC216" s="99"/>
      <c r="AD216" s="102"/>
      <c r="AE216" s="101"/>
      <c r="AF216" s="103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5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6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6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6"/>
      <c r="E219" s="104"/>
      <c r="F219" s="107"/>
      <c r="G219" s="108"/>
      <c r="H219" s="106"/>
      <c r="I219" s="104"/>
      <c r="J219" s="107"/>
      <c r="K219" s="108"/>
      <c r="L219" s="106"/>
      <c r="M219" s="104"/>
      <c r="N219" s="107"/>
      <c r="O219" s="108"/>
      <c r="P219" s="106"/>
      <c r="Q219" s="104"/>
      <c r="R219" s="107"/>
      <c r="S219" s="108"/>
      <c r="T219" s="106"/>
      <c r="U219" s="104"/>
      <c r="V219" s="107"/>
      <c r="W219" s="108"/>
      <c r="X219" s="106"/>
      <c r="Y219" s="104"/>
      <c r="Z219" s="109"/>
      <c r="AA219" s="108"/>
      <c r="AB219" s="106"/>
      <c r="AC219" s="104"/>
      <c r="AD219" s="109"/>
      <c r="AE219" s="105"/>
      <c r="AF219" s="110">
        <f t="shared" si="53"/>
        <v>0</v>
      </c>
    </row>
    <row r="220" spans="1:33" ht="15.75" thickBot="1" x14ac:dyDescent="0.3">
      <c r="A220" s="111">
        <v>55</v>
      </c>
      <c r="B220" s="97">
        <v>11445</v>
      </c>
      <c r="C220" s="21" t="s">
        <v>67</v>
      </c>
      <c r="D220" s="98"/>
      <c r="E220" s="99"/>
      <c r="F220" s="100"/>
      <c r="G220" s="101"/>
      <c r="H220" s="98"/>
      <c r="I220" s="99"/>
      <c r="J220" s="100"/>
      <c r="K220" s="101"/>
      <c r="L220" s="98"/>
      <c r="M220" s="99"/>
      <c r="N220" s="100"/>
      <c r="O220" s="101"/>
      <c r="P220" s="98"/>
      <c r="Q220" s="99"/>
      <c r="R220" s="100"/>
      <c r="S220" s="101"/>
      <c r="T220" s="98"/>
      <c r="U220" s="99"/>
      <c r="V220" s="100"/>
      <c r="W220" s="101"/>
      <c r="X220" s="98"/>
      <c r="Y220" s="99"/>
      <c r="Z220" s="102"/>
      <c r="AA220" s="101"/>
      <c r="AB220" s="98"/>
      <c r="AC220" s="99"/>
      <c r="AD220" s="102"/>
      <c r="AE220" s="101"/>
      <c r="AF220" s="103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5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6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6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6"/>
      <c r="E223" s="104"/>
      <c r="F223" s="107"/>
      <c r="G223" s="108"/>
      <c r="H223" s="106"/>
      <c r="I223" s="104"/>
      <c r="J223" s="107"/>
      <c r="K223" s="108"/>
      <c r="L223" s="106"/>
      <c r="M223" s="104"/>
      <c r="N223" s="107"/>
      <c r="O223" s="108"/>
      <c r="P223" s="106"/>
      <c r="Q223" s="104"/>
      <c r="R223" s="107"/>
      <c r="S223" s="108"/>
      <c r="T223" s="106"/>
      <c r="U223" s="104"/>
      <c r="V223" s="107"/>
      <c r="W223" s="108"/>
      <c r="X223" s="106"/>
      <c r="Y223" s="104"/>
      <c r="Z223" s="109"/>
      <c r="AA223" s="108"/>
      <c r="AB223" s="106"/>
      <c r="AC223" s="104"/>
      <c r="AD223" s="109"/>
      <c r="AE223" s="105"/>
      <c r="AF223" s="110">
        <f t="shared" si="54"/>
        <v>0</v>
      </c>
    </row>
    <row r="224" spans="1:33" ht="15.75" thickBot="1" x14ac:dyDescent="0.3">
      <c r="A224" s="111">
        <v>56</v>
      </c>
      <c r="B224" s="97">
        <v>11432</v>
      </c>
      <c r="C224" s="21" t="s">
        <v>170</v>
      </c>
      <c r="D224" s="98"/>
      <c r="E224" s="99"/>
      <c r="F224" s="100"/>
      <c r="G224" s="101"/>
      <c r="H224" s="98"/>
      <c r="I224" s="99"/>
      <c r="J224" s="100"/>
      <c r="K224" s="101"/>
      <c r="L224" s="98"/>
      <c r="M224" s="99"/>
      <c r="N224" s="100"/>
      <c r="O224" s="101"/>
      <c r="P224" s="98"/>
      <c r="Q224" s="99"/>
      <c r="R224" s="100"/>
      <c r="S224" s="101"/>
      <c r="T224" s="98"/>
      <c r="U224" s="99"/>
      <c r="V224" s="100"/>
      <c r="W224" s="101"/>
      <c r="X224" s="98"/>
      <c r="Y224" s="99"/>
      <c r="Z224" s="102"/>
      <c r="AA224" s="101"/>
      <c r="AB224" s="98"/>
      <c r="AC224" s="99"/>
      <c r="AD224" s="102"/>
      <c r="AE224" s="101"/>
      <c r="AF224" s="103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5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6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6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6"/>
      <c r="E227" s="104"/>
      <c r="F227" s="107"/>
      <c r="G227" s="108"/>
      <c r="H227" s="106"/>
      <c r="I227" s="104"/>
      <c r="J227" s="107"/>
      <c r="K227" s="108"/>
      <c r="L227" s="106"/>
      <c r="M227" s="104"/>
      <c r="N227" s="107"/>
      <c r="O227" s="108"/>
      <c r="P227" s="106"/>
      <c r="Q227" s="104"/>
      <c r="R227" s="107"/>
      <c r="S227" s="108"/>
      <c r="T227" s="106"/>
      <c r="U227" s="104"/>
      <c r="V227" s="107"/>
      <c r="W227" s="108"/>
      <c r="X227" s="106"/>
      <c r="Y227" s="104"/>
      <c r="Z227" s="109"/>
      <c r="AA227" s="108"/>
      <c r="AB227" s="106"/>
      <c r="AC227" s="104"/>
      <c r="AD227" s="109"/>
      <c r="AE227" s="105"/>
      <c r="AF227" s="110">
        <f t="shared" si="55"/>
        <v>0</v>
      </c>
    </row>
    <row r="228" spans="1:33" ht="15.75" thickBot="1" x14ac:dyDescent="0.3">
      <c r="A228" s="111">
        <v>57</v>
      </c>
      <c r="B228" s="97">
        <v>11422</v>
      </c>
      <c r="C228" s="21" t="s">
        <v>69</v>
      </c>
      <c r="D228" s="98"/>
      <c r="E228" s="99"/>
      <c r="F228" s="100"/>
      <c r="G228" s="101"/>
      <c r="H228" s="98"/>
      <c r="I228" s="99"/>
      <c r="J228" s="100"/>
      <c r="K228" s="101"/>
      <c r="L228" s="98"/>
      <c r="M228" s="99"/>
      <c r="N228" s="100"/>
      <c r="O228" s="101"/>
      <c r="P228" s="98"/>
      <c r="Q228" s="99"/>
      <c r="R228" s="100"/>
      <c r="S228" s="101"/>
      <c r="T228" s="98"/>
      <c r="U228" s="99"/>
      <c r="V228" s="100"/>
      <c r="W228" s="101"/>
      <c r="X228" s="98"/>
      <c r="Y228" s="99"/>
      <c r="Z228" s="102"/>
      <c r="AA228" s="101"/>
      <c r="AB228" s="98"/>
      <c r="AC228" s="99"/>
      <c r="AD228" s="102"/>
      <c r="AE228" s="101"/>
      <c r="AF228" s="103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5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6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6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6"/>
      <c r="E231" s="104"/>
      <c r="F231" s="107"/>
      <c r="G231" s="108"/>
      <c r="H231" s="106"/>
      <c r="I231" s="104"/>
      <c r="J231" s="107"/>
      <c r="K231" s="108"/>
      <c r="L231" s="106"/>
      <c r="M231" s="104"/>
      <c r="N231" s="107"/>
      <c r="O231" s="108"/>
      <c r="P231" s="106"/>
      <c r="Q231" s="104"/>
      <c r="R231" s="107"/>
      <c r="S231" s="108"/>
      <c r="T231" s="106"/>
      <c r="U231" s="104"/>
      <c r="V231" s="107"/>
      <c r="W231" s="108"/>
      <c r="X231" s="106"/>
      <c r="Y231" s="104"/>
      <c r="Z231" s="109"/>
      <c r="AA231" s="108"/>
      <c r="AB231" s="106"/>
      <c r="AC231" s="104"/>
      <c r="AD231" s="109"/>
      <c r="AE231" s="105"/>
      <c r="AF231" s="110">
        <f t="shared" si="56"/>
        <v>0</v>
      </c>
    </row>
    <row r="232" spans="1:33" ht="15.75" thickBot="1" x14ac:dyDescent="0.3">
      <c r="A232" s="111">
        <v>58</v>
      </c>
      <c r="B232" s="97">
        <v>11506</v>
      </c>
      <c r="C232" s="21" t="s">
        <v>100</v>
      </c>
      <c r="D232" s="98"/>
      <c r="E232" s="99"/>
      <c r="F232" s="100"/>
      <c r="G232" s="101"/>
      <c r="H232" s="98"/>
      <c r="I232" s="99"/>
      <c r="J232" s="100"/>
      <c r="K232" s="101"/>
      <c r="L232" s="98"/>
      <c r="M232" s="99"/>
      <c r="N232" s="100"/>
      <c r="O232" s="101"/>
      <c r="P232" s="98"/>
      <c r="Q232" s="99"/>
      <c r="R232" s="100"/>
      <c r="S232" s="101"/>
      <c r="T232" s="98"/>
      <c r="U232" s="99"/>
      <c r="V232" s="100"/>
      <c r="W232" s="101"/>
      <c r="X232" s="98"/>
      <c r="Y232" s="99"/>
      <c r="Z232" s="102"/>
      <c r="AA232" s="101"/>
      <c r="AB232" s="98"/>
      <c r="AC232" s="99"/>
      <c r="AD232" s="102"/>
      <c r="AE232" s="101"/>
      <c r="AF232" s="103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5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6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6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6"/>
      <c r="E235" s="104"/>
      <c r="F235" s="107"/>
      <c r="G235" s="108"/>
      <c r="H235" s="106"/>
      <c r="I235" s="104"/>
      <c r="J235" s="107"/>
      <c r="K235" s="108"/>
      <c r="L235" s="106"/>
      <c r="M235" s="104"/>
      <c r="N235" s="107"/>
      <c r="O235" s="108"/>
      <c r="P235" s="106"/>
      <c r="Q235" s="104"/>
      <c r="R235" s="107"/>
      <c r="S235" s="108"/>
      <c r="T235" s="106"/>
      <c r="U235" s="104"/>
      <c r="V235" s="107"/>
      <c r="W235" s="108"/>
      <c r="X235" s="106"/>
      <c r="Y235" s="104"/>
      <c r="Z235" s="109"/>
      <c r="AA235" s="108"/>
      <c r="AB235" s="106"/>
      <c r="AC235" s="104"/>
      <c r="AD235" s="109"/>
      <c r="AE235" s="105"/>
      <c r="AF235" s="110">
        <f t="shared" si="57"/>
        <v>0</v>
      </c>
    </row>
    <row r="236" spans="1:33" ht="15.75" thickBot="1" x14ac:dyDescent="0.3">
      <c r="A236" s="111">
        <v>59</v>
      </c>
      <c r="B236" s="97">
        <v>11477</v>
      </c>
      <c r="C236" s="21" t="s">
        <v>71</v>
      </c>
      <c r="D236" s="98"/>
      <c r="E236" s="99"/>
      <c r="F236" s="100"/>
      <c r="G236" s="101"/>
      <c r="H236" s="98"/>
      <c r="I236" s="99"/>
      <c r="J236" s="100"/>
      <c r="K236" s="101"/>
      <c r="L236" s="98"/>
      <c r="M236" s="99"/>
      <c r="N236" s="100"/>
      <c r="O236" s="101"/>
      <c r="P236" s="98"/>
      <c r="Q236" s="99"/>
      <c r="R236" s="100"/>
      <c r="S236" s="101"/>
      <c r="T236" s="98"/>
      <c r="U236" s="99"/>
      <c r="V236" s="100"/>
      <c r="W236" s="101"/>
      <c r="X236" s="98"/>
      <c r="Y236" s="99"/>
      <c r="Z236" s="102"/>
      <c r="AA236" s="101"/>
      <c r="AB236" s="98"/>
      <c r="AC236" s="99"/>
      <c r="AD236" s="102"/>
      <c r="AE236" s="101"/>
      <c r="AF236" s="103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5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6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6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6"/>
      <c r="E239" s="104"/>
      <c r="F239" s="107"/>
      <c r="G239" s="108"/>
      <c r="H239" s="106"/>
      <c r="I239" s="104"/>
      <c r="J239" s="107"/>
      <c r="K239" s="108"/>
      <c r="L239" s="106"/>
      <c r="M239" s="104"/>
      <c r="N239" s="107"/>
      <c r="O239" s="108"/>
      <c r="P239" s="106"/>
      <c r="Q239" s="104"/>
      <c r="R239" s="107"/>
      <c r="S239" s="108"/>
      <c r="T239" s="106"/>
      <c r="U239" s="104"/>
      <c r="V239" s="107"/>
      <c r="W239" s="108"/>
      <c r="X239" s="106"/>
      <c r="Y239" s="104"/>
      <c r="Z239" s="109"/>
      <c r="AA239" s="108"/>
      <c r="AB239" s="106"/>
      <c r="AC239" s="104"/>
      <c r="AD239" s="109"/>
      <c r="AE239" s="105"/>
      <c r="AF239" s="110">
        <f t="shared" si="58"/>
        <v>0</v>
      </c>
    </row>
    <row r="240" spans="1:33" ht="15.75" thickBot="1" x14ac:dyDescent="0.3">
      <c r="A240" s="111">
        <v>60</v>
      </c>
      <c r="B240" s="97">
        <v>11456</v>
      </c>
      <c r="C240" s="21" t="s">
        <v>72</v>
      </c>
      <c r="D240" s="98"/>
      <c r="E240" s="99"/>
      <c r="F240" s="100"/>
      <c r="G240" s="101"/>
      <c r="H240" s="98"/>
      <c r="I240" s="99"/>
      <c r="J240" s="100"/>
      <c r="K240" s="101"/>
      <c r="L240" s="98"/>
      <c r="M240" s="99"/>
      <c r="N240" s="100"/>
      <c r="O240" s="101"/>
      <c r="P240" s="98"/>
      <c r="Q240" s="99"/>
      <c r="R240" s="100"/>
      <c r="S240" s="101"/>
      <c r="T240" s="98"/>
      <c r="U240" s="99"/>
      <c r="V240" s="100"/>
      <c r="W240" s="101"/>
      <c r="X240" s="98"/>
      <c r="Y240" s="99"/>
      <c r="Z240" s="102"/>
      <c r="AA240" s="101"/>
      <c r="AB240" s="98"/>
      <c r="AC240" s="99"/>
      <c r="AD240" s="102"/>
      <c r="AE240" s="101"/>
      <c r="AF240" s="103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5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6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6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6"/>
      <c r="E243" s="104"/>
      <c r="F243" s="107"/>
      <c r="G243" s="108"/>
      <c r="H243" s="106"/>
      <c r="I243" s="104"/>
      <c r="J243" s="107"/>
      <c r="K243" s="108"/>
      <c r="L243" s="106"/>
      <c r="M243" s="104"/>
      <c r="N243" s="107"/>
      <c r="O243" s="108"/>
      <c r="P243" s="106"/>
      <c r="Q243" s="104"/>
      <c r="R243" s="107"/>
      <c r="S243" s="108"/>
      <c r="T243" s="106"/>
      <c r="U243" s="104"/>
      <c r="V243" s="107"/>
      <c r="W243" s="108"/>
      <c r="X243" s="106"/>
      <c r="Y243" s="104"/>
      <c r="Z243" s="109"/>
      <c r="AA243" s="108"/>
      <c r="AB243" s="106"/>
      <c r="AC243" s="104"/>
      <c r="AD243" s="109"/>
      <c r="AE243" s="105"/>
      <c r="AF243" s="110">
        <f t="shared" si="59"/>
        <v>0</v>
      </c>
    </row>
    <row r="244" spans="1:33" ht="15.75" thickBot="1" x14ac:dyDescent="0.3">
      <c r="A244" s="111">
        <v>61</v>
      </c>
      <c r="B244" s="97">
        <v>11533</v>
      </c>
      <c r="C244" s="21" t="s">
        <v>271</v>
      </c>
      <c r="D244" s="98"/>
      <c r="E244" s="99"/>
      <c r="F244" s="100"/>
      <c r="G244" s="101"/>
      <c r="H244" s="98"/>
      <c r="I244" s="99"/>
      <c r="J244" s="100"/>
      <c r="K244" s="101"/>
      <c r="L244" s="98"/>
      <c r="M244" s="99"/>
      <c r="N244" s="100"/>
      <c r="O244" s="101"/>
      <c r="P244" s="98"/>
      <c r="Q244" s="99"/>
      <c r="R244" s="100"/>
      <c r="S244" s="101"/>
      <c r="T244" s="98"/>
      <c r="U244" s="99"/>
      <c r="V244" s="100"/>
      <c r="W244" s="101"/>
      <c r="X244" s="98"/>
      <c r="Y244" s="99"/>
      <c r="Z244" s="102"/>
      <c r="AA244" s="101"/>
      <c r="AB244" s="98"/>
      <c r="AC244" s="99"/>
      <c r="AD244" s="102"/>
      <c r="AE244" s="101"/>
      <c r="AF244" s="103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5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6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6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6"/>
      <c r="E247" s="104"/>
      <c r="F247" s="107"/>
      <c r="G247" s="108"/>
      <c r="H247" s="106"/>
      <c r="I247" s="104"/>
      <c r="J247" s="107"/>
      <c r="K247" s="108"/>
      <c r="L247" s="106"/>
      <c r="M247" s="104"/>
      <c r="N247" s="107"/>
      <c r="O247" s="108"/>
      <c r="P247" s="106"/>
      <c r="Q247" s="104"/>
      <c r="R247" s="107"/>
      <c r="S247" s="108"/>
      <c r="T247" s="106"/>
      <c r="U247" s="104"/>
      <c r="V247" s="107"/>
      <c r="W247" s="108"/>
      <c r="X247" s="106"/>
      <c r="Y247" s="104"/>
      <c r="Z247" s="109"/>
      <c r="AA247" s="108"/>
      <c r="AB247" s="106"/>
      <c r="AC247" s="104"/>
      <c r="AD247" s="109"/>
      <c r="AE247" s="105"/>
      <c r="AF247" s="110">
        <f t="shared" si="60"/>
        <v>0</v>
      </c>
    </row>
    <row r="248" spans="1:33" ht="15.75" thickBot="1" x14ac:dyDescent="0.3">
      <c r="A248" s="111">
        <v>62</v>
      </c>
      <c r="B248" s="97">
        <v>11444</v>
      </c>
      <c r="C248" s="21" t="s">
        <v>75</v>
      </c>
      <c r="D248" s="98"/>
      <c r="E248" s="99"/>
      <c r="F248" s="100"/>
      <c r="G248" s="101"/>
      <c r="H248" s="98"/>
      <c r="I248" s="99"/>
      <c r="J248" s="100"/>
      <c r="K248" s="101"/>
      <c r="L248" s="98"/>
      <c r="M248" s="99"/>
      <c r="N248" s="100"/>
      <c r="O248" s="101"/>
      <c r="P248" s="98"/>
      <c r="Q248" s="99"/>
      <c r="R248" s="100"/>
      <c r="S248" s="101"/>
      <c r="T248" s="98"/>
      <c r="U248" s="99"/>
      <c r="V248" s="100"/>
      <c r="W248" s="101"/>
      <c r="X248" s="98"/>
      <c r="Y248" s="99"/>
      <c r="Z248" s="102"/>
      <c r="AA248" s="101"/>
      <c r="AB248" s="98"/>
      <c r="AC248" s="99"/>
      <c r="AD248" s="102"/>
      <c r="AE248" s="101"/>
      <c r="AF248" s="103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5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6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6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6"/>
      <c r="E251" s="104"/>
      <c r="F251" s="107"/>
      <c r="G251" s="108"/>
      <c r="H251" s="106"/>
      <c r="I251" s="104"/>
      <c r="J251" s="107"/>
      <c r="K251" s="108"/>
      <c r="L251" s="106"/>
      <c r="M251" s="104"/>
      <c r="N251" s="107"/>
      <c r="O251" s="108"/>
      <c r="P251" s="106"/>
      <c r="Q251" s="104"/>
      <c r="R251" s="107"/>
      <c r="S251" s="108"/>
      <c r="T251" s="106"/>
      <c r="U251" s="104"/>
      <c r="V251" s="107"/>
      <c r="W251" s="108"/>
      <c r="X251" s="106"/>
      <c r="Y251" s="104"/>
      <c r="Z251" s="109"/>
      <c r="AA251" s="108"/>
      <c r="AB251" s="106"/>
      <c r="AC251" s="104"/>
      <c r="AD251" s="109"/>
      <c r="AE251" s="105"/>
      <c r="AF251" s="110">
        <f t="shared" si="61"/>
        <v>0</v>
      </c>
    </row>
    <row r="252" spans="1:33" ht="15.75" thickBot="1" x14ac:dyDescent="0.3">
      <c r="A252" s="111">
        <v>63</v>
      </c>
      <c r="B252" s="97">
        <v>11434</v>
      </c>
      <c r="C252" s="21" t="s">
        <v>76</v>
      </c>
      <c r="D252" s="98"/>
      <c r="E252" s="99"/>
      <c r="F252" s="100"/>
      <c r="G252" s="101"/>
      <c r="H252" s="98"/>
      <c r="I252" s="99"/>
      <c r="J252" s="100"/>
      <c r="K252" s="101"/>
      <c r="L252" s="98"/>
      <c r="M252" s="99"/>
      <c r="N252" s="100"/>
      <c r="O252" s="101"/>
      <c r="P252" s="98"/>
      <c r="Q252" s="99"/>
      <c r="R252" s="100"/>
      <c r="S252" s="101"/>
      <c r="T252" s="98"/>
      <c r="U252" s="99"/>
      <c r="V252" s="100"/>
      <c r="W252" s="101"/>
      <c r="X252" s="98"/>
      <c r="Y252" s="99"/>
      <c r="Z252" s="102"/>
      <c r="AA252" s="101"/>
      <c r="AB252" s="98"/>
      <c r="AC252" s="99"/>
      <c r="AD252" s="102"/>
      <c r="AE252" s="101"/>
      <c r="AF252" s="103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5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6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6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6"/>
      <c r="E255" s="104"/>
      <c r="F255" s="107"/>
      <c r="G255" s="108"/>
      <c r="H255" s="106"/>
      <c r="I255" s="104"/>
      <c r="J255" s="107"/>
      <c r="K255" s="108"/>
      <c r="L255" s="106"/>
      <c r="M255" s="104"/>
      <c r="N255" s="107"/>
      <c r="O255" s="108"/>
      <c r="P255" s="106"/>
      <c r="Q255" s="104"/>
      <c r="R255" s="107"/>
      <c r="S255" s="108"/>
      <c r="T255" s="106"/>
      <c r="U255" s="104"/>
      <c r="V255" s="107"/>
      <c r="W255" s="108"/>
      <c r="X255" s="106"/>
      <c r="Y255" s="104"/>
      <c r="Z255" s="109"/>
      <c r="AA255" s="108"/>
      <c r="AB255" s="106"/>
      <c r="AC255" s="104"/>
      <c r="AD255" s="109"/>
      <c r="AE255" s="105"/>
      <c r="AF255" s="110">
        <f t="shared" si="62"/>
        <v>0</v>
      </c>
    </row>
    <row r="256" spans="1:33" ht="15.75" thickBot="1" x14ac:dyDescent="0.3">
      <c r="A256" s="111">
        <v>64</v>
      </c>
      <c r="B256" s="97">
        <v>11455</v>
      </c>
      <c r="C256" s="21" t="s">
        <v>172</v>
      </c>
      <c r="D256" s="98"/>
      <c r="E256" s="99"/>
      <c r="F256" s="100"/>
      <c r="G256" s="101"/>
      <c r="H256" s="98"/>
      <c r="I256" s="99"/>
      <c r="J256" s="100"/>
      <c r="K256" s="101"/>
      <c r="L256" s="98"/>
      <c r="M256" s="99"/>
      <c r="N256" s="100"/>
      <c r="O256" s="101"/>
      <c r="P256" s="98"/>
      <c r="Q256" s="99"/>
      <c r="R256" s="100"/>
      <c r="S256" s="101"/>
      <c r="T256" s="98"/>
      <c r="U256" s="99"/>
      <c r="V256" s="100"/>
      <c r="W256" s="101"/>
      <c r="X256" s="98"/>
      <c r="Y256" s="99"/>
      <c r="Z256" s="102"/>
      <c r="AA256" s="101"/>
      <c r="AB256" s="98"/>
      <c r="AC256" s="99"/>
      <c r="AD256" s="102"/>
      <c r="AE256" s="101"/>
      <c r="AF256" s="103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5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6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6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6"/>
      <c r="E259" s="104"/>
      <c r="F259" s="107"/>
      <c r="G259" s="108"/>
      <c r="H259" s="106"/>
      <c r="I259" s="104"/>
      <c r="J259" s="107"/>
      <c r="K259" s="108"/>
      <c r="L259" s="106"/>
      <c r="M259" s="104"/>
      <c r="N259" s="107"/>
      <c r="O259" s="108"/>
      <c r="P259" s="106"/>
      <c r="Q259" s="104"/>
      <c r="R259" s="107"/>
      <c r="S259" s="108"/>
      <c r="T259" s="106"/>
      <c r="U259" s="104"/>
      <c r="V259" s="107"/>
      <c r="W259" s="108"/>
      <c r="X259" s="106"/>
      <c r="Y259" s="104"/>
      <c r="Z259" s="109"/>
      <c r="AA259" s="108"/>
      <c r="AB259" s="106"/>
      <c r="AC259" s="104"/>
      <c r="AD259" s="109"/>
      <c r="AE259" s="105"/>
      <c r="AF259" s="110">
        <f t="shared" si="63"/>
        <v>0</v>
      </c>
    </row>
    <row r="260" spans="1:33" ht="15.75" thickBot="1" x14ac:dyDescent="0.3">
      <c r="A260" s="111">
        <v>65</v>
      </c>
      <c r="B260" s="97">
        <v>11463</v>
      </c>
      <c r="C260" s="21" t="s">
        <v>173</v>
      </c>
      <c r="D260" s="98"/>
      <c r="E260" s="99"/>
      <c r="F260" s="100"/>
      <c r="G260" s="101"/>
      <c r="H260" s="98"/>
      <c r="I260" s="99"/>
      <c r="J260" s="100"/>
      <c r="K260" s="101"/>
      <c r="L260" s="98"/>
      <c r="M260" s="99"/>
      <c r="N260" s="100"/>
      <c r="O260" s="101"/>
      <c r="P260" s="98"/>
      <c r="Q260" s="99"/>
      <c r="R260" s="100"/>
      <c r="S260" s="101"/>
      <c r="T260" s="98"/>
      <c r="U260" s="99"/>
      <c r="V260" s="100"/>
      <c r="W260" s="101"/>
      <c r="X260" s="98"/>
      <c r="Y260" s="99"/>
      <c r="Z260" s="102"/>
      <c r="AA260" s="101"/>
      <c r="AB260" s="98"/>
      <c r="AC260" s="99"/>
      <c r="AD260" s="102"/>
      <c r="AE260" s="101"/>
      <c r="AF260" s="103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5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6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6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6"/>
      <c r="E263" s="104"/>
      <c r="F263" s="107"/>
      <c r="G263" s="108"/>
      <c r="H263" s="106"/>
      <c r="I263" s="104"/>
      <c r="J263" s="107"/>
      <c r="K263" s="108"/>
      <c r="L263" s="106"/>
      <c r="M263" s="104"/>
      <c r="N263" s="107"/>
      <c r="O263" s="108"/>
      <c r="P263" s="106"/>
      <c r="Q263" s="104"/>
      <c r="R263" s="107"/>
      <c r="S263" s="108"/>
      <c r="T263" s="106"/>
      <c r="U263" s="104"/>
      <c r="V263" s="107"/>
      <c r="W263" s="108"/>
      <c r="X263" s="106"/>
      <c r="Y263" s="104"/>
      <c r="Z263" s="109"/>
      <c r="AA263" s="108"/>
      <c r="AB263" s="106"/>
      <c r="AC263" s="104"/>
      <c r="AD263" s="109"/>
      <c r="AE263" s="105"/>
      <c r="AF263" s="110">
        <f t="shared" si="64"/>
        <v>0</v>
      </c>
    </row>
    <row r="264" spans="1:33" ht="15.75" thickBot="1" x14ac:dyDescent="0.3">
      <c r="A264" s="111">
        <v>66</v>
      </c>
      <c r="B264" s="97">
        <v>11528</v>
      </c>
      <c r="C264" s="21" t="s">
        <v>121</v>
      </c>
      <c r="D264" s="98"/>
      <c r="E264" s="99"/>
      <c r="F264" s="100"/>
      <c r="G264" s="101"/>
      <c r="H264" s="98"/>
      <c r="I264" s="99"/>
      <c r="J264" s="100"/>
      <c r="K264" s="101"/>
      <c r="L264" s="98"/>
      <c r="M264" s="99"/>
      <c r="N264" s="100"/>
      <c r="O264" s="101"/>
      <c r="P264" s="98"/>
      <c r="Q264" s="99"/>
      <c r="R264" s="100"/>
      <c r="S264" s="101"/>
      <c r="T264" s="98"/>
      <c r="U264" s="99"/>
      <c r="V264" s="100"/>
      <c r="W264" s="101"/>
      <c r="X264" s="98"/>
      <c r="Y264" s="99"/>
      <c r="Z264" s="102"/>
      <c r="AA264" s="101"/>
      <c r="AB264" s="98"/>
      <c r="AC264" s="99"/>
      <c r="AD264" s="102"/>
      <c r="AE264" s="101"/>
      <c r="AF264" s="103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5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6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6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6"/>
      <c r="E267" s="104"/>
      <c r="F267" s="107"/>
      <c r="G267" s="108"/>
      <c r="H267" s="106"/>
      <c r="I267" s="104"/>
      <c r="J267" s="107"/>
      <c r="K267" s="108"/>
      <c r="L267" s="106"/>
      <c r="M267" s="104"/>
      <c r="N267" s="107"/>
      <c r="O267" s="108"/>
      <c r="P267" s="106"/>
      <c r="Q267" s="104"/>
      <c r="R267" s="107"/>
      <c r="S267" s="108"/>
      <c r="T267" s="106"/>
      <c r="U267" s="104"/>
      <c r="V267" s="107"/>
      <c r="W267" s="108"/>
      <c r="X267" s="106"/>
      <c r="Y267" s="104"/>
      <c r="Z267" s="109"/>
      <c r="AA267" s="108"/>
      <c r="AB267" s="106"/>
      <c r="AC267" s="104"/>
      <c r="AD267" s="109"/>
      <c r="AE267" s="105"/>
      <c r="AF267" s="110">
        <f t="shared" si="65"/>
        <v>0</v>
      </c>
    </row>
    <row r="268" spans="1:33" ht="15.75" thickBot="1" x14ac:dyDescent="0.3">
      <c r="A268" s="111">
        <v>67</v>
      </c>
      <c r="B268" s="97">
        <v>11526</v>
      </c>
      <c r="C268" s="21" t="s">
        <v>174</v>
      </c>
      <c r="D268" s="98"/>
      <c r="E268" s="99"/>
      <c r="F268" s="100"/>
      <c r="G268" s="101"/>
      <c r="H268" s="98"/>
      <c r="I268" s="99"/>
      <c r="J268" s="100"/>
      <c r="K268" s="101"/>
      <c r="L268" s="98"/>
      <c r="M268" s="99"/>
      <c r="N268" s="100"/>
      <c r="O268" s="101"/>
      <c r="P268" s="98"/>
      <c r="Q268" s="99"/>
      <c r="R268" s="100"/>
      <c r="S268" s="101"/>
      <c r="T268" s="98"/>
      <c r="U268" s="99"/>
      <c r="V268" s="100"/>
      <c r="W268" s="101"/>
      <c r="X268" s="98"/>
      <c r="Y268" s="99"/>
      <c r="Z268" s="102"/>
      <c r="AA268" s="101"/>
      <c r="AB268" s="98"/>
      <c r="AC268" s="99"/>
      <c r="AD268" s="102"/>
      <c r="AE268" s="101"/>
      <c r="AF268" s="103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5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6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6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6"/>
      <c r="E271" s="104"/>
      <c r="F271" s="107"/>
      <c r="G271" s="108"/>
      <c r="H271" s="106"/>
      <c r="I271" s="104"/>
      <c r="J271" s="107"/>
      <c r="K271" s="108"/>
      <c r="L271" s="106"/>
      <c r="M271" s="104"/>
      <c r="N271" s="107"/>
      <c r="O271" s="108"/>
      <c r="P271" s="106"/>
      <c r="Q271" s="104"/>
      <c r="R271" s="107"/>
      <c r="S271" s="108"/>
      <c r="T271" s="106"/>
      <c r="U271" s="104"/>
      <c r="V271" s="107"/>
      <c r="W271" s="108"/>
      <c r="X271" s="106"/>
      <c r="Y271" s="104"/>
      <c r="Z271" s="109"/>
      <c r="AA271" s="108"/>
      <c r="AB271" s="106"/>
      <c r="AC271" s="104"/>
      <c r="AD271" s="109"/>
      <c r="AE271" s="105"/>
      <c r="AF271" s="110">
        <f t="shared" si="66"/>
        <v>0</v>
      </c>
    </row>
    <row r="272" spans="1:33" ht="15.75" thickBot="1" x14ac:dyDescent="0.3">
      <c r="A272" s="111">
        <v>1</v>
      </c>
      <c r="B272" s="97"/>
      <c r="C272" s="21"/>
      <c r="D272" s="98"/>
      <c r="E272" s="99"/>
      <c r="F272" s="100"/>
      <c r="G272" s="101"/>
      <c r="H272" s="98"/>
      <c r="I272" s="99"/>
      <c r="J272" s="100"/>
      <c r="K272" s="101"/>
      <c r="L272" s="98"/>
      <c r="M272" s="99"/>
      <c r="N272" s="100"/>
      <c r="O272" s="101"/>
      <c r="P272" s="98"/>
      <c r="Q272" s="99"/>
      <c r="R272" s="100"/>
      <c r="S272" s="101"/>
      <c r="T272" s="98"/>
      <c r="U272" s="99"/>
      <c r="V272" s="100"/>
      <c r="W272" s="101"/>
      <c r="X272" s="98"/>
      <c r="Y272" s="99"/>
      <c r="Z272" s="102"/>
      <c r="AA272" s="101"/>
      <c r="AB272" s="98"/>
      <c r="AC272" s="99"/>
      <c r="AD272" s="102"/>
      <c r="AE272" s="101"/>
      <c r="AF272" s="103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5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6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6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6"/>
      <c r="E275" s="104"/>
      <c r="F275" s="107"/>
      <c r="G275" s="108"/>
      <c r="H275" s="106"/>
      <c r="I275" s="104"/>
      <c r="J275" s="107"/>
      <c r="K275" s="108"/>
      <c r="L275" s="106"/>
      <c r="M275" s="104"/>
      <c r="N275" s="107"/>
      <c r="O275" s="108"/>
      <c r="P275" s="106"/>
      <c r="Q275" s="104"/>
      <c r="R275" s="107"/>
      <c r="S275" s="108"/>
      <c r="T275" s="106"/>
      <c r="U275" s="104"/>
      <c r="V275" s="107"/>
      <c r="W275" s="108"/>
      <c r="X275" s="106"/>
      <c r="Y275" s="104"/>
      <c r="Z275" s="109"/>
      <c r="AA275" s="108"/>
      <c r="AB275" s="106"/>
      <c r="AC275" s="104"/>
      <c r="AD275" s="109"/>
      <c r="AE275" s="105"/>
      <c r="AF275" s="110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89" priority="1"/>
  </conditionalFormatting>
  <conditionalFormatting sqref="B4:B275">
    <cfRule type="duplicateValues" dxfId="88" priority="2"/>
    <cfRule type="duplicateValues" dxfId="87" priority="3"/>
    <cfRule type="duplicateValues" dxfId="86" priority="4"/>
  </conditionalFormatting>
  <conditionalFormatting sqref="B4:B20156">
    <cfRule type="duplicateValues" dxfId="85" priority="5"/>
    <cfRule type="duplicateValues" dxfId="84" priority="6"/>
  </conditionalFormatting>
  <conditionalFormatting sqref="B4:B20155">
    <cfRule type="duplicateValues" dxfId="83" priority="7"/>
  </conditionalFormatting>
  <conditionalFormatting sqref="B4:B20154">
    <cfRule type="duplicateValues" dxfId="82" priority="8"/>
  </conditionalFormatting>
  <conditionalFormatting sqref="B4:B19945">
    <cfRule type="duplicateValues" dxfId="81" priority="9"/>
  </conditionalFormatting>
  <conditionalFormatting sqref="B4:B19942">
    <cfRule type="duplicateValues" dxfId="80" priority="10"/>
  </conditionalFormatting>
  <conditionalFormatting sqref="B4:B19944">
    <cfRule type="duplicateValues" dxfId="79" priority="11"/>
  </conditionalFormatting>
  <conditionalFormatting sqref="B4:B19941">
    <cfRule type="duplicateValues" dxfId="78" priority="12"/>
  </conditionalFormatting>
  <conditionalFormatting sqref="B4:B19827">
    <cfRule type="duplicateValues" dxfId="77" priority="13"/>
    <cfRule type="duplicateValues" dxfId="76" priority="14"/>
    <cfRule type="duplicateValues" dxfId="75" priority="15"/>
    <cfRule type="duplicateValues" dxfId="74" priority="16"/>
    <cfRule type="duplicateValues" dxfId="73" priority="17"/>
    <cfRule type="duplicateValues" dxfId="72" priority="18"/>
    <cfRule type="duplicateValues" dxfId="71" priority="19"/>
    <cfRule type="duplicateValues" dxfId="70" priority="20"/>
    <cfRule type="duplicateValues" dxfId="69" priority="21"/>
    <cfRule type="duplicateValues" dxfId="68" priority="22"/>
    <cfRule type="duplicateValues" dxfId="67" priority="23"/>
    <cfRule type="duplicateValues" dxfId="66" priority="24"/>
    <cfRule type="duplicateValues" dxfId="65" priority="25"/>
  </conditionalFormatting>
  <conditionalFormatting sqref="B4:B19827">
    <cfRule type="duplicateValues" dxfId="64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17D5F-C9C3-45C3-8B84-AE74F3B4B579}">
  <sheetPr codeName="Hoja8"/>
  <dimension ref="A1:AI275"/>
  <sheetViews>
    <sheetView workbookViewId="0">
      <selection activeCell="B244" sqref="B244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213" t="s">
        <v>1133</v>
      </c>
      <c r="E2" s="183"/>
      <c r="F2" s="183"/>
      <c r="G2" s="184"/>
      <c r="H2" s="176" t="s">
        <v>1134</v>
      </c>
      <c r="I2" s="174"/>
      <c r="J2" s="174"/>
      <c r="K2" s="175"/>
      <c r="L2" s="176" t="s">
        <v>1135</v>
      </c>
      <c r="M2" s="174"/>
      <c r="N2" s="174"/>
      <c r="O2" s="175"/>
      <c r="P2" s="176" t="s">
        <v>1136</v>
      </c>
      <c r="Q2" s="174"/>
      <c r="R2" s="174"/>
      <c r="S2" s="175"/>
      <c r="T2" s="173" t="s">
        <v>1137</v>
      </c>
      <c r="U2" s="174"/>
      <c r="V2" s="174"/>
      <c r="W2" s="175"/>
      <c r="X2" s="173" t="s">
        <v>1138</v>
      </c>
      <c r="Y2" s="174"/>
      <c r="Z2" s="174"/>
      <c r="AA2" s="175"/>
      <c r="AB2" s="173" t="s">
        <v>1139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>
        <v>11467</v>
      </c>
      <c r="C4" s="21" t="s">
        <v>15</v>
      </c>
      <c r="D4" s="98"/>
      <c r="E4" s="99"/>
      <c r="F4" s="100"/>
      <c r="G4" s="101"/>
      <c r="H4" s="98"/>
      <c r="I4" s="99"/>
      <c r="J4" s="100"/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0</v>
      </c>
      <c r="AG4">
        <f>SUM(AF4:AF7)</f>
        <v>0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  <row r="8" spans="1:35" ht="15.75" thickBot="1" x14ac:dyDescent="0.3">
      <c r="A8" s="111">
        <v>2</v>
      </c>
      <c r="B8" s="97">
        <v>11438</v>
      </c>
      <c r="C8" s="21" t="s">
        <v>2</v>
      </c>
      <c r="D8" s="98"/>
      <c r="E8" s="99"/>
      <c r="F8" s="100"/>
      <c r="G8" s="101"/>
      <c r="H8" s="98"/>
      <c r="I8" s="99"/>
      <c r="J8" s="100"/>
      <c r="K8" s="101"/>
      <c r="L8" s="98"/>
      <c r="M8" s="99"/>
      <c r="N8" s="100"/>
      <c r="O8" s="101"/>
      <c r="P8" s="98"/>
      <c r="Q8" s="99"/>
      <c r="R8" s="100"/>
      <c r="S8" s="101"/>
      <c r="T8" s="98"/>
      <c r="U8" s="99"/>
      <c r="V8" s="100"/>
      <c r="W8" s="101"/>
      <c r="X8" s="98"/>
      <c r="Y8" s="99"/>
      <c r="Z8" s="102"/>
      <c r="AA8" s="101"/>
      <c r="AB8" s="98"/>
      <c r="AC8" s="99"/>
      <c r="AD8" s="102"/>
      <c r="AE8" s="101"/>
      <c r="AF8" s="103">
        <f>F8+J8+N8+R8+V8+Z8+AD8</f>
        <v>0</v>
      </c>
      <c r="AG8">
        <f>SUM(AF8:AF11)</f>
        <v>0</v>
      </c>
    </row>
    <row r="9" spans="1:35" x14ac:dyDescent="0.25">
      <c r="A9" s="16"/>
      <c r="B9" s="25"/>
      <c r="C9" s="95"/>
      <c r="D9" s="64"/>
      <c r="E9" s="65"/>
      <c r="F9" s="78"/>
      <c r="G9" s="81"/>
      <c r="H9" s="64"/>
      <c r="I9" s="65"/>
      <c r="J9" s="78"/>
      <c r="K9" s="81"/>
      <c r="L9" s="64"/>
      <c r="M9" s="65"/>
      <c r="N9" s="78"/>
      <c r="O9" s="81"/>
      <c r="P9" s="64"/>
      <c r="Q9" s="65"/>
      <c r="R9" s="78"/>
      <c r="S9" s="81"/>
      <c r="T9" s="64"/>
      <c r="U9" s="65"/>
      <c r="V9" s="78"/>
      <c r="W9" s="81"/>
      <c r="X9" s="64"/>
      <c r="Y9" s="65"/>
      <c r="Z9" s="61"/>
      <c r="AA9" s="81"/>
      <c r="AB9" s="64"/>
      <c r="AC9" s="65"/>
      <c r="AD9" s="61"/>
      <c r="AE9" s="63"/>
      <c r="AF9" s="96">
        <f>F9+J9+N9+R9+V9+Z9+AD9</f>
        <v>0</v>
      </c>
    </row>
    <row r="10" spans="1:35" x14ac:dyDescent="0.25">
      <c r="A10" s="16"/>
      <c r="B10" s="9"/>
      <c r="C10" s="22"/>
      <c r="D10" s="17"/>
      <c r="E10" s="18"/>
      <c r="F10" s="77"/>
      <c r="G10" s="19"/>
      <c r="H10" s="17"/>
      <c r="I10" s="18"/>
      <c r="J10" s="77"/>
      <c r="K10" s="19"/>
      <c r="L10" s="17"/>
      <c r="M10" s="18"/>
      <c r="N10" s="77"/>
      <c r="O10" s="19"/>
      <c r="P10" s="17"/>
      <c r="Q10" s="18"/>
      <c r="R10" s="77"/>
      <c r="S10" s="19"/>
      <c r="T10" s="17"/>
      <c r="U10" s="18"/>
      <c r="V10" s="77"/>
      <c r="W10" s="19"/>
      <c r="X10" s="17"/>
      <c r="Y10" s="18"/>
      <c r="Z10" s="60"/>
      <c r="AA10" s="19"/>
      <c r="AB10" s="17"/>
      <c r="AC10" s="18"/>
      <c r="AD10" s="60"/>
      <c r="AE10" s="23"/>
      <c r="AF10" s="96">
        <f t="shared" ref="AF10:AF11" si="1">F10+J10+N10+R10+V10+Z10+AD10</f>
        <v>0</v>
      </c>
    </row>
    <row r="11" spans="1:35" ht="15.75" thickBot="1" x14ac:dyDescent="0.3">
      <c r="A11" s="20"/>
      <c r="B11" s="26"/>
      <c r="C11" s="24"/>
      <c r="D11" s="106"/>
      <c r="E11" s="104"/>
      <c r="F11" s="107"/>
      <c r="G11" s="108"/>
      <c r="H11" s="106"/>
      <c r="I11" s="104"/>
      <c r="J11" s="107"/>
      <c r="K11" s="108"/>
      <c r="L11" s="106"/>
      <c r="M11" s="104"/>
      <c r="N11" s="107"/>
      <c r="O11" s="108"/>
      <c r="P11" s="106"/>
      <c r="Q11" s="104"/>
      <c r="R11" s="107"/>
      <c r="S11" s="108"/>
      <c r="T11" s="106"/>
      <c r="U11" s="104"/>
      <c r="V11" s="107"/>
      <c r="W11" s="108"/>
      <c r="X11" s="106"/>
      <c r="Y11" s="104"/>
      <c r="Z11" s="109"/>
      <c r="AA11" s="108"/>
      <c r="AB11" s="106"/>
      <c r="AC11" s="104"/>
      <c r="AD11" s="109"/>
      <c r="AE11" s="105"/>
      <c r="AF11" s="110">
        <f t="shared" si="1"/>
        <v>0</v>
      </c>
    </row>
    <row r="12" spans="1:35" ht="15.75" thickBot="1" x14ac:dyDescent="0.3">
      <c r="A12" s="111">
        <v>3</v>
      </c>
      <c r="B12" s="97">
        <v>11525</v>
      </c>
      <c r="C12" s="21" t="s">
        <v>220</v>
      </c>
      <c r="D12" s="98"/>
      <c r="E12" s="99"/>
      <c r="F12" s="100"/>
      <c r="G12" s="101"/>
      <c r="H12" s="98"/>
      <c r="I12" s="99"/>
      <c r="J12" s="100"/>
      <c r="K12" s="101"/>
      <c r="L12" s="98"/>
      <c r="M12" s="99"/>
      <c r="N12" s="100"/>
      <c r="O12" s="101"/>
      <c r="P12" s="98"/>
      <c r="Q12" s="99"/>
      <c r="R12" s="100"/>
      <c r="S12" s="101"/>
      <c r="T12" s="98"/>
      <c r="U12" s="99"/>
      <c r="V12" s="100"/>
      <c r="W12" s="101"/>
      <c r="X12" s="98"/>
      <c r="Y12" s="99"/>
      <c r="Z12" s="102"/>
      <c r="AA12" s="101"/>
      <c r="AB12" s="98"/>
      <c r="AC12" s="99"/>
      <c r="AD12" s="102"/>
      <c r="AE12" s="101"/>
      <c r="AF12" s="103">
        <f>F12+J12+N12+R12+V12+Z12+AD12</f>
        <v>0</v>
      </c>
      <c r="AG12">
        <f>SUM(AF12:AF15)</f>
        <v>0</v>
      </c>
    </row>
    <row r="13" spans="1:35" x14ac:dyDescent="0.25">
      <c r="A13" s="16"/>
      <c r="B13" s="25"/>
      <c r="C13" s="95"/>
      <c r="D13" s="64"/>
      <c r="E13" s="65"/>
      <c r="F13" s="78"/>
      <c r="G13" s="81"/>
      <c r="H13" s="64"/>
      <c r="I13" s="65"/>
      <c r="J13" s="78"/>
      <c r="K13" s="81"/>
      <c r="L13" s="64"/>
      <c r="M13" s="65"/>
      <c r="N13" s="78"/>
      <c r="O13" s="81"/>
      <c r="P13" s="64"/>
      <c r="Q13" s="65"/>
      <c r="R13" s="78"/>
      <c r="S13" s="81"/>
      <c r="T13" s="64"/>
      <c r="U13" s="65"/>
      <c r="V13" s="78"/>
      <c r="W13" s="81"/>
      <c r="X13" s="64"/>
      <c r="Y13" s="65"/>
      <c r="Z13" s="61"/>
      <c r="AA13" s="81"/>
      <c r="AB13" s="64"/>
      <c r="AC13" s="65"/>
      <c r="AD13" s="61"/>
      <c r="AE13" s="63"/>
      <c r="AF13" s="96">
        <f>F13+J13+N13+R13+V13+Z13+AD13</f>
        <v>0</v>
      </c>
    </row>
    <row r="14" spans="1:35" x14ac:dyDescent="0.25">
      <c r="A14" s="16"/>
      <c r="B14" s="9"/>
      <c r="C14" s="22"/>
      <c r="D14" s="17"/>
      <c r="E14" s="18"/>
      <c r="F14" s="77"/>
      <c r="G14" s="19"/>
      <c r="H14" s="17"/>
      <c r="I14" s="18"/>
      <c r="J14" s="77"/>
      <c r="K14" s="19"/>
      <c r="L14" s="17"/>
      <c r="M14" s="18"/>
      <c r="N14" s="77"/>
      <c r="O14" s="19"/>
      <c r="P14" s="17"/>
      <c r="Q14" s="18"/>
      <c r="R14" s="77"/>
      <c r="S14" s="19"/>
      <c r="T14" s="17"/>
      <c r="U14" s="18"/>
      <c r="V14" s="77"/>
      <c r="W14" s="19"/>
      <c r="X14" s="17"/>
      <c r="Y14" s="18"/>
      <c r="Z14" s="60"/>
      <c r="AA14" s="19"/>
      <c r="AB14" s="17"/>
      <c r="AC14" s="18"/>
      <c r="AD14" s="60"/>
      <c r="AE14" s="23"/>
      <c r="AF14" s="96">
        <f t="shared" ref="AF14:AF15" si="2">F14+J14+N14+R14+V14+Z14+AD14</f>
        <v>0</v>
      </c>
    </row>
    <row r="15" spans="1:35" ht="15.75" thickBot="1" x14ac:dyDescent="0.3">
      <c r="A15" s="20"/>
      <c r="B15" s="26"/>
      <c r="C15" s="24"/>
      <c r="D15" s="106"/>
      <c r="E15" s="104"/>
      <c r="F15" s="107"/>
      <c r="G15" s="108"/>
      <c r="H15" s="106"/>
      <c r="I15" s="104"/>
      <c r="J15" s="107"/>
      <c r="K15" s="108"/>
      <c r="L15" s="106"/>
      <c r="M15" s="104"/>
      <c r="N15" s="107"/>
      <c r="O15" s="108"/>
      <c r="P15" s="106"/>
      <c r="Q15" s="104"/>
      <c r="R15" s="107"/>
      <c r="S15" s="108"/>
      <c r="T15" s="106"/>
      <c r="U15" s="104"/>
      <c r="V15" s="107"/>
      <c r="W15" s="108"/>
      <c r="X15" s="106"/>
      <c r="Y15" s="104"/>
      <c r="Z15" s="109"/>
      <c r="AA15" s="108"/>
      <c r="AB15" s="106"/>
      <c r="AC15" s="104"/>
      <c r="AD15" s="109"/>
      <c r="AE15" s="105"/>
      <c r="AF15" s="110">
        <f t="shared" si="2"/>
        <v>0</v>
      </c>
    </row>
    <row r="16" spans="1:35" ht="15.75" thickBot="1" x14ac:dyDescent="0.3">
      <c r="A16" s="111">
        <v>4</v>
      </c>
      <c r="B16" s="97">
        <v>2096</v>
      </c>
      <c r="C16" s="21" t="s">
        <v>7</v>
      </c>
      <c r="D16" s="98"/>
      <c r="E16" s="99"/>
      <c r="F16" s="100"/>
      <c r="G16" s="101"/>
      <c r="H16" s="98"/>
      <c r="I16" s="99"/>
      <c r="J16" s="100"/>
      <c r="K16" s="101"/>
      <c r="L16" s="98"/>
      <c r="M16" s="99"/>
      <c r="N16" s="100"/>
      <c r="O16" s="101"/>
      <c r="P16" s="98"/>
      <c r="Q16" s="99"/>
      <c r="R16" s="100"/>
      <c r="S16" s="101"/>
      <c r="T16" s="98"/>
      <c r="U16" s="99"/>
      <c r="V16" s="100"/>
      <c r="W16" s="101"/>
      <c r="X16" s="98"/>
      <c r="Y16" s="99"/>
      <c r="Z16" s="102"/>
      <c r="AA16" s="101"/>
      <c r="AB16" s="98"/>
      <c r="AC16" s="99"/>
      <c r="AD16" s="102"/>
      <c r="AE16" s="101"/>
      <c r="AF16" s="103">
        <f>F16+J16+N16+R16+V16+Z16+AD16</f>
        <v>0</v>
      </c>
      <c r="AG16">
        <f>SUM(AF16:AF19)</f>
        <v>0</v>
      </c>
    </row>
    <row r="17" spans="1:33" x14ac:dyDescent="0.25">
      <c r="A17" s="16"/>
      <c r="B17" s="25"/>
      <c r="C17" s="95"/>
      <c r="D17" s="64"/>
      <c r="E17" s="65"/>
      <c r="F17" s="78"/>
      <c r="G17" s="81"/>
      <c r="H17" s="64"/>
      <c r="I17" s="65"/>
      <c r="J17" s="78"/>
      <c r="K17" s="81"/>
      <c r="L17" s="64"/>
      <c r="M17" s="65"/>
      <c r="N17" s="78"/>
      <c r="O17" s="81"/>
      <c r="P17" s="64"/>
      <c r="Q17" s="65"/>
      <c r="R17" s="78"/>
      <c r="S17" s="81"/>
      <c r="T17" s="64"/>
      <c r="U17" s="65"/>
      <c r="V17" s="78"/>
      <c r="W17" s="81"/>
      <c r="X17" s="64"/>
      <c r="Y17" s="65"/>
      <c r="Z17" s="61"/>
      <c r="AA17" s="81"/>
      <c r="AB17" s="64"/>
      <c r="AC17" s="65"/>
      <c r="AD17" s="61"/>
      <c r="AE17" s="63"/>
      <c r="AF17" s="96">
        <f>F17+J17+N17+R17+V17+Z17+AD17</f>
        <v>0</v>
      </c>
    </row>
    <row r="18" spans="1:33" x14ac:dyDescent="0.25">
      <c r="A18" s="16"/>
      <c r="B18" s="9"/>
      <c r="C18" s="22"/>
      <c r="D18" s="17"/>
      <c r="E18" s="18"/>
      <c r="F18" s="77"/>
      <c r="G18" s="19"/>
      <c r="H18" s="17"/>
      <c r="I18" s="18"/>
      <c r="J18" s="77"/>
      <c r="K18" s="19"/>
      <c r="L18" s="17"/>
      <c r="M18" s="18"/>
      <c r="N18" s="77"/>
      <c r="O18" s="19"/>
      <c r="P18" s="17"/>
      <c r="Q18" s="18"/>
      <c r="R18" s="77"/>
      <c r="S18" s="19"/>
      <c r="T18" s="17"/>
      <c r="U18" s="18"/>
      <c r="V18" s="77"/>
      <c r="W18" s="19"/>
      <c r="X18" s="17"/>
      <c r="Y18" s="18"/>
      <c r="Z18" s="60"/>
      <c r="AA18" s="19"/>
      <c r="AB18" s="17"/>
      <c r="AC18" s="18"/>
      <c r="AD18" s="60"/>
      <c r="AE18" s="23"/>
      <c r="AF18" s="96">
        <f t="shared" ref="AF18:AF19" si="3">F18+J18+N18+R18+V18+Z18+AD18</f>
        <v>0</v>
      </c>
    </row>
    <row r="19" spans="1:33" ht="15.75" thickBot="1" x14ac:dyDescent="0.3">
      <c r="A19" s="20"/>
      <c r="B19" s="26"/>
      <c r="C19" s="24"/>
      <c r="D19" s="106"/>
      <c r="E19" s="104"/>
      <c r="F19" s="107"/>
      <c r="G19" s="108"/>
      <c r="H19" s="106"/>
      <c r="I19" s="104"/>
      <c r="J19" s="107"/>
      <c r="K19" s="108"/>
      <c r="L19" s="106"/>
      <c r="M19" s="104"/>
      <c r="N19" s="107"/>
      <c r="O19" s="108"/>
      <c r="P19" s="106"/>
      <c r="Q19" s="104"/>
      <c r="R19" s="107"/>
      <c r="S19" s="108"/>
      <c r="T19" s="106"/>
      <c r="U19" s="104"/>
      <c r="V19" s="107"/>
      <c r="W19" s="108"/>
      <c r="X19" s="106"/>
      <c r="Y19" s="104"/>
      <c r="Z19" s="109"/>
      <c r="AA19" s="108"/>
      <c r="AB19" s="106"/>
      <c r="AC19" s="104"/>
      <c r="AD19" s="109"/>
      <c r="AE19" s="105"/>
      <c r="AF19" s="110">
        <f t="shared" si="3"/>
        <v>0</v>
      </c>
    </row>
    <row r="20" spans="1:33" ht="15.75" thickBot="1" x14ac:dyDescent="0.3">
      <c r="A20" s="111">
        <v>5</v>
      </c>
      <c r="B20" s="97">
        <v>11411</v>
      </c>
      <c r="C20" s="21" t="s">
        <v>21</v>
      </c>
      <c r="D20" s="98"/>
      <c r="E20" s="99"/>
      <c r="F20" s="100"/>
      <c r="G20" s="101"/>
      <c r="H20" s="98"/>
      <c r="I20" s="99"/>
      <c r="J20" s="100"/>
      <c r="K20" s="101"/>
      <c r="L20" s="98"/>
      <c r="M20" s="99"/>
      <c r="N20" s="100"/>
      <c r="O20" s="101"/>
      <c r="P20" s="98"/>
      <c r="Q20" s="99"/>
      <c r="R20" s="100"/>
      <c r="S20" s="101"/>
      <c r="T20" s="98"/>
      <c r="U20" s="99"/>
      <c r="V20" s="100"/>
      <c r="W20" s="101"/>
      <c r="X20" s="98"/>
      <c r="Y20" s="99"/>
      <c r="Z20" s="102"/>
      <c r="AA20" s="101"/>
      <c r="AB20" s="98"/>
      <c r="AC20" s="99"/>
      <c r="AD20" s="102"/>
      <c r="AE20" s="101"/>
      <c r="AF20" s="103">
        <f>F20+J20+N20+R20+V20+Z20+AD20</f>
        <v>0</v>
      </c>
      <c r="AG20">
        <f>SUM(AF20:AF23)</f>
        <v>0</v>
      </c>
    </row>
    <row r="21" spans="1:33" x14ac:dyDescent="0.25">
      <c r="A21" s="16"/>
      <c r="B21" s="25"/>
      <c r="C21" s="95"/>
      <c r="D21" s="64"/>
      <c r="E21" s="65"/>
      <c r="F21" s="78"/>
      <c r="G21" s="81"/>
      <c r="H21" s="64"/>
      <c r="I21" s="65"/>
      <c r="J21" s="78"/>
      <c r="K21" s="81"/>
      <c r="L21" s="64"/>
      <c r="M21" s="65"/>
      <c r="N21" s="78"/>
      <c r="O21" s="81"/>
      <c r="P21" s="64"/>
      <c r="Q21" s="65"/>
      <c r="R21" s="78"/>
      <c r="S21" s="81"/>
      <c r="T21" s="64"/>
      <c r="U21" s="65"/>
      <c r="V21" s="78"/>
      <c r="W21" s="81"/>
      <c r="X21" s="64"/>
      <c r="Y21" s="65"/>
      <c r="Z21" s="61"/>
      <c r="AA21" s="81"/>
      <c r="AB21" s="64"/>
      <c r="AC21" s="65"/>
      <c r="AD21" s="61"/>
      <c r="AE21" s="63"/>
      <c r="AF21" s="96">
        <f>F21+J21+N21+R21+V21+Z21+AD21</f>
        <v>0</v>
      </c>
    </row>
    <row r="22" spans="1:33" x14ac:dyDescent="0.25">
      <c r="A22" s="16"/>
      <c r="B22" s="9"/>
      <c r="C22" s="22"/>
      <c r="D22" s="17"/>
      <c r="E22" s="18"/>
      <c r="F22" s="77"/>
      <c r="G22" s="19"/>
      <c r="H22" s="17"/>
      <c r="I22" s="18"/>
      <c r="J22" s="77"/>
      <c r="K22" s="19"/>
      <c r="L22" s="17"/>
      <c r="M22" s="18"/>
      <c r="N22" s="77"/>
      <c r="O22" s="19"/>
      <c r="P22" s="17"/>
      <c r="Q22" s="18"/>
      <c r="R22" s="77"/>
      <c r="S22" s="19"/>
      <c r="T22" s="17"/>
      <c r="U22" s="18"/>
      <c r="V22" s="77"/>
      <c r="W22" s="19"/>
      <c r="X22" s="17"/>
      <c r="Y22" s="18"/>
      <c r="Z22" s="60"/>
      <c r="AA22" s="19"/>
      <c r="AB22" s="17"/>
      <c r="AC22" s="18"/>
      <c r="AD22" s="60"/>
      <c r="AE22" s="23"/>
      <c r="AF22" s="96">
        <f t="shared" ref="AF22:AF23" si="4">F22+J22+N22+R22+V22+Z22+AD22</f>
        <v>0</v>
      </c>
    </row>
    <row r="23" spans="1:33" ht="15.75" thickBot="1" x14ac:dyDescent="0.3">
      <c r="A23" s="20"/>
      <c r="B23" s="26"/>
      <c r="C23" s="24"/>
      <c r="D23" s="106"/>
      <c r="E23" s="104"/>
      <c r="F23" s="107"/>
      <c r="G23" s="108"/>
      <c r="H23" s="106"/>
      <c r="I23" s="104"/>
      <c r="J23" s="107"/>
      <c r="K23" s="108"/>
      <c r="L23" s="106"/>
      <c r="M23" s="104"/>
      <c r="N23" s="107"/>
      <c r="O23" s="108"/>
      <c r="P23" s="106"/>
      <c r="Q23" s="104"/>
      <c r="R23" s="107"/>
      <c r="S23" s="108"/>
      <c r="T23" s="106"/>
      <c r="U23" s="104"/>
      <c r="V23" s="107"/>
      <c r="W23" s="108"/>
      <c r="X23" s="106"/>
      <c r="Y23" s="104"/>
      <c r="Z23" s="109"/>
      <c r="AA23" s="108"/>
      <c r="AB23" s="106"/>
      <c r="AC23" s="104"/>
      <c r="AD23" s="109"/>
      <c r="AE23" s="105"/>
      <c r="AF23" s="110">
        <f t="shared" si="4"/>
        <v>0</v>
      </c>
    </row>
    <row r="24" spans="1:33" ht="15.75" thickBot="1" x14ac:dyDescent="0.3">
      <c r="A24" s="111">
        <v>6</v>
      </c>
      <c r="B24" s="97">
        <v>11414</v>
      </c>
      <c r="C24" s="21" t="s">
        <v>22</v>
      </c>
      <c r="D24" s="98"/>
      <c r="E24" s="99"/>
      <c r="F24" s="100"/>
      <c r="G24" s="101"/>
      <c r="H24" s="98"/>
      <c r="I24" s="99"/>
      <c r="J24" s="100"/>
      <c r="K24" s="101"/>
      <c r="L24" s="98"/>
      <c r="M24" s="99"/>
      <c r="N24" s="100"/>
      <c r="O24" s="101"/>
      <c r="P24" s="98"/>
      <c r="Q24" s="99"/>
      <c r="R24" s="100"/>
      <c r="S24" s="101"/>
      <c r="T24" s="98"/>
      <c r="U24" s="99"/>
      <c r="V24" s="100"/>
      <c r="W24" s="101"/>
      <c r="X24" s="98"/>
      <c r="Y24" s="99"/>
      <c r="Z24" s="102"/>
      <c r="AA24" s="101"/>
      <c r="AB24" s="98"/>
      <c r="AC24" s="99"/>
      <c r="AD24" s="102"/>
      <c r="AE24" s="101"/>
      <c r="AF24" s="103">
        <f>F24+J24+N24+R24+V24+Z24+AD24</f>
        <v>0</v>
      </c>
      <c r="AG24">
        <f>SUM(AF24:AF27)</f>
        <v>0</v>
      </c>
    </row>
    <row r="25" spans="1:33" x14ac:dyDescent="0.25">
      <c r="A25" s="16"/>
      <c r="B25" s="25"/>
      <c r="C25" s="95"/>
      <c r="D25" s="64"/>
      <c r="E25" s="65"/>
      <c r="F25" s="78"/>
      <c r="G25" s="81"/>
      <c r="H25" s="64"/>
      <c r="I25" s="65"/>
      <c r="J25" s="78"/>
      <c r="K25" s="81"/>
      <c r="L25" s="64"/>
      <c r="M25" s="65"/>
      <c r="N25" s="78"/>
      <c r="O25" s="81"/>
      <c r="P25" s="64"/>
      <c r="Q25" s="65"/>
      <c r="R25" s="78"/>
      <c r="S25" s="81"/>
      <c r="T25" s="64"/>
      <c r="U25" s="65"/>
      <c r="V25" s="78"/>
      <c r="W25" s="81"/>
      <c r="X25" s="64"/>
      <c r="Y25" s="65"/>
      <c r="Z25" s="61"/>
      <c r="AA25" s="81"/>
      <c r="AB25" s="64"/>
      <c r="AC25" s="65"/>
      <c r="AD25" s="61"/>
      <c r="AE25" s="63"/>
      <c r="AF25" s="96">
        <f>F25+J25+N25+R25+V25+Z25+AD25</f>
        <v>0</v>
      </c>
    </row>
    <row r="26" spans="1:33" x14ac:dyDescent="0.25">
      <c r="A26" s="16"/>
      <c r="B26" s="9"/>
      <c r="C26" s="22"/>
      <c r="D26" s="17"/>
      <c r="E26" s="18"/>
      <c r="F26" s="77"/>
      <c r="G26" s="19"/>
      <c r="H26" s="17"/>
      <c r="I26" s="18"/>
      <c r="J26" s="77"/>
      <c r="K26" s="19"/>
      <c r="L26" s="17"/>
      <c r="M26" s="18"/>
      <c r="N26" s="77"/>
      <c r="O26" s="19"/>
      <c r="P26" s="17"/>
      <c r="Q26" s="18"/>
      <c r="R26" s="77"/>
      <c r="S26" s="19"/>
      <c r="T26" s="17"/>
      <c r="U26" s="18"/>
      <c r="V26" s="77"/>
      <c r="W26" s="19"/>
      <c r="X26" s="17"/>
      <c r="Y26" s="18"/>
      <c r="Z26" s="60"/>
      <c r="AA26" s="19"/>
      <c r="AB26" s="17"/>
      <c r="AC26" s="18"/>
      <c r="AD26" s="60"/>
      <c r="AE26" s="23"/>
      <c r="AF26" s="96">
        <f t="shared" ref="AF26:AF27" si="5">F26+J26+N26+R26+V26+Z26+AD26</f>
        <v>0</v>
      </c>
    </row>
    <row r="27" spans="1:33" ht="15.75" thickBot="1" x14ac:dyDescent="0.3">
      <c r="A27" s="20"/>
      <c r="B27" s="26"/>
      <c r="C27" s="24"/>
      <c r="D27" s="106"/>
      <c r="E27" s="104"/>
      <c r="F27" s="107"/>
      <c r="G27" s="108"/>
      <c r="H27" s="106"/>
      <c r="I27" s="104"/>
      <c r="J27" s="107"/>
      <c r="K27" s="108"/>
      <c r="L27" s="106"/>
      <c r="M27" s="104"/>
      <c r="N27" s="107"/>
      <c r="O27" s="108"/>
      <c r="P27" s="106"/>
      <c r="Q27" s="104"/>
      <c r="R27" s="107"/>
      <c r="S27" s="108"/>
      <c r="T27" s="106"/>
      <c r="U27" s="104"/>
      <c r="V27" s="107"/>
      <c r="W27" s="108"/>
      <c r="X27" s="106"/>
      <c r="Y27" s="104"/>
      <c r="Z27" s="109"/>
      <c r="AA27" s="108"/>
      <c r="AB27" s="106"/>
      <c r="AC27" s="104"/>
      <c r="AD27" s="109"/>
      <c r="AE27" s="105"/>
      <c r="AF27" s="110">
        <f t="shared" si="5"/>
        <v>0</v>
      </c>
    </row>
    <row r="28" spans="1:33" ht="15.75" thickBot="1" x14ac:dyDescent="0.3">
      <c r="A28" s="111">
        <v>7</v>
      </c>
      <c r="B28" s="97">
        <v>11453</v>
      </c>
      <c r="C28" s="21" t="s">
        <v>23</v>
      </c>
      <c r="D28" s="98"/>
      <c r="E28" s="99"/>
      <c r="F28" s="100"/>
      <c r="G28" s="101"/>
      <c r="H28" s="98"/>
      <c r="I28" s="99"/>
      <c r="J28" s="100"/>
      <c r="K28" s="101"/>
      <c r="L28" s="98"/>
      <c r="M28" s="99"/>
      <c r="N28" s="100"/>
      <c r="O28" s="101"/>
      <c r="P28" s="98"/>
      <c r="Q28" s="99"/>
      <c r="R28" s="100"/>
      <c r="S28" s="101"/>
      <c r="T28" s="98"/>
      <c r="U28" s="99"/>
      <c r="V28" s="100"/>
      <c r="W28" s="101"/>
      <c r="X28" s="98"/>
      <c r="Y28" s="99"/>
      <c r="Z28" s="102"/>
      <c r="AA28" s="101"/>
      <c r="AB28" s="98"/>
      <c r="AC28" s="99"/>
      <c r="AD28" s="102"/>
      <c r="AE28" s="101"/>
      <c r="AF28" s="103">
        <f>F28+J28+N28+R28+V28+Z28+AD28</f>
        <v>0</v>
      </c>
      <c r="AG28">
        <f>SUM(AF28:AF31)</f>
        <v>0</v>
      </c>
    </row>
    <row r="29" spans="1:33" x14ac:dyDescent="0.25">
      <c r="A29" s="16"/>
      <c r="B29" s="25"/>
      <c r="C29" s="95"/>
      <c r="D29" s="64"/>
      <c r="E29" s="65"/>
      <c r="F29" s="78"/>
      <c r="G29" s="81"/>
      <c r="H29" s="64"/>
      <c r="I29" s="65"/>
      <c r="J29" s="78"/>
      <c r="K29" s="81"/>
      <c r="L29" s="64"/>
      <c r="M29" s="65"/>
      <c r="N29" s="78"/>
      <c r="O29" s="81"/>
      <c r="P29" s="64"/>
      <c r="Q29" s="65"/>
      <c r="R29" s="78"/>
      <c r="S29" s="81"/>
      <c r="T29" s="64"/>
      <c r="U29" s="65"/>
      <c r="V29" s="78"/>
      <c r="W29" s="81"/>
      <c r="X29" s="64"/>
      <c r="Y29" s="65"/>
      <c r="Z29" s="61"/>
      <c r="AA29" s="81"/>
      <c r="AB29" s="64"/>
      <c r="AC29" s="65"/>
      <c r="AD29" s="61"/>
      <c r="AE29" s="63"/>
      <c r="AF29" s="96">
        <f>F29+J29+N29+R29+V29+Z29+AD29</f>
        <v>0</v>
      </c>
    </row>
    <row r="30" spans="1:33" x14ac:dyDescent="0.25">
      <c r="A30" s="16"/>
      <c r="B30" s="9"/>
      <c r="C30" s="22"/>
      <c r="D30" s="17"/>
      <c r="E30" s="18"/>
      <c r="F30" s="77"/>
      <c r="G30" s="19"/>
      <c r="H30" s="17"/>
      <c r="I30" s="18"/>
      <c r="J30" s="77"/>
      <c r="K30" s="19"/>
      <c r="L30" s="17"/>
      <c r="M30" s="18"/>
      <c r="N30" s="77"/>
      <c r="O30" s="19"/>
      <c r="P30" s="17"/>
      <c r="Q30" s="18"/>
      <c r="R30" s="77"/>
      <c r="S30" s="19"/>
      <c r="T30" s="17"/>
      <c r="U30" s="18"/>
      <c r="V30" s="77"/>
      <c r="W30" s="19"/>
      <c r="X30" s="17"/>
      <c r="Y30" s="18"/>
      <c r="Z30" s="60"/>
      <c r="AA30" s="19"/>
      <c r="AB30" s="17"/>
      <c r="AC30" s="18"/>
      <c r="AD30" s="60"/>
      <c r="AE30" s="23"/>
      <c r="AF30" s="96">
        <f t="shared" ref="AF30:AF31" si="6">F30+J30+N30+R30+V30+Z30+AD30</f>
        <v>0</v>
      </c>
    </row>
    <row r="31" spans="1:33" ht="15.75" thickBot="1" x14ac:dyDescent="0.3">
      <c r="A31" s="20"/>
      <c r="B31" s="26"/>
      <c r="C31" s="24"/>
      <c r="D31" s="106"/>
      <c r="E31" s="104"/>
      <c r="F31" s="107"/>
      <c r="G31" s="108"/>
      <c r="H31" s="106"/>
      <c r="I31" s="104"/>
      <c r="J31" s="107"/>
      <c r="K31" s="108"/>
      <c r="L31" s="106"/>
      <c r="M31" s="104"/>
      <c r="N31" s="107"/>
      <c r="O31" s="108"/>
      <c r="P31" s="106"/>
      <c r="Q31" s="104"/>
      <c r="R31" s="107"/>
      <c r="S31" s="108"/>
      <c r="T31" s="106"/>
      <c r="U31" s="104"/>
      <c r="V31" s="107"/>
      <c r="W31" s="108"/>
      <c r="X31" s="106"/>
      <c r="Y31" s="104"/>
      <c r="Z31" s="109"/>
      <c r="AA31" s="108"/>
      <c r="AB31" s="106"/>
      <c r="AC31" s="104"/>
      <c r="AD31" s="109"/>
      <c r="AE31" s="105"/>
      <c r="AF31" s="110">
        <f t="shared" si="6"/>
        <v>0</v>
      </c>
    </row>
    <row r="32" spans="1:33" ht="15.75" thickBot="1" x14ac:dyDescent="0.3">
      <c r="A32" s="111">
        <v>8</v>
      </c>
      <c r="B32" s="97">
        <v>11415</v>
      </c>
      <c r="C32" s="21" t="s">
        <v>25</v>
      </c>
      <c r="D32" s="98"/>
      <c r="E32" s="99"/>
      <c r="F32" s="100"/>
      <c r="G32" s="101"/>
      <c r="H32" s="98"/>
      <c r="I32" s="99"/>
      <c r="J32" s="100"/>
      <c r="K32" s="101"/>
      <c r="L32" s="98"/>
      <c r="M32" s="99"/>
      <c r="N32" s="100"/>
      <c r="O32" s="101"/>
      <c r="P32" s="98"/>
      <c r="Q32" s="99"/>
      <c r="R32" s="100"/>
      <c r="S32" s="101"/>
      <c r="T32" s="98"/>
      <c r="U32" s="99"/>
      <c r="V32" s="100"/>
      <c r="W32" s="101"/>
      <c r="X32" s="98"/>
      <c r="Y32" s="99"/>
      <c r="Z32" s="102"/>
      <c r="AA32" s="101"/>
      <c r="AB32" s="98"/>
      <c r="AC32" s="99"/>
      <c r="AD32" s="102"/>
      <c r="AE32" s="101"/>
      <c r="AF32" s="103">
        <f>F32+J32+N32+R32+V32+Z32+AD32</f>
        <v>0</v>
      </c>
      <c r="AG32">
        <f>SUM(AF32:AF35)</f>
        <v>0</v>
      </c>
    </row>
    <row r="33" spans="1:33" x14ac:dyDescent="0.25">
      <c r="A33" s="16"/>
      <c r="B33" s="25"/>
      <c r="C33" s="95"/>
      <c r="D33" s="64"/>
      <c r="E33" s="65"/>
      <c r="F33" s="78"/>
      <c r="G33" s="81"/>
      <c r="H33" s="64"/>
      <c r="I33" s="65"/>
      <c r="J33" s="78"/>
      <c r="K33" s="81"/>
      <c r="L33" s="64"/>
      <c r="M33" s="65"/>
      <c r="N33" s="78"/>
      <c r="O33" s="81"/>
      <c r="P33" s="64"/>
      <c r="Q33" s="65"/>
      <c r="R33" s="78"/>
      <c r="S33" s="81"/>
      <c r="T33" s="64"/>
      <c r="U33" s="65"/>
      <c r="V33" s="78"/>
      <c r="W33" s="81"/>
      <c r="X33" s="64"/>
      <c r="Y33" s="65"/>
      <c r="Z33" s="61"/>
      <c r="AA33" s="81"/>
      <c r="AB33" s="64"/>
      <c r="AC33" s="65"/>
      <c r="AD33" s="61"/>
      <c r="AE33" s="63"/>
      <c r="AF33" s="96">
        <f>F33+J33+N33+R33+V33+Z33+AD33</f>
        <v>0</v>
      </c>
    </row>
    <row r="34" spans="1:33" x14ac:dyDescent="0.25">
      <c r="A34" s="16"/>
      <c r="B34" s="9"/>
      <c r="C34" s="22"/>
      <c r="D34" s="17"/>
      <c r="E34" s="18"/>
      <c r="F34" s="77"/>
      <c r="G34" s="19"/>
      <c r="H34" s="17"/>
      <c r="I34" s="18"/>
      <c r="J34" s="77"/>
      <c r="K34" s="19"/>
      <c r="L34" s="17"/>
      <c r="M34" s="18"/>
      <c r="N34" s="77"/>
      <c r="O34" s="19"/>
      <c r="P34" s="17"/>
      <c r="Q34" s="18"/>
      <c r="R34" s="77"/>
      <c r="S34" s="19"/>
      <c r="T34" s="17"/>
      <c r="U34" s="18"/>
      <c r="V34" s="77"/>
      <c r="W34" s="19"/>
      <c r="X34" s="17"/>
      <c r="Y34" s="18"/>
      <c r="Z34" s="60"/>
      <c r="AA34" s="19"/>
      <c r="AB34" s="17"/>
      <c r="AC34" s="18"/>
      <c r="AD34" s="60"/>
      <c r="AE34" s="23"/>
      <c r="AF34" s="96">
        <f t="shared" ref="AF34:AF35" si="7">F34+J34+N34+R34+V34+Z34+AD34</f>
        <v>0</v>
      </c>
    </row>
    <row r="35" spans="1:33" ht="15.75" thickBot="1" x14ac:dyDescent="0.3">
      <c r="A35" s="20"/>
      <c r="B35" s="26"/>
      <c r="C35" s="24"/>
      <c r="D35" s="106"/>
      <c r="E35" s="104"/>
      <c r="F35" s="107"/>
      <c r="G35" s="108"/>
      <c r="H35" s="106"/>
      <c r="I35" s="104"/>
      <c r="J35" s="107"/>
      <c r="K35" s="108"/>
      <c r="L35" s="106"/>
      <c r="M35" s="104"/>
      <c r="N35" s="107"/>
      <c r="O35" s="108"/>
      <c r="P35" s="106"/>
      <c r="Q35" s="104"/>
      <c r="R35" s="107"/>
      <c r="S35" s="108"/>
      <c r="T35" s="106"/>
      <c r="U35" s="104"/>
      <c r="V35" s="107"/>
      <c r="W35" s="108"/>
      <c r="X35" s="106"/>
      <c r="Y35" s="104"/>
      <c r="Z35" s="109"/>
      <c r="AA35" s="108"/>
      <c r="AB35" s="106"/>
      <c r="AC35" s="104"/>
      <c r="AD35" s="109"/>
      <c r="AE35" s="105"/>
      <c r="AF35" s="110">
        <f t="shared" si="7"/>
        <v>0</v>
      </c>
    </row>
    <row r="36" spans="1:33" ht="15.75" thickBot="1" x14ac:dyDescent="0.3">
      <c r="A36" s="111">
        <v>9</v>
      </c>
      <c r="B36" s="97">
        <v>11503</v>
      </c>
      <c r="C36" s="21" t="s">
        <v>16</v>
      </c>
      <c r="D36" s="98"/>
      <c r="E36" s="99"/>
      <c r="F36" s="100"/>
      <c r="G36" s="101"/>
      <c r="H36" s="98"/>
      <c r="I36" s="99"/>
      <c r="J36" s="100"/>
      <c r="K36" s="101"/>
      <c r="L36" s="98"/>
      <c r="M36" s="99"/>
      <c r="N36" s="100"/>
      <c r="O36" s="101"/>
      <c r="P36" s="98"/>
      <c r="Q36" s="99"/>
      <c r="R36" s="100"/>
      <c r="S36" s="101"/>
      <c r="T36" s="98"/>
      <c r="U36" s="99"/>
      <c r="V36" s="100"/>
      <c r="W36" s="101"/>
      <c r="X36" s="98"/>
      <c r="Y36" s="99"/>
      <c r="Z36" s="102"/>
      <c r="AA36" s="101"/>
      <c r="AB36" s="98"/>
      <c r="AC36" s="99"/>
      <c r="AD36" s="102"/>
      <c r="AE36" s="101"/>
      <c r="AF36" s="103">
        <f>F36+J36+N36+R36+V36+Z36+AD36</f>
        <v>0</v>
      </c>
      <c r="AG36">
        <f>SUM(AF36:AF39)</f>
        <v>0</v>
      </c>
    </row>
    <row r="37" spans="1:33" x14ac:dyDescent="0.25">
      <c r="A37" s="16"/>
      <c r="B37" s="25"/>
      <c r="C37" s="95"/>
      <c r="D37" s="64"/>
      <c r="E37" s="65"/>
      <c r="F37" s="78"/>
      <c r="G37" s="81"/>
      <c r="H37" s="64"/>
      <c r="I37" s="65"/>
      <c r="J37" s="78"/>
      <c r="K37" s="81"/>
      <c r="L37" s="64"/>
      <c r="M37" s="65"/>
      <c r="N37" s="78"/>
      <c r="O37" s="81"/>
      <c r="P37" s="64"/>
      <c r="Q37" s="65"/>
      <c r="R37" s="78"/>
      <c r="S37" s="81"/>
      <c r="T37" s="64"/>
      <c r="U37" s="65"/>
      <c r="V37" s="78"/>
      <c r="W37" s="81"/>
      <c r="X37" s="64"/>
      <c r="Y37" s="65"/>
      <c r="Z37" s="61"/>
      <c r="AA37" s="81"/>
      <c r="AB37" s="64"/>
      <c r="AC37" s="65"/>
      <c r="AD37" s="61"/>
      <c r="AE37" s="63"/>
      <c r="AF37" s="96">
        <f>F37+J37+N37+R37+V37+Z37+AD37</f>
        <v>0</v>
      </c>
    </row>
    <row r="38" spans="1:33" x14ac:dyDescent="0.25">
      <c r="A38" s="16"/>
      <c r="B38" s="9"/>
      <c r="C38" s="22"/>
      <c r="D38" s="17"/>
      <c r="E38" s="18"/>
      <c r="F38" s="77"/>
      <c r="G38" s="19"/>
      <c r="H38" s="17"/>
      <c r="I38" s="18"/>
      <c r="J38" s="77"/>
      <c r="K38" s="19"/>
      <c r="L38" s="17"/>
      <c r="M38" s="18"/>
      <c r="N38" s="77"/>
      <c r="O38" s="19"/>
      <c r="P38" s="17"/>
      <c r="Q38" s="18"/>
      <c r="R38" s="77"/>
      <c r="S38" s="19"/>
      <c r="T38" s="17"/>
      <c r="U38" s="18"/>
      <c r="V38" s="77"/>
      <c r="W38" s="19"/>
      <c r="X38" s="17"/>
      <c r="Y38" s="18"/>
      <c r="Z38" s="60"/>
      <c r="AA38" s="19"/>
      <c r="AB38" s="17"/>
      <c r="AC38" s="18"/>
      <c r="AD38" s="60"/>
      <c r="AE38" s="23"/>
      <c r="AF38" s="96">
        <f t="shared" ref="AF38:AF39" si="8">F38+J38+N38+R38+V38+Z38+AD38</f>
        <v>0</v>
      </c>
    </row>
    <row r="39" spans="1:33" ht="15.75" thickBot="1" x14ac:dyDescent="0.3">
      <c r="A39" s="20"/>
      <c r="B39" s="26"/>
      <c r="C39" s="24"/>
      <c r="D39" s="106"/>
      <c r="E39" s="104"/>
      <c r="F39" s="107"/>
      <c r="G39" s="108"/>
      <c r="H39" s="106"/>
      <c r="I39" s="104"/>
      <c r="J39" s="107"/>
      <c r="K39" s="108"/>
      <c r="L39" s="106"/>
      <c r="M39" s="104"/>
      <c r="N39" s="107"/>
      <c r="O39" s="108"/>
      <c r="P39" s="106"/>
      <c r="Q39" s="104"/>
      <c r="R39" s="107"/>
      <c r="S39" s="108"/>
      <c r="T39" s="106"/>
      <c r="U39" s="104"/>
      <c r="V39" s="107"/>
      <c r="W39" s="108"/>
      <c r="X39" s="106"/>
      <c r="Y39" s="104"/>
      <c r="Z39" s="109"/>
      <c r="AA39" s="108"/>
      <c r="AB39" s="106"/>
      <c r="AC39" s="104"/>
      <c r="AD39" s="109"/>
      <c r="AE39" s="105"/>
      <c r="AF39" s="110">
        <f t="shared" si="8"/>
        <v>0</v>
      </c>
    </row>
    <row r="40" spans="1:33" ht="15.75" thickBot="1" x14ac:dyDescent="0.3">
      <c r="A40" s="111">
        <v>10</v>
      </c>
      <c r="B40" s="97">
        <v>11413</v>
      </c>
      <c r="C40" s="21" t="s">
        <v>26</v>
      </c>
      <c r="D40" s="98"/>
      <c r="E40" s="99"/>
      <c r="F40" s="100"/>
      <c r="G40" s="101"/>
      <c r="H40" s="98"/>
      <c r="I40" s="99"/>
      <c r="J40" s="100"/>
      <c r="K40" s="101"/>
      <c r="L40" s="98"/>
      <c r="M40" s="99"/>
      <c r="N40" s="100"/>
      <c r="O40" s="101"/>
      <c r="P40" s="98"/>
      <c r="Q40" s="99"/>
      <c r="R40" s="100"/>
      <c r="S40" s="101"/>
      <c r="T40" s="98"/>
      <c r="U40" s="99"/>
      <c r="V40" s="100"/>
      <c r="W40" s="101"/>
      <c r="X40" s="98"/>
      <c r="Y40" s="99"/>
      <c r="Z40" s="102"/>
      <c r="AA40" s="101"/>
      <c r="AB40" s="98"/>
      <c r="AC40" s="99"/>
      <c r="AD40" s="102"/>
      <c r="AE40" s="101"/>
      <c r="AF40" s="103">
        <f>F40+J40+N40+R40+V40+Z40+AD40</f>
        <v>0</v>
      </c>
      <c r="AG40">
        <f>SUM(AF40:AF43)</f>
        <v>0</v>
      </c>
    </row>
    <row r="41" spans="1:33" x14ac:dyDescent="0.25">
      <c r="A41" s="16"/>
      <c r="B41" s="25"/>
      <c r="C41" s="95"/>
      <c r="D41" s="64"/>
      <c r="E41" s="65"/>
      <c r="F41" s="78"/>
      <c r="G41" s="81"/>
      <c r="H41" s="64"/>
      <c r="I41" s="65"/>
      <c r="J41" s="78"/>
      <c r="K41" s="81"/>
      <c r="L41" s="64"/>
      <c r="M41" s="65"/>
      <c r="N41" s="78"/>
      <c r="O41" s="81"/>
      <c r="P41" s="64"/>
      <c r="Q41" s="65"/>
      <c r="R41" s="78"/>
      <c r="S41" s="81"/>
      <c r="T41" s="64"/>
      <c r="U41" s="65"/>
      <c r="V41" s="78"/>
      <c r="W41" s="81"/>
      <c r="X41" s="64"/>
      <c r="Y41" s="65"/>
      <c r="Z41" s="61"/>
      <c r="AA41" s="81"/>
      <c r="AB41" s="64"/>
      <c r="AC41" s="65"/>
      <c r="AD41" s="61"/>
      <c r="AE41" s="63"/>
      <c r="AF41" s="96">
        <f>F41+J41+N41+R41+V41+Z41+AD41</f>
        <v>0</v>
      </c>
    </row>
    <row r="42" spans="1:33" x14ac:dyDescent="0.25">
      <c r="A42" s="16"/>
      <c r="B42" s="9"/>
      <c r="C42" s="22"/>
      <c r="D42" s="17"/>
      <c r="E42" s="18"/>
      <c r="F42" s="77"/>
      <c r="G42" s="19"/>
      <c r="H42" s="17"/>
      <c r="I42" s="18"/>
      <c r="J42" s="77"/>
      <c r="K42" s="19"/>
      <c r="L42" s="17"/>
      <c r="M42" s="18"/>
      <c r="N42" s="77"/>
      <c r="O42" s="19"/>
      <c r="P42" s="17"/>
      <c r="Q42" s="18"/>
      <c r="R42" s="77"/>
      <c r="S42" s="19"/>
      <c r="T42" s="17"/>
      <c r="U42" s="18"/>
      <c r="V42" s="77"/>
      <c r="W42" s="19"/>
      <c r="X42" s="17"/>
      <c r="Y42" s="18"/>
      <c r="Z42" s="60"/>
      <c r="AA42" s="19"/>
      <c r="AB42" s="17"/>
      <c r="AC42" s="18"/>
      <c r="AD42" s="60"/>
      <c r="AE42" s="23"/>
      <c r="AF42" s="96">
        <f t="shared" ref="AF42:AF43" si="9">F42+J42+N42+R42+V42+Z42+AD42</f>
        <v>0</v>
      </c>
    </row>
    <row r="43" spans="1:33" ht="15.75" thickBot="1" x14ac:dyDescent="0.3">
      <c r="A43" s="20"/>
      <c r="B43" s="26"/>
      <c r="C43" s="24"/>
      <c r="D43" s="106"/>
      <c r="E43" s="104"/>
      <c r="F43" s="107"/>
      <c r="G43" s="108"/>
      <c r="H43" s="106"/>
      <c r="I43" s="104"/>
      <c r="J43" s="107"/>
      <c r="K43" s="108"/>
      <c r="L43" s="106"/>
      <c r="M43" s="104"/>
      <c r="N43" s="107"/>
      <c r="O43" s="108"/>
      <c r="P43" s="106"/>
      <c r="Q43" s="104"/>
      <c r="R43" s="107"/>
      <c r="S43" s="108"/>
      <c r="T43" s="106"/>
      <c r="U43" s="104"/>
      <c r="V43" s="107"/>
      <c r="W43" s="108"/>
      <c r="X43" s="106"/>
      <c r="Y43" s="104"/>
      <c r="Z43" s="109"/>
      <c r="AA43" s="108"/>
      <c r="AB43" s="106"/>
      <c r="AC43" s="104"/>
      <c r="AD43" s="109"/>
      <c r="AE43" s="105"/>
      <c r="AF43" s="110">
        <f t="shared" si="9"/>
        <v>0</v>
      </c>
    </row>
    <row r="44" spans="1:33" ht="15.75" thickBot="1" x14ac:dyDescent="0.3">
      <c r="A44" s="111">
        <v>11</v>
      </c>
      <c r="B44" s="97">
        <v>11450</v>
      </c>
      <c r="C44" s="21" t="s">
        <v>27</v>
      </c>
      <c r="D44" s="98"/>
      <c r="E44" s="99"/>
      <c r="F44" s="100"/>
      <c r="G44" s="101"/>
      <c r="H44" s="98"/>
      <c r="I44" s="99"/>
      <c r="J44" s="100"/>
      <c r="K44" s="101"/>
      <c r="L44" s="98"/>
      <c r="M44" s="99"/>
      <c r="N44" s="100"/>
      <c r="O44" s="101"/>
      <c r="P44" s="98"/>
      <c r="Q44" s="99"/>
      <c r="R44" s="100"/>
      <c r="S44" s="101"/>
      <c r="T44" s="98"/>
      <c r="U44" s="99"/>
      <c r="V44" s="100"/>
      <c r="W44" s="101"/>
      <c r="X44" s="98"/>
      <c r="Y44" s="99"/>
      <c r="Z44" s="102"/>
      <c r="AA44" s="101"/>
      <c r="AB44" s="98"/>
      <c r="AC44" s="99"/>
      <c r="AD44" s="102"/>
      <c r="AE44" s="101"/>
      <c r="AF44" s="103">
        <f>F44+J44+N44+R44+V44+Z44+AD44</f>
        <v>0</v>
      </c>
      <c r="AG44">
        <f>SUM(AF44:AF47)</f>
        <v>0</v>
      </c>
    </row>
    <row r="45" spans="1:33" x14ac:dyDescent="0.25">
      <c r="A45" s="16"/>
      <c r="B45" s="25"/>
      <c r="C45" s="95"/>
      <c r="D45" s="64"/>
      <c r="E45" s="65"/>
      <c r="F45" s="78"/>
      <c r="G45" s="81"/>
      <c r="H45" s="64"/>
      <c r="I45" s="65"/>
      <c r="J45" s="78"/>
      <c r="K45" s="81"/>
      <c r="L45" s="64"/>
      <c r="M45" s="65"/>
      <c r="N45" s="78"/>
      <c r="O45" s="81"/>
      <c r="P45" s="64"/>
      <c r="Q45" s="65"/>
      <c r="R45" s="78"/>
      <c r="S45" s="81"/>
      <c r="T45" s="64"/>
      <c r="U45" s="65"/>
      <c r="V45" s="78"/>
      <c r="W45" s="81"/>
      <c r="X45" s="64"/>
      <c r="Y45" s="65"/>
      <c r="Z45" s="61"/>
      <c r="AA45" s="81"/>
      <c r="AB45" s="64"/>
      <c r="AC45" s="65"/>
      <c r="AD45" s="61"/>
      <c r="AE45" s="63"/>
      <c r="AF45" s="96">
        <f>F45+J45+N45+R45+V45+Z45+AD45</f>
        <v>0</v>
      </c>
    </row>
    <row r="46" spans="1:33" x14ac:dyDescent="0.25">
      <c r="A46" s="16"/>
      <c r="B46" s="9"/>
      <c r="C46" s="22"/>
      <c r="D46" s="17"/>
      <c r="E46" s="18"/>
      <c r="F46" s="77"/>
      <c r="G46" s="19"/>
      <c r="H46" s="17"/>
      <c r="I46" s="18"/>
      <c r="J46" s="77"/>
      <c r="K46" s="19"/>
      <c r="L46" s="17"/>
      <c r="M46" s="18"/>
      <c r="N46" s="77"/>
      <c r="O46" s="19"/>
      <c r="P46" s="17"/>
      <c r="Q46" s="18"/>
      <c r="R46" s="77"/>
      <c r="S46" s="19"/>
      <c r="T46" s="17"/>
      <c r="U46" s="18"/>
      <c r="V46" s="77"/>
      <c r="W46" s="19"/>
      <c r="X46" s="17"/>
      <c r="Y46" s="18"/>
      <c r="Z46" s="60"/>
      <c r="AA46" s="19"/>
      <c r="AB46" s="17"/>
      <c r="AC46" s="18"/>
      <c r="AD46" s="60"/>
      <c r="AE46" s="23"/>
      <c r="AF46" s="96">
        <f t="shared" ref="AF46:AF47" si="10">F46+J46+N46+R46+V46+Z46+AD46</f>
        <v>0</v>
      </c>
    </row>
    <row r="47" spans="1:33" ht="15.75" thickBot="1" x14ac:dyDescent="0.3">
      <c r="A47" s="20"/>
      <c r="B47" s="26"/>
      <c r="C47" s="24"/>
      <c r="D47" s="106"/>
      <c r="E47" s="104"/>
      <c r="F47" s="107"/>
      <c r="G47" s="108"/>
      <c r="H47" s="106"/>
      <c r="I47" s="104"/>
      <c r="J47" s="107"/>
      <c r="K47" s="108"/>
      <c r="L47" s="106"/>
      <c r="M47" s="104"/>
      <c r="N47" s="107"/>
      <c r="O47" s="108"/>
      <c r="P47" s="106"/>
      <c r="Q47" s="104"/>
      <c r="R47" s="107"/>
      <c r="S47" s="108"/>
      <c r="T47" s="106"/>
      <c r="U47" s="104"/>
      <c r="V47" s="107"/>
      <c r="W47" s="108"/>
      <c r="X47" s="106"/>
      <c r="Y47" s="104"/>
      <c r="Z47" s="109"/>
      <c r="AA47" s="108"/>
      <c r="AB47" s="106"/>
      <c r="AC47" s="104"/>
      <c r="AD47" s="109"/>
      <c r="AE47" s="105"/>
      <c r="AF47" s="110">
        <f t="shared" si="10"/>
        <v>0</v>
      </c>
    </row>
    <row r="48" spans="1:33" ht="15.75" thickBot="1" x14ac:dyDescent="0.3">
      <c r="A48" s="111">
        <v>12</v>
      </c>
      <c r="B48" s="97">
        <v>11473</v>
      </c>
      <c r="C48" s="21" t="s">
        <v>28</v>
      </c>
      <c r="D48" s="98"/>
      <c r="E48" s="99"/>
      <c r="F48" s="100"/>
      <c r="G48" s="101"/>
      <c r="H48" s="98"/>
      <c r="I48" s="99"/>
      <c r="J48" s="100"/>
      <c r="K48" s="101"/>
      <c r="L48" s="98"/>
      <c r="M48" s="99"/>
      <c r="N48" s="100"/>
      <c r="O48" s="101"/>
      <c r="P48" s="98"/>
      <c r="Q48" s="99"/>
      <c r="R48" s="100"/>
      <c r="S48" s="101"/>
      <c r="T48" s="98"/>
      <c r="U48" s="99"/>
      <c r="V48" s="100"/>
      <c r="W48" s="101"/>
      <c r="X48" s="98"/>
      <c r="Y48" s="99"/>
      <c r="Z48" s="102"/>
      <c r="AA48" s="101"/>
      <c r="AB48" s="98"/>
      <c r="AC48" s="99"/>
      <c r="AD48" s="102"/>
      <c r="AE48" s="101"/>
      <c r="AF48" s="103">
        <f>F48+J48+N48+R48+V48+Z48+AD48</f>
        <v>0</v>
      </c>
      <c r="AG48">
        <f>SUM(AF48:AF51)</f>
        <v>0</v>
      </c>
    </row>
    <row r="49" spans="1:33" x14ac:dyDescent="0.25">
      <c r="A49" s="16"/>
      <c r="B49" s="25"/>
      <c r="C49" s="95"/>
      <c r="D49" s="64"/>
      <c r="E49" s="65"/>
      <c r="F49" s="78"/>
      <c r="G49" s="81"/>
      <c r="H49" s="64"/>
      <c r="I49" s="65"/>
      <c r="J49" s="78"/>
      <c r="K49" s="81"/>
      <c r="L49" s="64"/>
      <c r="M49" s="65"/>
      <c r="N49" s="78"/>
      <c r="O49" s="81"/>
      <c r="P49" s="64"/>
      <c r="Q49" s="65"/>
      <c r="R49" s="78"/>
      <c r="S49" s="81"/>
      <c r="T49" s="64"/>
      <c r="U49" s="65"/>
      <c r="V49" s="78"/>
      <c r="W49" s="81"/>
      <c r="X49" s="64"/>
      <c r="Y49" s="65"/>
      <c r="Z49" s="61"/>
      <c r="AA49" s="81"/>
      <c r="AB49" s="64"/>
      <c r="AC49" s="65"/>
      <c r="AD49" s="61"/>
      <c r="AE49" s="63"/>
      <c r="AF49" s="96">
        <f>F49+J49+N49+R49+V49+Z49+AD49</f>
        <v>0</v>
      </c>
    </row>
    <row r="50" spans="1:33" x14ac:dyDescent="0.25">
      <c r="A50" s="16"/>
      <c r="B50" s="9"/>
      <c r="C50" s="22"/>
      <c r="D50" s="17"/>
      <c r="E50" s="18"/>
      <c r="F50" s="77"/>
      <c r="G50" s="19"/>
      <c r="H50" s="17"/>
      <c r="I50" s="18"/>
      <c r="J50" s="77"/>
      <c r="K50" s="19"/>
      <c r="L50" s="17"/>
      <c r="M50" s="18"/>
      <c r="N50" s="77"/>
      <c r="O50" s="19"/>
      <c r="P50" s="17"/>
      <c r="Q50" s="18"/>
      <c r="R50" s="77"/>
      <c r="S50" s="19"/>
      <c r="T50" s="17"/>
      <c r="U50" s="18"/>
      <c r="V50" s="77"/>
      <c r="W50" s="19"/>
      <c r="X50" s="17"/>
      <c r="Y50" s="18"/>
      <c r="Z50" s="60"/>
      <c r="AA50" s="19"/>
      <c r="AB50" s="17"/>
      <c r="AC50" s="18"/>
      <c r="AD50" s="60"/>
      <c r="AE50" s="23"/>
      <c r="AF50" s="96">
        <f t="shared" ref="AF50:AF51" si="11">F50+J50+N50+R50+V50+Z50+AD50</f>
        <v>0</v>
      </c>
    </row>
    <row r="51" spans="1:33" ht="15.75" thickBot="1" x14ac:dyDescent="0.3">
      <c r="A51" s="20"/>
      <c r="B51" s="26"/>
      <c r="C51" s="24"/>
      <c r="D51" s="106"/>
      <c r="E51" s="104"/>
      <c r="F51" s="107"/>
      <c r="G51" s="108"/>
      <c r="H51" s="106"/>
      <c r="I51" s="104"/>
      <c r="J51" s="107"/>
      <c r="K51" s="108"/>
      <c r="L51" s="106"/>
      <c r="M51" s="104"/>
      <c r="N51" s="107"/>
      <c r="O51" s="108"/>
      <c r="P51" s="106"/>
      <c r="Q51" s="104"/>
      <c r="R51" s="107"/>
      <c r="S51" s="108"/>
      <c r="T51" s="106"/>
      <c r="U51" s="104"/>
      <c r="V51" s="107"/>
      <c r="W51" s="108"/>
      <c r="X51" s="106"/>
      <c r="Y51" s="104"/>
      <c r="Z51" s="109"/>
      <c r="AA51" s="108"/>
      <c r="AB51" s="106"/>
      <c r="AC51" s="104"/>
      <c r="AD51" s="109"/>
      <c r="AE51" s="105"/>
      <c r="AF51" s="110">
        <f t="shared" si="11"/>
        <v>0</v>
      </c>
    </row>
    <row r="52" spans="1:33" ht="15.75" thickBot="1" x14ac:dyDescent="0.3">
      <c r="A52" s="111">
        <v>13</v>
      </c>
      <c r="B52" s="97">
        <v>11479</v>
      </c>
      <c r="C52" s="21" t="s">
        <v>30</v>
      </c>
      <c r="D52" s="98"/>
      <c r="E52" s="99"/>
      <c r="F52" s="100"/>
      <c r="G52" s="101"/>
      <c r="H52" s="98"/>
      <c r="I52" s="99"/>
      <c r="J52" s="100"/>
      <c r="K52" s="101"/>
      <c r="L52" s="98"/>
      <c r="M52" s="99"/>
      <c r="N52" s="100"/>
      <c r="O52" s="101"/>
      <c r="P52" s="98"/>
      <c r="Q52" s="99"/>
      <c r="R52" s="100"/>
      <c r="S52" s="101"/>
      <c r="T52" s="98"/>
      <c r="U52" s="99"/>
      <c r="V52" s="100"/>
      <c r="W52" s="101"/>
      <c r="X52" s="98"/>
      <c r="Y52" s="99"/>
      <c r="Z52" s="102"/>
      <c r="AA52" s="101"/>
      <c r="AB52" s="98"/>
      <c r="AC52" s="99"/>
      <c r="AD52" s="102"/>
      <c r="AE52" s="101"/>
      <c r="AF52" s="103">
        <f>F52+J52+N52+R52+V52+Z52+AD52</f>
        <v>0</v>
      </c>
      <c r="AG52">
        <f>SUM(AF52:AF55)</f>
        <v>0</v>
      </c>
    </row>
    <row r="53" spans="1:33" x14ac:dyDescent="0.25">
      <c r="A53" s="16"/>
      <c r="B53" s="25"/>
      <c r="C53" s="95"/>
      <c r="D53" s="64"/>
      <c r="E53" s="65"/>
      <c r="F53" s="78"/>
      <c r="G53" s="81"/>
      <c r="H53" s="64"/>
      <c r="I53" s="65"/>
      <c r="J53" s="78"/>
      <c r="K53" s="81"/>
      <c r="L53" s="64"/>
      <c r="M53" s="65"/>
      <c r="N53" s="78"/>
      <c r="O53" s="81"/>
      <c r="P53" s="64"/>
      <c r="Q53" s="65"/>
      <c r="R53" s="78"/>
      <c r="S53" s="81"/>
      <c r="T53" s="64"/>
      <c r="U53" s="65"/>
      <c r="V53" s="78"/>
      <c r="W53" s="81"/>
      <c r="X53" s="64"/>
      <c r="Y53" s="65"/>
      <c r="Z53" s="61"/>
      <c r="AA53" s="81"/>
      <c r="AB53" s="64"/>
      <c r="AC53" s="65"/>
      <c r="AD53" s="61"/>
      <c r="AE53" s="63"/>
      <c r="AF53" s="96">
        <f>F53+J53+N53+R53+V53+Z53+AD53</f>
        <v>0</v>
      </c>
    </row>
    <row r="54" spans="1:33" x14ac:dyDescent="0.25">
      <c r="A54" s="16"/>
      <c r="B54" s="9"/>
      <c r="C54" s="22"/>
      <c r="D54" s="17"/>
      <c r="E54" s="18"/>
      <c r="F54" s="77"/>
      <c r="G54" s="19"/>
      <c r="H54" s="17"/>
      <c r="I54" s="18"/>
      <c r="J54" s="77"/>
      <c r="K54" s="19"/>
      <c r="L54" s="17"/>
      <c r="M54" s="18"/>
      <c r="N54" s="77"/>
      <c r="O54" s="19"/>
      <c r="P54" s="17"/>
      <c r="Q54" s="18"/>
      <c r="R54" s="77"/>
      <c r="S54" s="19"/>
      <c r="T54" s="17"/>
      <c r="U54" s="18"/>
      <c r="V54" s="77"/>
      <c r="W54" s="19"/>
      <c r="X54" s="17"/>
      <c r="Y54" s="18"/>
      <c r="Z54" s="60"/>
      <c r="AA54" s="19"/>
      <c r="AB54" s="17"/>
      <c r="AC54" s="18"/>
      <c r="AD54" s="60"/>
      <c r="AE54" s="23"/>
      <c r="AF54" s="96">
        <f t="shared" ref="AF54:AF55" si="12">F54+J54+N54+R54+V54+Z54+AD54</f>
        <v>0</v>
      </c>
    </row>
    <row r="55" spans="1:33" ht="15.75" thickBot="1" x14ac:dyDescent="0.3">
      <c r="A55" s="20"/>
      <c r="B55" s="26"/>
      <c r="C55" s="24"/>
      <c r="D55" s="106"/>
      <c r="E55" s="104"/>
      <c r="F55" s="107"/>
      <c r="G55" s="108"/>
      <c r="H55" s="106"/>
      <c r="I55" s="104"/>
      <c r="J55" s="107"/>
      <c r="K55" s="108"/>
      <c r="L55" s="106"/>
      <c r="M55" s="104"/>
      <c r="N55" s="107"/>
      <c r="O55" s="108"/>
      <c r="P55" s="106"/>
      <c r="Q55" s="104"/>
      <c r="R55" s="107"/>
      <c r="S55" s="108"/>
      <c r="T55" s="106"/>
      <c r="U55" s="104"/>
      <c r="V55" s="107"/>
      <c r="W55" s="108"/>
      <c r="X55" s="106"/>
      <c r="Y55" s="104"/>
      <c r="Z55" s="109"/>
      <c r="AA55" s="108"/>
      <c r="AB55" s="106"/>
      <c r="AC55" s="104"/>
      <c r="AD55" s="109"/>
      <c r="AE55" s="105"/>
      <c r="AF55" s="110">
        <f t="shared" si="12"/>
        <v>0</v>
      </c>
    </row>
    <row r="56" spans="1:33" ht="15.75" thickBot="1" x14ac:dyDescent="0.3">
      <c r="A56" s="111">
        <v>14</v>
      </c>
      <c r="B56" s="97">
        <v>11423</v>
      </c>
      <c r="C56" s="21" t="s">
        <v>32</v>
      </c>
      <c r="D56" s="98"/>
      <c r="E56" s="99"/>
      <c r="F56" s="100"/>
      <c r="G56" s="101"/>
      <c r="H56" s="98"/>
      <c r="I56" s="99"/>
      <c r="J56" s="100"/>
      <c r="K56" s="101"/>
      <c r="L56" s="98"/>
      <c r="M56" s="99"/>
      <c r="N56" s="100"/>
      <c r="O56" s="101"/>
      <c r="P56" s="98"/>
      <c r="Q56" s="99"/>
      <c r="R56" s="100"/>
      <c r="S56" s="101"/>
      <c r="T56" s="98"/>
      <c r="U56" s="99"/>
      <c r="V56" s="100"/>
      <c r="W56" s="101"/>
      <c r="X56" s="98"/>
      <c r="Y56" s="99"/>
      <c r="Z56" s="102"/>
      <c r="AA56" s="101"/>
      <c r="AB56" s="98"/>
      <c r="AC56" s="99"/>
      <c r="AD56" s="102"/>
      <c r="AE56" s="101"/>
      <c r="AF56" s="103">
        <f>F56+J56+N56+R56+V56+Z56+AD56</f>
        <v>0</v>
      </c>
      <c r="AG56">
        <f>SUM(AF56:AF59)</f>
        <v>0</v>
      </c>
    </row>
    <row r="57" spans="1:33" x14ac:dyDescent="0.25">
      <c r="A57" s="16"/>
      <c r="B57" s="25"/>
      <c r="C57" s="95"/>
      <c r="D57" s="64"/>
      <c r="E57" s="65"/>
      <c r="F57" s="78"/>
      <c r="G57" s="81"/>
      <c r="H57" s="64"/>
      <c r="I57" s="65"/>
      <c r="J57" s="78"/>
      <c r="K57" s="81"/>
      <c r="L57" s="64"/>
      <c r="M57" s="65"/>
      <c r="N57" s="78"/>
      <c r="O57" s="81"/>
      <c r="P57" s="64"/>
      <c r="Q57" s="65"/>
      <c r="R57" s="78"/>
      <c r="S57" s="81"/>
      <c r="T57" s="64"/>
      <c r="U57" s="65"/>
      <c r="V57" s="78"/>
      <c r="W57" s="81"/>
      <c r="X57" s="64"/>
      <c r="Y57" s="65"/>
      <c r="Z57" s="61"/>
      <c r="AA57" s="81"/>
      <c r="AB57" s="64"/>
      <c r="AC57" s="65"/>
      <c r="AD57" s="61"/>
      <c r="AE57" s="63"/>
      <c r="AF57" s="96">
        <f>F57+J57+N57+R57+V57+Z57+AD57</f>
        <v>0</v>
      </c>
    </row>
    <row r="58" spans="1:33" x14ac:dyDescent="0.25">
      <c r="A58" s="16"/>
      <c r="B58" s="9"/>
      <c r="C58" s="22"/>
      <c r="D58" s="17"/>
      <c r="E58" s="18"/>
      <c r="F58" s="77"/>
      <c r="G58" s="19"/>
      <c r="H58" s="17"/>
      <c r="I58" s="18"/>
      <c r="J58" s="77"/>
      <c r="K58" s="19"/>
      <c r="L58" s="17"/>
      <c r="M58" s="18"/>
      <c r="N58" s="77"/>
      <c r="O58" s="19"/>
      <c r="P58" s="17"/>
      <c r="Q58" s="18"/>
      <c r="R58" s="77"/>
      <c r="S58" s="19"/>
      <c r="T58" s="17"/>
      <c r="U58" s="18"/>
      <c r="V58" s="77"/>
      <c r="W58" s="19"/>
      <c r="X58" s="17"/>
      <c r="Y58" s="18"/>
      <c r="Z58" s="60"/>
      <c r="AA58" s="19"/>
      <c r="AB58" s="17"/>
      <c r="AC58" s="18"/>
      <c r="AD58" s="60"/>
      <c r="AE58" s="23"/>
      <c r="AF58" s="96">
        <f t="shared" ref="AF58:AF59" si="13">F58+J58+N58+R58+V58+Z58+AD58</f>
        <v>0</v>
      </c>
    </row>
    <row r="59" spans="1:33" ht="15.75" thickBot="1" x14ac:dyDescent="0.3">
      <c r="A59" s="20"/>
      <c r="B59" s="26"/>
      <c r="C59" s="24"/>
      <c r="D59" s="106"/>
      <c r="E59" s="104"/>
      <c r="F59" s="107"/>
      <c r="G59" s="108"/>
      <c r="H59" s="106"/>
      <c r="I59" s="104"/>
      <c r="J59" s="107"/>
      <c r="K59" s="108"/>
      <c r="L59" s="106"/>
      <c r="M59" s="104"/>
      <c r="N59" s="107"/>
      <c r="O59" s="108"/>
      <c r="P59" s="106"/>
      <c r="Q59" s="104"/>
      <c r="R59" s="107"/>
      <c r="S59" s="108"/>
      <c r="T59" s="106"/>
      <c r="U59" s="104"/>
      <c r="V59" s="107"/>
      <c r="W59" s="108"/>
      <c r="X59" s="106"/>
      <c r="Y59" s="104"/>
      <c r="Z59" s="109"/>
      <c r="AA59" s="108"/>
      <c r="AB59" s="106"/>
      <c r="AC59" s="104"/>
      <c r="AD59" s="109"/>
      <c r="AE59" s="105"/>
      <c r="AF59" s="110">
        <f t="shared" si="13"/>
        <v>0</v>
      </c>
    </row>
    <row r="60" spans="1:33" ht="15.75" thickBot="1" x14ac:dyDescent="0.3">
      <c r="A60" s="111">
        <v>15</v>
      </c>
      <c r="B60" s="97">
        <v>11292</v>
      </c>
      <c r="C60" s="21" t="s">
        <v>4</v>
      </c>
      <c r="D60" s="98"/>
      <c r="E60" s="99"/>
      <c r="F60" s="100"/>
      <c r="G60" s="101"/>
      <c r="H60" s="98"/>
      <c r="I60" s="99"/>
      <c r="J60" s="100"/>
      <c r="K60" s="101"/>
      <c r="L60" s="98"/>
      <c r="M60" s="99"/>
      <c r="N60" s="100"/>
      <c r="O60" s="101"/>
      <c r="P60" s="98"/>
      <c r="Q60" s="99"/>
      <c r="R60" s="100"/>
      <c r="S60" s="101"/>
      <c r="T60" s="98"/>
      <c r="U60" s="99"/>
      <c r="V60" s="100"/>
      <c r="W60" s="101"/>
      <c r="X60" s="98"/>
      <c r="Y60" s="99"/>
      <c r="Z60" s="102"/>
      <c r="AA60" s="101"/>
      <c r="AB60" s="98"/>
      <c r="AC60" s="99"/>
      <c r="AD60" s="102"/>
      <c r="AE60" s="101"/>
      <c r="AF60" s="103">
        <f>F60+J60+N60+R60+V60+Z60+AD60</f>
        <v>0</v>
      </c>
      <c r="AG60">
        <f>SUM(AF60:AF63)</f>
        <v>0</v>
      </c>
    </row>
    <row r="61" spans="1:33" x14ac:dyDescent="0.25">
      <c r="A61" s="16"/>
      <c r="B61" s="25"/>
      <c r="C61" s="95"/>
      <c r="D61" s="64"/>
      <c r="E61" s="65"/>
      <c r="F61" s="78"/>
      <c r="G61" s="81"/>
      <c r="H61" s="64"/>
      <c r="I61" s="65"/>
      <c r="J61" s="78"/>
      <c r="K61" s="81"/>
      <c r="L61" s="64"/>
      <c r="M61" s="65"/>
      <c r="N61" s="78"/>
      <c r="O61" s="81"/>
      <c r="P61" s="64"/>
      <c r="Q61" s="65"/>
      <c r="R61" s="78"/>
      <c r="S61" s="81"/>
      <c r="T61" s="64"/>
      <c r="U61" s="65"/>
      <c r="V61" s="78"/>
      <c r="W61" s="81"/>
      <c r="X61" s="64"/>
      <c r="Y61" s="65"/>
      <c r="Z61" s="61"/>
      <c r="AA61" s="81"/>
      <c r="AB61" s="64"/>
      <c r="AC61" s="65"/>
      <c r="AD61" s="61"/>
      <c r="AE61" s="63"/>
      <c r="AF61" s="96">
        <f>F61+J61+N61+R61+V61+Z61+AD61</f>
        <v>0</v>
      </c>
    </row>
    <row r="62" spans="1:33" x14ac:dyDescent="0.25">
      <c r="A62" s="16"/>
      <c r="B62" s="9"/>
      <c r="C62" s="22"/>
      <c r="D62" s="17"/>
      <c r="E62" s="18"/>
      <c r="F62" s="77"/>
      <c r="G62" s="19"/>
      <c r="H62" s="17"/>
      <c r="I62" s="18"/>
      <c r="J62" s="77"/>
      <c r="K62" s="19"/>
      <c r="L62" s="17"/>
      <c r="M62" s="18"/>
      <c r="N62" s="77"/>
      <c r="O62" s="19"/>
      <c r="P62" s="17"/>
      <c r="Q62" s="18"/>
      <c r="R62" s="77"/>
      <c r="S62" s="19"/>
      <c r="T62" s="17"/>
      <c r="U62" s="18"/>
      <c r="V62" s="77"/>
      <c r="W62" s="19"/>
      <c r="X62" s="17"/>
      <c r="Y62" s="18"/>
      <c r="Z62" s="60"/>
      <c r="AA62" s="19"/>
      <c r="AB62" s="17"/>
      <c r="AC62" s="18"/>
      <c r="AD62" s="60"/>
      <c r="AE62" s="23"/>
      <c r="AF62" s="96">
        <f t="shared" ref="AF62:AF63" si="14">F62+J62+N62+R62+V62+Z62+AD62</f>
        <v>0</v>
      </c>
    </row>
    <row r="63" spans="1:33" ht="15.75" thickBot="1" x14ac:dyDescent="0.3">
      <c r="A63" s="20"/>
      <c r="B63" s="26"/>
      <c r="C63" s="24"/>
      <c r="D63" s="106"/>
      <c r="E63" s="104"/>
      <c r="F63" s="107"/>
      <c r="G63" s="108"/>
      <c r="H63" s="106"/>
      <c r="I63" s="104"/>
      <c r="J63" s="107"/>
      <c r="K63" s="108"/>
      <c r="L63" s="106"/>
      <c r="M63" s="104"/>
      <c r="N63" s="107"/>
      <c r="O63" s="108"/>
      <c r="P63" s="106"/>
      <c r="Q63" s="104"/>
      <c r="R63" s="107"/>
      <c r="S63" s="108"/>
      <c r="T63" s="106"/>
      <c r="U63" s="104"/>
      <c r="V63" s="107"/>
      <c r="W63" s="108"/>
      <c r="X63" s="106"/>
      <c r="Y63" s="104"/>
      <c r="Z63" s="109"/>
      <c r="AA63" s="108"/>
      <c r="AB63" s="106"/>
      <c r="AC63" s="104"/>
      <c r="AD63" s="109"/>
      <c r="AE63" s="105"/>
      <c r="AF63" s="110">
        <f t="shared" si="14"/>
        <v>0</v>
      </c>
    </row>
    <row r="64" spans="1:33" ht="15.75" thickBot="1" x14ac:dyDescent="0.3">
      <c r="A64" s="111">
        <v>16</v>
      </c>
      <c r="B64" s="97">
        <v>11441</v>
      </c>
      <c r="C64" s="21" t="s">
        <v>36</v>
      </c>
      <c r="D64" s="98"/>
      <c r="E64" s="99"/>
      <c r="F64" s="100"/>
      <c r="G64" s="101"/>
      <c r="H64" s="98"/>
      <c r="I64" s="99"/>
      <c r="J64" s="100"/>
      <c r="K64" s="101"/>
      <c r="L64" s="98"/>
      <c r="M64" s="99"/>
      <c r="N64" s="100"/>
      <c r="O64" s="101"/>
      <c r="P64" s="98"/>
      <c r="Q64" s="99"/>
      <c r="R64" s="100"/>
      <c r="S64" s="101"/>
      <c r="T64" s="98"/>
      <c r="U64" s="99"/>
      <c r="V64" s="100"/>
      <c r="W64" s="101"/>
      <c r="X64" s="98"/>
      <c r="Y64" s="99"/>
      <c r="Z64" s="102"/>
      <c r="AA64" s="101"/>
      <c r="AB64" s="98"/>
      <c r="AC64" s="99"/>
      <c r="AD64" s="102"/>
      <c r="AE64" s="101"/>
      <c r="AF64" s="103">
        <f>F64+J64+N64+R64+V64+Z64+AD64</f>
        <v>0</v>
      </c>
      <c r="AG64">
        <f>SUM(AF64:AF67)</f>
        <v>0</v>
      </c>
    </row>
    <row r="65" spans="1:33" x14ac:dyDescent="0.25">
      <c r="A65" s="16"/>
      <c r="B65" s="25"/>
      <c r="C65" s="95"/>
      <c r="D65" s="64"/>
      <c r="E65" s="65"/>
      <c r="F65" s="78"/>
      <c r="G65" s="81"/>
      <c r="H65" s="64"/>
      <c r="I65" s="65"/>
      <c r="J65" s="78"/>
      <c r="K65" s="81"/>
      <c r="L65" s="64"/>
      <c r="M65" s="65"/>
      <c r="N65" s="78"/>
      <c r="O65" s="81"/>
      <c r="P65" s="64"/>
      <c r="Q65" s="65"/>
      <c r="R65" s="78"/>
      <c r="S65" s="81"/>
      <c r="T65" s="64"/>
      <c r="U65" s="65"/>
      <c r="V65" s="78"/>
      <c r="W65" s="81"/>
      <c r="X65" s="64"/>
      <c r="Y65" s="65"/>
      <c r="Z65" s="61"/>
      <c r="AA65" s="81"/>
      <c r="AB65" s="64"/>
      <c r="AC65" s="65"/>
      <c r="AD65" s="61"/>
      <c r="AE65" s="63"/>
      <c r="AF65" s="96">
        <f>F65+J65+N65+R65+V65+Z65+AD65</f>
        <v>0</v>
      </c>
    </row>
    <row r="66" spans="1:33" x14ac:dyDescent="0.25">
      <c r="A66" s="16"/>
      <c r="B66" s="9"/>
      <c r="C66" s="22"/>
      <c r="D66" s="17"/>
      <c r="E66" s="18"/>
      <c r="F66" s="77"/>
      <c r="G66" s="19"/>
      <c r="H66" s="17"/>
      <c r="I66" s="18"/>
      <c r="J66" s="77"/>
      <c r="K66" s="19"/>
      <c r="L66" s="17"/>
      <c r="M66" s="18"/>
      <c r="N66" s="77"/>
      <c r="O66" s="19"/>
      <c r="P66" s="17"/>
      <c r="Q66" s="18"/>
      <c r="R66" s="77"/>
      <c r="S66" s="19"/>
      <c r="T66" s="17"/>
      <c r="U66" s="18"/>
      <c r="V66" s="77"/>
      <c r="W66" s="19"/>
      <c r="X66" s="17"/>
      <c r="Y66" s="18"/>
      <c r="Z66" s="60"/>
      <c r="AA66" s="19"/>
      <c r="AB66" s="17"/>
      <c r="AC66" s="18"/>
      <c r="AD66" s="60"/>
      <c r="AE66" s="23"/>
      <c r="AF66" s="96">
        <f t="shared" ref="AF66:AF67" si="15">F66+J66+N66+R66+V66+Z66+AD66</f>
        <v>0</v>
      </c>
    </row>
    <row r="67" spans="1:33" ht="15.75" thickBot="1" x14ac:dyDescent="0.3">
      <c r="A67" s="20"/>
      <c r="B67" s="26"/>
      <c r="C67" s="24"/>
      <c r="D67" s="106"/>
      <c r="E67" s="104"/>
      <c r="F67" s="107"/>
      <c r="G67" s="108"/>
      <c r="H67" s="106"/>
      <c r="I67" s="104"/>
      <c r="J67" s="107"/>
      <c r="K67" s="108"/>
      <c r="L67" s="106"/>
      <c r="M67" s="104"/>
      <c r="N67" s="107"/>
      <c r="O67" s="108"/>
      <c r="P67" s="106"/>
      <c r="Q67" s="104"/>
      <c r="R67" s="107"/>
      <c r="S67" s="108"/>
      <c r="T67" s="106"/>
      <c r="U67" s="104"/>
      <c r="V67" s="107"/>
      <c r="W67" s="108"/>
      <c r="X67" s="106"/>
      <c r="Y67" s="104"/>
      <c r="Z67" s="109"/>
      <c r="AA67" s="108"/>
      <c r="AB67" s="106"/>
      <c r="AC67" s="104"/>
      <c r="AD67" s="109"/>
      <c r="AE67" s="105"/>
      <c r="AF67" s="110">
        <f t="shared" si="15"/>
        <v>0</v>
      </c>
    </row>
    <row r="68" spans="1:33" ht="15.75" thickBot="1" x14ac:dyDescent="0.3">
      <c r="A68" s="111">
        <v>17</v>
      </c>
      <c r="B68" s="97">
        <v>11376</v>
      </c>
      <c r="C68" s="21" t="s">
        <v>37</v>
      </c>
      <c r="D68" s="98"/>
      <c r="E68" s="99"/>
      <c r="F68" s="100"/>
      <c r="G68" s="101"/>
      <c r="H68" s="98"/>
      <c r="I68" s="99"/>
      <c r="J68" s="100"/>
      <c r="K68" s="101"/>
      <c r="L68" s="98"/>
      <c r="M68" s="99"/>
      <c r="N68" s="100"/>
      <c r="O68" s="101"/>
      <c r="P68" s="98"/>
      <c r="Q68" s="99"/>
      <c r="R68" s="100"/>
      <c r="S68" s="101"/>
      <c r="T68" s="98"/>
      <c r="U68" s="99"/>
      <c r="V68" s="100"/>
      <c r="W68" s="101"/>
      <c r="X68" s="98"/>
      <c r="Y68" s="99"/>
      <c r="Z68" s="102"/>
      <c r="AA68" s="101"/>
      <c r="AB68" s="98"/>
      <c r="AC68" s="99"/>
      <c r="AD68" s="102"/>
      <c r="AE68" s="101"/>
      <c r="AF68" s="103">
        <f>F68+J68+N68+R68+V68+Z68+AD68</f>
        <v>0</v>
      </c>
      <c r="AG68">
        <f>SUM(AF68:AF71)</f>
        <v>0</v>
      </c>
    </row>
    <row r="69" spans="1:33" x14ac:dyDescent="0.25">
      <c r="A69" s="16"/>
      <c r="B69" s="25"/>
      <c r="C69" s="95"/>
      <c r="D69" s="64"/>
      <c r="E69" s="65"/>
      <c r="F69" s="78"/>
      <c r="G69" s="81"/>
      <c r="H69" s="64"/>
      <c r="I69" s="65"/>
      <c r="J69" s="78"/>
      <c r="K69" s="81"/>
      <c r="L69" s="64"/>
      <c r="M69" s="65"/>
      <c r="N69" s="78"/>
      <c r="O69" s="81"/>
      <c r="P69" s="64"/>
      <c r="Q69" s="65"/>
      <c r="R69" s="78"/>
      <c r="S69" s="81"/>
      <c r="T69" s="64"/>
      <c r="U69" s="65"/>
      <c r="V69" s="78"/>
      <c r="W69" s="81"/>
      <c r="X69" s="64"/>
      <c r="Y69" s="65"/>
      <c r="Z69" s="61"/>
      <c r="AA69" s="81"/>
      <c r="AB69" s="64"/>
      <c r="AC69" s="65"/>
      <c r="AD69" s="61"/>
      <c r="AE69" s="63"/>
      <c r="AF69" s="96">
        <f>F69+J69+N69+R69+V69+Z69+AD69</f>
        <v>0</v>
      </c>
    </row>
    <row r="70" spans="1:33" x14ac:dyDescent="0.25">
      <c r="A70" s="16"/>
      <c r="B70" s="9"/>
      <c r="C70" s="22"/>
      <c r="D70" s="17"/>
      <c r="E70" s="18"/>
      <c r="F70" s="77"/>
      <c r="G70" s="19"/>
      <c r="H70" s="17"/>
      <c r="I70" s="18"/>
      <c r="J70" s="77"/>
      <c r="K70" s="19"/>
      <c r="L70" s="17"/>
      <c r="M70" s="18"/>
      <c r="N70" s="77"/>
      <c r="O70" s="19"/>
      <c r="P70" s="17"/>
      <c r="Q70" s="18"/>
      <c r="R70" s="77"/>
      <c r="S70" s="19"/>
      <c r="T70" s="17"/>
      <c r="U70" s="18"/>
      <c r="V70" s="77"/>
      <c r="W70" s="19"/>
      <c r="X70" s="17"/>
      <c r="Y70" s="18"/>
      <c r="Z70" s="60"/>
      <c r="AA70" s="19"/>
      <c r="AB70" s="17"/>
      <c r="AC70" s="18"/>
      <c r="AD70" s="60"/>
      <c r="AE70" s="23"/>
      <c r="AF70" s="96">
        <f t="shared" ref="AF70:AF71" si="16">F70+J70+N70+R70+V70+Z70+AD70</f>
        <v>0</v>
      </c>
    </row>
    <row r="71" spans="1:33" ht="15.75" thickBot="1" x14ac:dyDescent="0.3">
      <c r="A71" s="20"/>
      <c r="B71" s="26"/>
      <c r="C71" s="24"/>
      <c r="D71" s="106"/>
      <c r="E71" s="104"/>
      <c r="F71" s="107"/>
      <c r="G71" s="108"/>
      <c r="H71" s="106"/>
      <c r="I71" s="104"/>
      <c r="J71" s="107"/>
      <c r="K71" s="108"/>
      <c r="L71" s="106"/>
      <c r="M71" s="104"/>
      <c r="N71" s="107"/>
      <c r="O71" s="108"/>
      <c r="P71" s="106"/>
      <c r="Q71" s="104"/>
      <c r="R71" s="107"/>
      <c r="S71" s="108"/>
      <c r="T71" s="106"/>
      <c r="U71" s="104"/>
      <c r="V71" s="107"/>
      <c r="W71" s="108"/>
      <c r="X71" s="106"/>
      <c r="Y71" s="104"/>
      <c r="Z71" s="109"/>
      <c r="AA71" s="108"/>
      <c r="AB71" s="106"/>
      <c r="AC71" s="104"/>
      <c r="AD71" s="109"/>
      <c r="AE71" s="105"/>
      <c r="AF71" s="110">
        <f t="shared" si="16"/>
        <v>0</v>
      </c>
    </row>
    <row r="72" spans="1:33" ht="15.75" thickBot="1" x14ac:dyDescent="0.3">
      <c r="A72" s="111">
        <v>18</v>
      </c>
      <c r="B72" s="97">
        <v>11420</v>
      </c>
      <c r="C72" s="21" t="s">
        <v>38</v>
      </c>
      <c r="D72" s="98"/>
      <c r="E72" s="99"/>
      <c r="F72" s="100"/>
      <c r="G72" s="101"/>
      <c r="H72" s="98"/>
      <c r="I72" s="99"/>
      <c r="J72" s="100"/>
      <c r="K72" s="101"/>
      <c r="L72" s="98"/>
      <c r="M72" s="99"/>
      <c r="N72" s="100"/>
      <c r="O72" s="101"/>
      <c r="P72" s="98"/>
      <c r="Q72" s="99"/>
      <c r="R72" s="100"/>
      <c r="S72" s="101"/>
      <c r="T72" s="98"/>
      <c r="U72" s="99"/>
      <c r="V72" s="100"/>
      <c r="W72" s="101"/>
      <c r="X72" s="98"/>
      <c r="Y72" s="99"/>
      <c r="Z72" s="102"/>
      <c r="AA72" s="101"/>
      <c r="AB72" s="98"/>
      <c r="AC72" s="99"/>
      <c r="AD72" s="102"/>
      <c r="AE72" s="101"/>
      <c r="AF72" s="103">
        <f>F72+J72+N72+R72+V72+Z72+AD72</f>
        <v>0</v>
      </c>
      <c r="AG72">
        <f>SUM(AF72:AF75)</f>
        <v>0</v>
      </c>
    </row>
    <row r="73" spans="1:33" x14ac:dyDescent="0.25">
      <c r="A73" s="16"/>
      <c r="B73" s="25"/>
      <c r="C73" s="95"/>
      <c r="D73" s="64"/>
      <c r="E73" s="65"/>
      <c r="F73" s="78"/>
      <c r="G73" s="81"/>
      <c r="H73" s="64"/>
      <c r="I73" s="65"/>
      <c r="J73" s="78"/>
      <c r="K73" s="81"/>
      <c r="L73" s="64"/>
      <c r="M73" s="65"/>
      <c r="N73" s="78"/>
      <c r="O73" s="81"/>
      <c r="P73" s="64"/>
      <c r="Q73" s="65"/>
      <c r="R73" s="78"/>
      <c r="S73" s="81"/>
      <c r="T73" s="64"/>
      <c r="U73" s="65"/>
      <c r="V73" s="78"/>
      <c r="W73" s="81"/>
      <c r="X73" s="64"/>
      <c r="Y73" s="65"/>
      <c r="Z73" s="61"/>
      <c r="AA73" s="81"/>
      <c r="AB73" s="64"/>
      <c r="AC73" s="65"/>
      <c r="AD73" s="61"/>
      <c r="AE73" s="63"/>
      <c r="AF73" s="96">
        <f>F73+J73+N73+R73+V73+Z73+AD73</f>
        <v>0</v>
      </c>
    </row>
    <row r="74" spans="1:33" x14ac:dyDescent="0.25">
      <c r="A74" s="16"/>
      <c r="B74" s="9"/>
      <c r="C74" s="22"/>
      <c r="D74" s="17"/>
      <c r="E74" s="18"/>
      <c r="F74" s="77"/>
      <c r="G74" s="19"/>
      <c r="H74" s="17"/>
      <c r="I74" s="18"/>
      <c r="J74" s="77"/>
      <c r="K74" s="19"/>
      <c r="L74" s="17"/>
      <c r="M74" s="18"/>
      <c r="N74" s="77"/>
      <c r="O74" s="19"/>
      <c r="P74" s="17"/>
      <c r="Q74" s="18"/>
      <c r="R74" s="77"/>
      <c r="S74" s="19"/>
      <c r="T74" s="17"/>
      <c r="U74" s="18"/>
      <c r="V74" s="77"/>
      <c r="W74" s="19"/>
      <c r="X74" s="17"/>
      <c r="Y74" s="18"/>
      <c r="Z74" s="60"/>
      <c r="AA74" s="19"/>
      <c r="AB74" s="17"/>
      <c r="AC74" s="18"/>
      <c r="AD74" s="60"/>
      <c r="AE74" s="23"/>
      <c r="AF74" s="96">
        <f t="shared" ref="AF74:AF75" si="17">F74+J74+N74+R74+V74+Z74+AD74</f>
        <v>0</v>
      </c>
    </row>
    <row r="75" spans="1:33" ht="15.75" thickBot="1" x14ac:dyDescent="0.3">
      <c r="A75" s="20"/>
      <c r="B75" s="26"/>
      <c r="C75" s="24"/>
      <c r="D75" s="106"/>
      <c r="E75" s="104"/>
      <c r="F75" s="107"/>
      <c r="G75" s="108"/>
      <c r="H75" s="106"/>
      <c r="I75" s="104"/>
      <c r="J75" s="107"/>
      <c r="K75" s="108"/>
      <c r="L75" s="106"/>
      <c r="M75" s="104"/>
      <c r="N75" s="107"/>
      <c r="O75" s="108"/>
      <c r="P75" s="106"/>
      <c r="Q75" s="104"/>
      <c r="R75" s="107"/>
      <c r="S75" s="108"/>
      <c r="T75" s="106"/>
      <c r="U75" s="104"/>
      <c r="V75" s="107"/>
      <c r="W75" s="108"/>
      <c r="X75" s="106"/>
      <c r="Y75" s="104"/>
      <c r="Z75" s="109"/>
      <c r="AA75" s="108"/>
      <c r="AB75" s="106"/>
      <c r="AC75" s="104"/>
      <c r="AD75" s="109"/>
      <c r="AE75" s="105"/>
      <c r="AF75" s="110">
        <f t="shared" si="17"/>
        <v>0</v>
      </c>
    </row>
    <row r="76" spans="1:33" ht="15.75" thickBot="1" x14ac:dyDescent="0.3">
      <c r="A76" s="111">
        <v>19</v>
      </c>
      <c r="B76" s="97">
        <v>11419</v>
      </c>
      <c r="C76" s="21" t="s">
        <v>44</v>
      </c>
      <c r="D76" s="98"/>
      <c r="E76" s="99"/>
      <c r="F76" s="100"/>
      <c r="G76" s="101"/>
      <c r="H76" s="98"/>
      <c r="I76" s="99"/>
      <c r="J76" s="100"/>
      <c r="K76" s="101"/>
      <c r="L76" s="98"/>
      <c r="M76" s="99"/>
      <c r="N76" s="100"/>
      <c r="O76" s="101"/>
      <c r="P76" s="98"/>
      <c r="Q76" s="99"/>
      <c r="R76" s="100"/>
      <c r="S76" s="101"/>
      <c r="T76" s="98"/>
      <c r="U76" s="99"/>
      <c r="V76" s="100"/>
      <c r="W76" s="101"/>
      <c r="X76" s="98"/>
      <c r="Y76" s="99"/>
      <c r="Z76" s="102"/>
      <c r="AA76" s="101"/>
      <c r="AB76" s="98"/>
      <c r="AC76" s="99"/>
      <c r="AD76" s="102"/>
      <c r="AE76" s="101"/>
      <c r="AF76" s="103">
        <f>F76+J76+N76+R76+V76+Z76+AD76</f>
        <v>0</v>
      </c>
      <c r="AG76">
        <f>SUM(AF76:AF79)</f>
        <v>0</v>
      </c>
    </row>
    <row r="77" spans="1:33" x14ac:dyDescent="0.25">
      <c r="A77" s="16"/>
      <c r="B77" s="25"/>
      <c r="C77" s="95"/>
      <c r="D77" s="64"/>
      <c r="E77" s="65"/>
      <c r="F77" s="78"/>
      <c r="G77" s="81"/>
      <c r="H77" s="64"/>
      <c r="I77" s="65"/>
      <c r="J77" s="78"/>
      <c r="K77" s="81"/>
      <c r="L77" s="64"/>
      <c r="M77" s="65"/>
      <c r="N77" s="78"/>
      <c r="O77" s="81"/>
      <c r="P77" s="64"/>
      <c r="Q77" s="65"/>
      <c r="R77" s="78"/>
      <c r="S77" s="81"/>
      <c r="T77" s="64"/>
      <c r="U77" s="65"/>
      <c r="V77" s="78"/>
      <c r="W77" s="81"/>
      <c r="X77" s="64"/>
      <c r="Y77" s="65"/>
      <c r="Z77" s="61"/>
      <c r="AA77" s="81"/>
      <c r="AB77" s="64"/>
      <c r="AC77" s="65"/>
      <c r="AD77" s="61"/>
      <c r="AE77" s="63"/>
      <c r="AF77" s="96">
        <f>F77+J77+N77+R77+V77+Z77+AD77</f>
        <v>0</v>
      </c>
    </row>
    <row r="78" spans="1:33" x14ac:dyDescent="0.25">
      <c r="A78" s="16"/>
      <c r="B78" s="9"/>
      <c r="C78" s="22"/>
      <c r="D78" s="17"/>
      <c r="E78" s="18"/>
      <c r="F78" s="77"/>
      <c r="G78" s="19"/>
      <c r="H78" s="17"/>
      <c r="I78" s="18"/>
      <c r="J78" s="77"/>
      <c r="K78" s="19"/>
      <c r="L78" s="17"/>
      <c r="M78" s="18"/>
      <c r="N78" s="77"/>
      <c r="O78" s="19"/>
      <c r="P78" s="17"/>
      <c r="Q78" s="18"/>
      <c r="R78" s="77"/>
      <c r="S78" s="19"/>
      <c r="T78" s="17"/>
      <c r="U78" s="18"/>
      <c r="V78" s="77"/>
      <c r="W78" s="19"/>
      <c r="X78" s="17"/>
      <c r="Y78" s="18"/>
      <c r="Z78" s="60"/>
      <c r="AA78" s="19"/>
      <c r="AB78" s="17"/>
      <c r="AC78" s="18"/>
      <c r="AD78" s="60"/>
      <c r="AE78" s="23"/>
      <c r="AF78" s="96">
        <f t="shared" ref="AF78:AF79" si="18">F78+J78+N78+R78+V78+Z78+AD78</f>
        <v>0</v>
      </c>
    </row>
    <row r="79" spans="1:33" ht="15.75" thickBot="1" x14ac:dyDescent="0.3">
      <c r="A79" s="20"/>
      <c r="B79" s="26"/>
      <c r="C79" s="24"/>
      <c r="D79" s="106"/>
      <c r="E79" s="104"/>
      <c r="F79" s="107"/>
      <c r="G79" s="108"/>
      <c r="H79" s="106"/>
      <c r="I79" s="104"/>
      <c r="J79" s="107"/>
      <c r="K79" s="108"/>
      <c r="L79" s="106"/>
      <c r="M79" s="104"/>
      <c r="N79" s="107"/>
      <c r="O79" s="108"/>
      <c r="P79" s="106"/>
      <c r="Q79" s="104"/>
      <c r="R79" s="107"/>
      <c r="S79" s="108"/>
      <c r="T79" s="106"/>
      <c r="U79" s="104"/>
      <c r="V79" s="107"/>
      <c r="W79" s="108"/>
      <c r="X79" s="106"/>
      <c r="Y79" s="104"/>
      <c r="Z79" s="109"/>
      <c r="AA79" s="108"/>
      <c r="AB79" s="106"/>
      <c r="AC79" s="104"/>
      <c r="AD79" s="109"/>
      <c r="AE79" s="105"/>
      <c r="AF79" s="110">
        <f t="shared" si="18"/>
        <v>0</v>
      </c>
    </row>
    <row r="80" spans="1:33" ht="15.75" thickBot="1" x14ac:dyDescent="0.3">
      <c r="A80" s="111">
        <v>20</v>
      </c>
      <c r="B80" s="97">
        <v>11416</v>
      </c>
      <c r="C80" s="21" t="s">
        <v>45</v>
      </c>
      <c r="D80" s="98"/>
      <c r="E80" s="99"/>
      <c r="F80" s="100"/>
      <c r="G80" s="101"/>
      <c r="H80" s="98"/>
      <c r="I80" s="99"/>
      <c r="J80" s="100"/>
      <c r="K80" s="101"/>
      <c r="L80" s="98"/>
      <c r="M80" s="99"/>
      <c r="N80" s="100"/>
      <c r="O80" s="101"/>
      <c r="P80" s="98"/>
      <c r="Q80" s="99"/>
      <c r="R80" s="100"/>
      <c r="S80" s="101"/>
      <c r="T80" s="98"/>
      <c r="U80" s="99"/>
      <c r="V80" s="100"/>
      <c r="W80" s="101"/>
      <c r="X80" s="98"/>
      <c r="Y80" s="99"/>
      <c r="Z80" s="102"/>
      <c r="AA80" s="101"/>
      <c r="AB80" s="98"/>
      <c r="AC80" s="99"/>
      <c r="AD80" s="102"/>
      <c r="AE80" s="101"/>
      <c r="AF80" s="103">
        <f>F80+J80+N80+R80+V80+Z80+AD80</f>
        <v>0</v>
      </c>
      <c r="AG80">
        <f>SUM(AF80:AF83)</f>
        <v>0</v>
      </c>
    </row>
    <row r="81" spans="1:33" x14ac:dyDescent="0.25">
      <c r="A81" s="16"/>
      <c r="B81" s="25"/>
      <c r="C81" s="95"/>
      <c r="D81" s="64"/>
      <c r="E81" s="65"/>
      <c r="F81" s="78"/>
      <c r="G81" s="81"/>
      <c r="H81" s="64"/>
      <c r="I81" s="65"/>
      <c r="J81" s="78"/>
      <c r="K81" s="81"/>
      <c r="L81" s="64"/>
      <c r="M81" s="65"/>
      <c r="N81" s="78"/>
      <c r="O81" s="81"/>
      <c r="P81" s="64"/>
      <c r="Q81" s="65"/>
      <c r="R81" s="78"/>
      <c r="S81" s="81"/>
      <c r="T81" s="64"/>
      <c r="U81" s="65"/>
      <c r="V81" s="78"/>
      <c r="W81" s="81"/>
      <c r="X81" s="64"/>
      <c r="Y81" s="65"/>
      <c r="Z81" s="61"/>
      <c r="AA81" s="81"/>
      <c r="AB81" s="64"/>
      <c r="AC81" s="65"/>
      <c r="AD81" s="61"/>
      <c r="AE81" s="63"/>
      <c r="AF81" s="96">
        <f>F81+J81+N81+R81+V81+Z81+AD81</f>
        <v>0</v>
      </c>
    </row>
    <row r="82" spans="1:33" x14ac:dyDescent="0.25">
      <c r="A82" s="16"/>
      <c r="B82" s="9"/>
      <c r="C82" s="22"/>
      <c r="D82" s="17"/>
      <c r="E82" s="18"/>
      <c r="F82" s="77"/>
      <c r="G82" s="19"/>
      <c r="H82" s="17"/>
      <c r="I82" s="18"/>
      <c r="J82" s="77"/>
      <c r="K82" s="19"/>
      <c r="L82" s="17"/>
      <c r="M82" s="18"/>
      <c r="N82" s="77"/>
      <c r="O82" s="19"/>
      <c r="P82" s="17"/>
      <c r="Q82" s="18"/>
      <c r="R82" s="77"/>
      <c r="S82" s="19"/>
      <c r="T82" s="17"/>
      <c r="U82" s="18"/>
      <c r="V82" s="77"/>
      <c r="W82" s="19"/>
      <c r="X82" s="17"/>
      <c r="Y82" s="18"/>
      <c r="Z82" s="60"/>
      <c r="AA82" s="19"/>
      <c r="AB82" s="17"/>
      <c r="AC82" s="18"/>
      <c r="AD82" s="60"/>
      <c r="AE82" s="23"/>
      <c r="AF82" s="96">
        <f t="shared" ref="AF82:AF83" si="19">F82+J82+N82+R82+V82+Z82+AD82</f>
        <v>0</v>
      </c>
    </row>
    <row r="83" spans="1:33" ht="15.75" thickBot="1" x14ac:dyDescent="0.3">
      <c r="A83" s="20"/>
      <c r="B83" s="26"/>
      <c r="C83" s="24"/>
      <c r="D83" s="106"/>
      <c r="E83" s="104"/>
      <c r="F83" s="107"/>
      <c r="G83" s="108"/>
      <c r="H83" s="106"/>
      <c r="I83" s="104"/>
      <c r="J83" s="107"/>
      <c r="K83" s="108"/>
      <c r="L83" s="106"/>
      <c r="M83" s="104"/>
      <c r="N83" s="107"/>
      <c r="O83" s="108"/>
      <c r="P83" s="106"/>
      <c r="Q83" s="104"/>
      <c r="R83" s="107"/>
      <c r="S83" s="108"/>
      <c r="T83" s="106"/>
      <c r="U83" s="104"/>
      <c r="V83" s="107"/>
      <c r="W83" s="108"/>
      <c r="X83" s="106"/>
      <c r="Y83" s="104"/>
      <c r="Z83" s="109"/>
      <c r="AA83" s="108"/>
      <c r="AB83" s="106"/>
      <c r="AC83" s="104"/>
      <c r="AD83" s="109"/>
      <c r="AE83" s="105"/>
      <c r="AF83" s="110">
        <f t="shared" si="19"/>
        <v>0</v>
      </c>
    </row>
    <row r="84" spans="1:33" ht="15.75" thickBot="1" x14ac:dyDescent="0.3">
      <c r="A84" s="111">
        <v>21</v>
      </c>
      <c r="B84" s="97">
        <v>11418</v>
      </c>
      <c r="C84" s="21" t="s">
        <v>51</v>
      </c>
      <c r="D84" s="98"/>
      <c r="E84" s="99"/>
      <c r="F84" s="100"/>
      <c r="G84" s="101"/>
      <c r="H84" s="98"/>
      <c r="I84" s="99"/>
      <c r="J84" s="100"/>
      <c r="K84" s="101"/>
      <c r="L84" s="98"/>
      <c r="M84" s="99"/>
      <c r="N84" s="100"/>
      <c r="O84" s="101"/>
      <c r="P84" s="98"/>
      <c r="Q84" s="99"/>
      <c r="R84" s="100"/>
      <c r="S84" s="101"/>
      <c r="T84" s="98"/>
      <c r="U84" s="99"/>
      <c r="V84" s="100"/>
      <c r="W84" s="101"/>
      <c r="X84" s="98"/>
      <c r="Y84" s="99"/>
      <c r="Z84" s="102"/>
      <c r="AA84" s="101"/>
      <c r="AB84" s="98"/>
      <c r="AC84" s="99"/>
      <c r="AD84" s="102"/>
      <c r="AE84" s="101"/>
      <c r="AF84" s="103">
        <f>F84+J84+N84+R84+V84+Z84+AD84</f>
        <v>0</v>
      </c>
      <c r="AG84">
        <f>SUM(AF84:AF87)</f>
        <v>0</v>
      </c>
    </row>
    <row r="85" spans="1:33" x14ac:dyDescent="0.25">
      <c r="A85" s="16"/>
      <c r="B85" s="25"/>
      <c r="C85" s="95"/>
      <c r="D85" s="64"/>
      <c r="E85" s="65"/>
      <c r="F85" s="78"/>
      <c r="G85" s="81"/>
      <c r="H85" s="64"/>
      <c r="I85" s="65"/>
      <c r="J85" s="78"/>
      <c r="K85" s="81"/>
      <c r="L85" s="64"/>
      <c r="M85" s="65"/>
      <c r="N85" s="78"/>
      <c r="O85" s="81"/>
      <c r="P85" s="64"/>
      <c r="Q85" s="65"/>
      <c r="R85" s="78"/>
      <c r="S85" s="81"/>
      <c r="T85" s="64"/>
      <c r="U85" s="65"/>
      <c r="V85" s="78"/>
      <c r="W85" s="81"/>
      <c r="X85" s="64"/>
      <c r="Y85" s="65"/>
      <c r="Z85" s="61"/>
      <c r="AA85" s="81"/>
      <c r="AB85" s="64"/>
      <c r="AC85" s="65"/>
      <c r="AD85" s="61"/>
      <c r="AE85" s="63"/>
      <c r="AF85" s="96">
        <f>F85+J85+N85+R85+V85+Z85+AD85</f>
        <v>0</v>
      </c>
    </row>
    <row r="86" spans="1:33" x14ac:dyDescent="0.25">
      <c r="A86" s="16"/>
      <c r="B86" s="9"/>
      <c r="C86" s="22"/>
      <c r="D86" s="17"/>
      <c r="E86" s="18"/>
      <c r="F86" s="77"/>
      <c r="G86" s="19"/>
      <c r="H86" s="17"/>
      <c r="I86" s="18"/>
      <c r="J86" s="77"/>
      <c r="K86" s="19"/>
      <c r="L86" s="17"/>
      <c r="M86" s="18"/>
      <c r="N86" s="77"/>
      <c r="O86" s="19"/>
      <c r="P86" s="17"/>
      <c r="Q86" s="18"/>
      <c r="R86" s="77"/>
      <c r="S86" s="19"/>
      <c r="T86" s="17"/>
      <c r="U86" s="18"/>
      <c r="V86" s="77"/>
      <c r="W86" s="19"/>
      <c r="X86" s="17"/>
      <c r="Y86" s="18"/>
      <c r="Z86" s="60"/>
      <c r="AA86" s="19"/>
      <c r="AB86" s="17"/>
      <c r="AC86" s="18"/>
      <c r="AD86" s="60"/>
      <c r="AE86" s="23"/>
      <c r="AF86" s="96">
        <f t="shared" ref="AF86:AF87" si="20">F86+J86+N86+R86+V86+Z86+AD86</f>
        <v>0</v>
      </c>
    </row>
    <row r="87" spans="1:33" ht="15.75" thickBot="1" x14ac:dyDescent="0.3">
      <c r="A87" s="20"/>
      <c r="B87" s="26"/>
      <c r="C87" s="24"/>
      <c r="D87" s="106"/>
      <c r="E87" s="104"/>
      <c r="F87" s="107"/>
      <c r="G87" s="108"/>
      <c r="H87" s="106"/>
      <c r="I87" s="104"/>
      <c r="J87" s="107"/>
      <c r="K87" s="108"/>
      <c r="L87" s="106"/>
      <c r="M87" s="104"/>
      <c r="N87" s="107"/>
      <c r="O87" s="108"/>
      <c r="P87" s="106"/>
      <c r="Q87" s="104"/>
      <c r="R87" s="107"/>
      <c r="S87" s="108"/>
      <c r="T87" s="106"/>
      <c r="U87" s="104"/>
      <c r="V87" s="107"/>
      <c r="W87" s="108"/>
      <c r="X87" s="106"/>
      <c r="Y87" s="104"/>
      <c r="Z87" s="109"/>
      <c r="AA87" s="108"/>
      <c r="AB87" s="106"/>
      <c r="AC87" s="104"/>
      <c r="AD87" s="109"/>
      <c r="AE87" s="105"/>
      <c r="AF87" s="110">
        <f t="shared" si="20"/>
        <v>0</v>
      </c>
    </row>
    <row r="88" spans="1:33" ht="15.75" thickBot="1" x14ac:dyDescent="0.3">
      <c r="A88" s="111">
        <v>22</v>
      </c>
      <c r="B88" s="97">
        <v>11494</v>
      </c>
      <c r="C88" s="21" t="s">
        <v>84</v>
      </c>
      <c r="D88" s="98"/>
      <c r="E88" s="99"/>
      <c r="F88" s="100"/>
      <c r="G88" s="101"/>
      <c r="H88" s="98"/>
      <c r="I88" s="99"/>
      <c r="J88" s="100"/>
      <c r="K88" s="101"/>
      <c r="L88" s="98"/>
      <c r="M88" s="99"/>
      <c r="N88" s="100"/>
      <c r="O88" s="101"/>
      <c r="P88" s="98"/>
      <c r="Q88" s="99"/>
      <c r="R88" s="100"/>
      <c r="S88" s="101"/>
      <c r="T88" s="98"/>
      <c r="U88" s="99"/>
      <c r="V88" s="100"/>
      <c r="W88" s="101"/>
      <c r="X88" s="98"/>
      <c r="Y88" s="99"/>
      <c r="Z88" s="102"/>
      <c r="AA88" s="101"/>
      <c r="AB88" s="98"/>
      <c r="AC88" s="99"/>
      <c r="AD88" s="102"/>
      <c r="AE88" s="101"/>
      <c r="AF88" s="103">
        <f>F88+J88+N88+R88+V88+Z88+AD88</f>
        <v>0</v>
      </c>
      <c r="AG88">
        <f>SUM(AF88:AF91)</f>
        <v>0</v>
      </c>
    </row>
    <row r="89" spans="1:33" x14ac:dyDescent="0.25">
      <c r="A89" s="16"/>
      <c r="B89" s="25"/>
      <c r="C89" s="95"/>
      <c r="D89" s="64"/>
      <c r="E89" s="65"/>
      <c r="F89" s="78"/>
      <c r="G89" s="81"/>
      <c r="H89" s="64"/>
      <c r="I89" s="65"/>
      <c r="J89" s="78"/>
      <c r="K89" s="81"/>
      <c r="L89" s="64"/>
      <c r="M89" s="65"/>
      <c r="N89" s="78"/>
      <c r="O89" s="81"/>
      <c r="P89" s="64"/>
      <c r="Q89" s="65"/>
      <c r="R89" s="78"/>
      <c r="S89" s="81"/>
      <c r="T89" s="64"/>
      <c r="U89" s="65"/>
      <c r="V89" s="78"/>
      <c r="W89" s="81"/>
      <c r="X89" s="64"/>
      <c r="Y89" s="65"/>
      <c r="Z89" s="61"/>
      <c r="AA89" s="81"/>
      <c r="AB89" s="64"/>
      <c r="AC89" s="65"/>
      <c r="AD89" s="61"/>
      <c r="AE89" s="63"/>
      <c r="AF89" s="96">
        <f>F89+J89+N89+R89+V89+Z89+AD89</f>
        <v>0</v>
      </c>
    </row>
    <row r="90" spans="1:33" x14ac:dyDescent="0.25">
      <c r="A90" s="16"/>
      <c r="B90" s="9"/>
      <c r="C90" s="22"/>
      <c r="D90" s="17"/>
      <c r="E90" s="18"/>
      <c r="F90" s="77"/>
      <c r="G90" s="19"/>
      <c r="H90" s="17"/>
      <c r="I90" s="18"/>
      <c r="J90" s="77"/>
      <c r="K90" s="19"/>
      <c r="L90" s="17"/>
      <c r="M90" s="18"/>
      <c r="N90" s="77"/>
      <c r="O90" s="19"/>
      <c r="P90" s="17"/>
      <c r="Q90" s="18"/>
      <c r="R90" s="77"/>
      <c r="S90" s="19"/>
      <c r="T90" s="17"/>
      <c r="U90" s="18"/>
      <c r="V90" s="77"/>
      <c r="W90" s="19"/>
      <c r="X90" s="17"/>
      <c r="Y90" s="18"/>
      <c r="Z90" s="60"/>
      <c r="AA90" s="19"/>
      <c r="AB90" s="17"/>
      <c r="AC90" s="18"/>
      <c r="AD90" s="60"/>
      <c r="AE90" s="23"/>
      <c r="AF90" s="96">
        <f t="shared" ref="AF90:AF91" si="21">F90+J90+N90+R90+V90+Z90+AD90</f>
        <v>0</v>
      </c>
    </row>
    <row r="91" spans="1:33" ht="15.75" thickBot="1" x14ac:dyDescent="0.3">
      <c r="A91" s="20"/>
      <c r="B91" s="26"/>
      <c r="C91" s="24"/>
      <c r="D91" s="106"/>
      <c r="E91" s="104"/>
      <c r="F91" s="107"/>
      <c r="G91" s="108"/>
      <c r="H91" s="106"/>
      <c r="I91" s="104"/>
      <c r="J91" s="107"/>
      <c r="K91" s="108"/>
      <c r="L91" s="106"/>
      <c r="M91" s="104"/>
      <c r="N91" s="107"/>
      <c r="O91" s="108"/>
      <c r="P91" s="106"/>
      <c r="Q91" s="104"/>
      <c r="R91" s="107"/>
      <c r="S91" s="108"/>
      <c r="T91" s="106"/>
      <c r="U91" s="104"/>
      <c r="V91" s="107"/>
      <c r="W91" s="108"/>
      <c r="X91" s="106"/>
      <c r="Y91" s="104"/>
      <c r="Z91" s="109"/>
      <c r="AA91" s="108"/>
      <c r="AB91" s="106"/>
      <c r="AC91" s="104"/>
      <c r="AD91" s="109"/>
      <c r="AE91" s="105"/>
      <c r="AF91" s="110">
        <f t="shared" si="21"/>
        <v>0</v>
      </c>
    </row>
    <row r="92" spans="1:33" ht="15.75" thickBot="1" x14ac:dyDescent="0.3">
      <c r="A92" s="111">
        <v>23</v>
      </c>
      <c r="B92" s="97">
        <v>11449</v>
      </c>
      <c r="C92" s="21" t="s">
        <v>58</v>
      </c>
      <c r="D92" s="98"/>
      <c r="E92" s="99"/>
      <c r="F92" s="100"/>
      <c r="G92" s="101"/>
      <c r="H92" s="98"/>
      <c r="I92" s="99"/>
      <c r="J92" s="100"/>
      <c r="K92" s="101"/>
      <c r="L92" s="98"/>
      <c r="M92" s="99"/>
      <c r="N92" s="100"/>
      <c r="O92" s="101"/>
      <c r="P92" s="98"/>
      <c r="Q92" s="99"/>
      <c r="R92" s="100"/>
      <c r="S92" s="101"/>
      <c r="T92" s="98"/>
      <c r="U92" s="99"/>
      <c r="V92" s="100"/>
      <c r="W92" s="101"/>
      <c r="X92" s="98"/>
      <c r="Y92" s="99"/>
      <c r="Z92" s="102"/>
      <c r="AA92" s="101"/>
      <c r="AB92" s="98"/>
      <c r="AC92" s="99"/>
      <c r="AD92" s="102"/>
      <c r="AE92" s="101"/>
      <c r="AF92" s="103">
        <f>F92+J92+N92+R92+V92+Z92+AD92</f>
        <v>0</v>
      </c>
      <c r="AG92">
        <f>SUM(AF92:AF95)</f>
        <v>0</v>
      </c>
    </row>
    <row r="93" spans="1:33" x14ac:dyDescent="0.25">
      <c r="A93" s="16"/>
      <c r="B93" s="25"/>
      <c r="C93" s="95"/>
      <c r="D93" s="64"/>
      <c r="E93" s="65"/>
      <c r="F93" s="78"/>
      <c r="G93" s="81"/>
      <c r="H93" s="64"/>
      <c r="I93" s="65"/>
      <c r="J93" s="78"/>
      <c r="K93" s="81"/>
      <c r="L93" s="64"/>
      <c r="M93" s="65"/>
      <c r="N93" s="78"/>
      <c r="O93" s="81"/>
      <c r="P93" s="64"/>
      <c r="Q93" s="65"/>
      <c r="R93" s="78"/>
      <c r="S93" s="81"/>
      <c r="T93" s="64"/>
      <c r="U93" s="65"/>
      <c r="V93" s="78"/>
      <c r="W93" s="81"/>
      <c r="X93" s="64"/>
      <c r="Y93" s="65"/>
      <c r="Z93" s="61"/>
      <c r="AA93" s="81"/>
      <c r="AB93" s="64"/>
      <c r="AC93" s="65"/>
      <c r="AD93" s="61"/>
      <c r="AE93" s="63"/>
      <c r="AF93" s="96">
        <f>F93+J93+N93+R93+V93+Z93+AD93</f>
        <v>0</v>
      </c>
    </row>
    <row r="94" spans="1:33" x14ac:dyDescent="0.25">
      <c r="A94" s="16"/>
      <c r="B94" s="9"/>
      <c r="C94" s="22"/>
      <c r="D94" s="17"/>
      <c r="E94" s="18"/>
      <c r="F94" s="77"/>
      <c r="G94" s="19"/>
      <c r="H94" s="17"/>
      <c r="I94" s="18"/>
      <c r="J94" s="77"/>
      <c r="K94" s="19"/>
      <c r="L94" s="17"/>
      <c r="M94" s="18"/>
      <c r="N94" s="77"/>
      <c r="O94" s="19"/>
      <c r="P94" s="17"/>
      <c r="Q94" s="18"/>
      <c r="R94" s="77"/>
      <c r="S94" s="19"/>
      <c r="T94" s="17"/>
      <c r="U94" s="18"/>
      <c r="V94" s="77"/>
      <c r="W94" s="19"/>
      <c r="X94" s="17"/>
      <c r="Y94" s="18"/>
      <c r="Z94" s="60"/>
      <c r="AA94" s="19"/>
      <c r="AB94" s="17"/>
      <c r="AC94" s="18"/>
      <c r="AD94" s="60"/>
      <c r="AE94" s="23"/>
      <c r="AF94" s="96">
        <f t="shared" ref="AF94:AF95" si="22">F94+J94+N94+R94+V94+Z94+AD94</f>
        <v>0</v>
      </c>
    </row>
    <row r="95" spans="1:33" ht="15.75" thickBot="1" x14ac:dyDescent="0.3">
      <c r="A95" s="20"/>
      <c r="B95" s="26"/>
      <c r="C95" s="24"/>
      <c r="D95" s="106"/>
      <c r="E95" s="104"/>
      <c r="F95" s="107"/>
      <c r="G95" s="108"/>
      <c r="H95" s="106"/>
      <c r="I95" s="104"/>
      <c r="J95" s="107"/>
      <c r="K95" s="108"/>
      <c r="L95" s="106"/>
      <c r="M95" s="104"/>
      <c r="N95" s="107"/>
      <c r="O95" s="108"/>
      <c r="P95" s="106"/>
      <c r="Q95" s="104"/>
      <c r="R95" s="107"/>
      <c r="S95" s="108"/>
      <c r="T95" s="106"/>
      <c r="U95" s="104"/>
      <c r="V95" s="107"/>
      <c r="W95" s="108"/>
      <c r="X95" s="106"/>
      <c r="Y95" s="104"/>
      <c r="Z95" s="109"/>
      <c r="AA95" s="108"/>
      <c r="AB95" s="106"/>
      <c r="AC95" s="104"/>
      <c r="AD95" s="109"/>
      <c r="AE95" s="105"/>
      <c r="AF95" s="110">
        <f t="shared" si="22"/>
        <v>0</v>
      </c>
    </row>
    <row r="96" spans="1:33" ht="15.75" thickBot="1" x14ac:dyDescent="0.3">
      <c r="A96" s="111">
        <v>24</v>
      </c>
      <c r="B96" s="97">
        <v>11290</v>
      </c>
      <c r="C96" s="21" t="s">
        <v>3</v>
      </c>
      <c r="D96" s="98"/>
      <c r="E96" s="99"/>
      <c r="F96" s="100"/>
      <c r="G96" s="101"/>
      <c r="H96" s="98"/>
      <c r="I96" s="99"/>
      <c r="J96" s="100"/>
      <c r="K96" s="101"/>
      <c r="L96" s="98"/>
      <c r="M96" s="99"/>
      <c r="N96" s="100"/>
      <c r="O96" s="101"/>
      <c r="P96" s="98"/>
      <c r="Q96" s="99"/>
      <c r="R96" s="100"/>
      <c r="S96" s="101"/>
      <c r="T96" s="98"/>
      <c r="U96" s="99"/>
      <c r="V96" s="100"/>
      <c r="W96" s="101"/>
      <c r="X96" s="98"/>
      <c r="Y96" s="99"/>
      <c r="Z96" s="102"/>
      <c r="AA96" s="101"/>
      <c r="AB96" s="98"/>
      <c r="AC96" s="99"/>
      <c r="AD96" s="102"/>
      <c r="AE96" s="101"/>
      <c r="AF96" s="103">
        <f>F96+J96+N96+R96+V96+Z96+AD96</f>
        <v>0</v>
      </c>
      <c r="AG96">
        <f>SUM(AF96:AF99)</f>
        <v>0</v>
      </c>
    </row>
    <row r="97" spans="1:33" x14ac:dyDescent="0.25">
      <c r="A97" s="16"/>
      <c r="B97" s="25"/>
      <c r="C97" s="95"/>
      <c r="D97" s="64"/>
      <c r="E97" s="65"/>
      <c r="F97" s="78"/>
      <c r="G97" s="81"/>
      <c r="H97" s="64"/>
      <c r="I97" s="65"/>
      <c r="J97" s="78"/>
      <c r="K97" s="81"/>
      <c r="L97" s="64"/>
      <c r="M97" s="65"/>
      <c r="N97" s="78"/>
      <c r="O97" s="81"/>
      <c r="P97" s="64"/>
      <c r="Q97" s="65"/>
      <c r="R97" s="78"/>
      <c r="S97" s="81"/>
      <c r="T97" s="64"/>
      <c r="U97" s="65"/>
      <c r="V97" s="78"/>
      <c r="W97" s="81"/>
      <c r="X97" s="64"/>
      <c r="Y97" s="65"/>
      <c r="Z97" s="61"/>
      <c r="AA97" s="81"/>
      <c r="AB97" s="64"/>
      <c r="AC97" s="65"/>
      <c r="AD97" s="61"/>
      <c r="AE97" s="63"/>
      <c r="AF97" s="96">
        <f>F97+J97+N97+R97+V97+Z97+AD97</f>
        <v>0</v>
      </c>
    </row>
    <row r="98" spans="1:33" x14ac:dyDescent="0.25">
      <c r="A98" s="16"/>
      <c r="B98" s="9"/>
      <c r="C98" s="22"/>
      <c r="D98" s="17"/>
      <c r="E98" s="18"/>
      <c r="F98" s="77"/>
      <c r="G98" s="19"/>
      <c r="H98" s="17"/>
      <c r="I98" s="18"/>
      <c r="J98" s="77"/>
      <c r="K98" s="19"/>
      <c r="L98" s="17"/>
      <c r="M98" s="18"/>
      <c r="N98" s="77"/>
      <c r="O98" s="19"/>
      <c r="P98" s="17"/>
      <c r="Q98" s="18"/>
      <c r="R98" s="77"/>
      <c r="S98" s="19"/>
      <c r="T98" s="17"/>
      <c r="U98" s="18"/>
      <c r="V98" s="77"/>
      <c r="W98" s="19"/>
      <c r="X98" s="17"/>
      <c r="Y98" s="18"/>
      <c r="Z98" s="60"/>
      <c r="AA98" s="19"/>
      <c r="AB98" s="17"/>
      <c r="AC98" s="18"/>
      <c r="AD98" s="60"/>
      <c r="AE98" s="23"/>
      <c r="AF98" s="96">
        <f t="shared" ref="AF98:AF99" si="23">F98+J98+N98+R98+V98+Z98+AD98</f>
        <v>0</v>
      </c>
    </row>
    <row r="99" spans="1:33" ht="15.75" thickBot="1" x14ac:dyDescent="0.3">
      <c r="A99" s="20"/>
      <c r="B99" s="26"/>
      <c r="C99" s="24"/>
      <c r="D99" s="106"/>
      <c r="E99" s="104"/>
      <c r="F99" s="107"/>
      <c r="G99" s="108"/>
      <c r="H99" s="106"/>
      <c r="I99" s="104"/>
      <c r="J99" s="107"/>
      <c r="K99" s="108"/>
      <c r="L99" s="106"/>
      <c r="M99" s="104"/>
      <c r="N99" s="107"/>
      <c r="O99" s="108"/>
      <c r="P99" s="106"/>
      <c r="Q99" s="104"/>
      <c r="R99" s="107"/>
      <c r="S99" s="108"/>
      <c r="T99" s="106"/>
      <c r="U99" s="104"/>
      <c r="V99" s="107"/>
      <c r="W99" s="108"/>
      <c r="X99" s="106"/>
      <c r="Y99" s="104"/>
      <c r="Z99" s="109"/>
      <c r="AA99" s="108"/>
      <c r="AB99" s="106"/>
      <c r="AC99" s="104"/>
      <c r="AD99" s="109"/>
      <c r="AE99" s="105"/>
      <c r="AF99" s="110">
        <f t="shared" si="23"/>
        <v>0</v>
      </c>
    </row>
    <row r="100" spans="1:33" ht="15.75" thickBot="1" x14ac:dyDescent="0.3">
      <c r="A100" s="111">
        <v>25</v>
      </c>
      <c r="B100" s="97">
        <v>11401</v>
      </c>
      <c r="C100" s="21" t="s">
        <v>108</v>
      </c>
      <c r="D100" s="98"/>
      <c r="E100" s="99"/>
      <c r="F100" s="100"/>
      <c r="G100" s="101"/>
      <c r="H100" s="98"/>
      <c r="I100" s="99"/>
      <c r="J100" s="100"/>
      <c r="K100" s="101"/>
      <c r="L100" s="98"/>
      <c r="M100" s="99"/>
      <c r="N100" s="100"/>
      <c r="O100" s="101"/>
      <c r="P100" s="98"/>
      <c r="Q100" s="99"/>
      <c r="R100" s="100"/>
      <c r="S100" s="101"/>
      <c r="T100" s="98"/>
      <c r="U100" s="99"/>
      <c r="V100" s="100"/>
      <c r="W100" s="101"/>
      <c r="X100" s="98"/>
      <c r="Y100" s="99"/>
      <c r="Z100" s="102"/>
      <c r="AA100" s="101"/>
      <c r="AB100" s="98"/>
      <c r="AC100" s="99"/>
      <c r="AD100" s="102"/>
      <c r="AE100" s="101"/>
      <c r="AF100" s="103">
        <f>F100+J100+N100+R100+V100+Z100+AD100</f>
        <v>0</v>
      </c>
      <c r="AG100">
        <f>SUM(AF100:AF103)</f>
        <v>0</v>
      </c>
    </row>
    <row r="101" spans="1:33" x14ac:dyDescent="0.25">
      <c r="A101" s="16"/>
      <c r="B101" s="25"/>
      <c r="C101" s="95"/>
      <c r="D101" s="64"/>
      <c r="E101" s="65"/>
      <c r="F101" s="78"/>
      <c r="G101" s="81"/>
      <c r="H101" s="64"/>
      <c r="I101" s="65"/>
      <c r="J101" s="78"/>
      <c r="K101" s="81"/>
      <c r="L101" s="64"/>
      <c r="M101" s="65"/>
      <c r="N101" s="78"/>
      <c r="O101" s="81"/>
      <c r="P101" s="64"/>
      <c r="Q101" s="65"/>
      <c r="R101" s="78"/>
      <c r="S101" s="81"/>
      <c r="T101" s="64"/>
      <c r="U101" s="65"/>
      <c r="V101" s="78"/>
      <c r="W101" s="81"/>
      <c r="X101" s="64"/>
      <c r="Y101" s="65"/>
      <c r="Z101" s="61"/>
      <c r="AA101" s="81"/>
      <c r="AB101" s="64"/>
      <c r="AC101" s="65"/>
      <c r="AD101" s="61"/>
      <c r="AE101" s="63"/>
      <c r="AF101" s="96">
        <f>F101+J101+N101+R101+V101+Z101+AD101</f>
        <v>0</v>
      </c>
    </row>
    <row r="102" spans="1:33" x14ac:dyDescent="0.25">
      <c r="A102" s="16"/>
      <c r="B102" s="9"/>
      <c r="C102" s="22"/>
      <c r="D102" s="17"/>
      <c r="E102" s="18"/>
      <c r="F102" s="77"/>
      <c r="G102" s="19"/>
      <c r="H102" s="17"/>
      <c r="I102" s="18"/>
      <c r="J102" s="77"/>
      <c r="K102" s="19"/>
      <c r="L102" s="17"/>
      <c r="M102" s="18"/>
      <c r="N102" s="77"/>
      <c r="O102" s="19"/>
      <c r="P102" s="17"/>
      <c r="Q102" s="18"/>
      <c r="R102" s="77"/>
      <c r="S102" s="19"/>
      <c r="T102" s="17"/>
      <c r="U102" s="18"/>
      <c r="V102" s="77"/>
      <c r="W102" s="19"/>
      <c r="X102" s="17"/>
      <c r="Y102" s="18"/>
      <c r="Z102" s="60"/>
      <c r="AA102" s="19"/>
      <c r="AB102" s="17"/>
      <c r="AC102" s="18"/>
      <c r="AD102" s="60"/>
      <c r="AE102" s="23"/>
      <c r="AF102" s="96">
        <f t="shared" ref="AF102:AF103" si="24">F102+J102+N102+R102+V102+Z102+AD102</f>
        <v>0</v>
      </c>
    </row>
    <row r="103" spans="1:33" ht="15.75" thickBot="1" x14ac:dyDescent="0.3">
      <c r="A103" s="20"/>
      <c r="B103" s="26"/>
      <c r="C103" s="24"/>
      <c r="D103" s="106"/>
      <c r="E103" s="104"/>
      <c r="F103" s="107"/>
      <c r="G103" s="108"/>
      <c r="H103" s="106"/>
      <c r="I103" s="104"/>
      <c r="J103" s="107"/>
      <c r="K103" s="108"/>
      <c r="L103" s="106"/>
      <c r="M103" s="104"/>
      <c r="N103" s="107"/>
      <c r="O103" s="108"/>
      <c r="P103" s="106"/>
      <c r="Q103" s="104"/>
      <c r="R103" s="107"/>
      <c r="S103" s="108"/>
      <c r="T103" s="106"/>
      <c r="U103" s="104"/>
      <c r="V103" s="107"/>
      <c r="W103" s="108"/>
      <c r="X103" s="106"/>
      <c r="Y103" s="104"/>
      <c r="Z103" s="109"/>
      <c r="AA103" s="108"/>
      <c r="AB103" s="106"/>
      <c r="AC103" s="104"/>
      <c r="AD103" s="109"/>
      <c r="AE103" s="105"/>
      <c r="AF103" s="110">
        <f t="shared" si="24"/>
        <v>0</v>
      </c>
    </row>
    <row r="104" spans="1:33" ht="15.75" thickBot="1" x14ac:dyDescent="0.3">
      <c r="A104" s="111">
        <v>26</v>
      </c>
      <c r="B104" s="97">
        <v>11499</v>
      </c>
      <c r="C104" s="21" t="s">
        <v>89</v>
      </c>
      <c r="D104" s="98"/>
      <c r="E104" s="99"/>
      <c r="F104" s="100"/>
      <c r="G104" s="101"/>
      <c r="H104" s="98"/>
      <c r="I104" s="99"/>
      <c r="J104" s="100"/>
      <c r="K104" s="101"/>
      <c r="L104" s="98"/>
      <c r="M104" s="99"/>
      <c r="N104" s="100"/>
      <c r="O104" s="101"/>
      <c r="P104" s="98"/>
      <c r="Q104" s="99"/>
      <c r="R104" s="100"/>
      <c r="S104" s="101"/>
      <c r="T104" s="98"/>
      <c r="U104" s="99"/>
      <c r="V104" s="100"/>
      <c r="W104" s="101"/>
      <c r="X104" s="98"/>
      <c r="Y104" s="99"/>
      <c r="Z104" s="102"/>
      <c r="AA104" s="101"/>
      <c r="AB104" s="98"/>
      <c r="AC104" s="99"/>
      <c r="AD104" s="102"/>
      <c r="AE104" s="101"/>
      <c r="AF104" s="103">
        <f>F104+J104+N104+R104+V104+Z104+AD104</f>
        <v>0</v>
      </c>
      <c r="AG104">
        <f>SUM(AF104:AF107)</f>
        <v>0</v>
      </c>
    </row>
    <row r="105" spans="1:33" x14ac:dyDescent="0.25">
      <c r="A105" s="16"/>
      <c r="B105" s="25"/>
      <c r="C105" s="95"/>
      <c r="D105" s="64"/>
      <c r="E105" s="65"/>
      <c r="F105" s="78"/>
      <c r="G105" s="81"/>
      <c r="H105" s="64"/>
      <c r="I105" s="65"/>
      <c r="J105" s="78"/>
      <c r="K105" s="81"/>
      <c r="L105" s="64"/>
      <c r="M105" s="65"/>
      <c r="N105" s="78"/>
      <c r="O105" s="81"/>
      <c r="P105" s="64"/>
      <c r="Q105" s="65"/>
      <c r="R105" s="78"/>
      <c r="S105" s="81"/>
      <c r="T105" s="64"/>
      <c r="U105" s="65"/>
      <c r="V105" s="78"/>
      <c r="W105" s="81"/>
      <c r="X105" s="64"/>
      <c r="Y105" s="65"/>
      <c r="Z105" s="61"/>
      <c r="AA105" s="81"/>
      <c r="AB105" s="64"/>
      <c r="AC105" s="65"/>
      <c r="AD105" s="61"/>
      <c r="AE105" s="63"/>
      <c r="AF105" s="96">
        <f>F105+J105+N105+R105+V105+Z105+AD105</f>
        <v>0</v>
      </c>
    </row>
    <row r="106" spans="1:33" x14ac:dyDescent="0.25">
      <c r="A106" s="16"/>
      <c r="B106" s="9"/>
      <c r="C106" s="22"/>
      <c r="D106" s="17"/>
      <c r="E106" s="18"/>
      <c r="F106" s="77"/>
      <c r="G106" s="19"/>
      <c r="H106" s="17"/>
      <c r="I106" s="18"/>
      <c r="J106" s="77"/>
      <c r="K106" s="19"/>
      <c r="L106" s="17"/>
      <c r="M106" s="18"/>
      <c r="N106" s="77"/>
      <c r="O106" s="19"/>
      <c r="P106" s="17"/>
      <c r="Q106" s="18"/>
      <c r="R106" s="77"/>
      <c r="S106" s="19"/>
      <c r="T106" s="17"/>
      <c r="U106" s="18"/>
      <c r="V106" s="77"/>
      <c r="W106" s="19"/>
      <c r="X106" s="17"/>
      <c r="Y106" s="18"/>
      <c r="Z106" s="60"/>
      <c r="AA106" s="19"/>
      <c r="AB106" s="17"/>
      <c r="AC106" s="18"/>
      <c r="AD106" s="60"/>
      <c r="AE106" s="23"/>
      <c r="AF106" s="96">
        <f t="shared" ref="AF106:AF107" si="25">F106+J106+N106+R106+V106+Z106+AD106</f>
        <v>0</v>
      </c>
    </row>
    <row r="107" spans="1:33" ht="15.75" thickBot="1" x14ac:dyDescent="0.3">
      <c r="A107" s="20"/>
      <c r="B107" s="26"/>
      <c r="C107" s="24"/>
      <c r="D107" s="106"/>
      <c r="E107" s="104"/>
      <c r="F107" s="107"/>
      <c r="G107" s="108"/>
      <c r="H107" s="106"/>
      <c r="I107" s="104"/>
      <c r="J107" s="107"/>
      <c r="K107" s="108"/>
      <c r="L107" s="106"/>
      <c r="M107" s="104"/>
      <c r="N107" s="107"/>
      <c r="O107" s="108"/>
      <c r="P107" s="106"/>
      <c r="Q107" s="104"/>
      <c r="R107" s="107"/>
      <c r="S107" s="108"/>
      <c r="T107" s="106"/>
      <c r="U107" s="104"/>
      <c r="V107" s="107"/>
      <c r="W107" s="108"/>
      <c r="X107" s="106"/>
      <c r="Y107" s="104"/>
      <c r="Z107" s="109"/>
      <c r="AA107" s="108"/>
      <c r="AB107" s="106"/>
      <c r="AC107" s="104"/>
      <c r="AD107" s="109"/>
      <c r="AE107" s="105"/>
      <c r="AF107" s="110">
        <f t="shared" si="25"/>
        <v>0</v>
      </c>
    </row>
    <row r="108" spans="1:33" ht="15.75" thickBot="1" x14ac:dyDescent="0.3">
      <c r="A108" s="111">
        <v>27</v>
      </c>
      <c r="B108" s="97">
        <v>11363</v>
      </c>
      <c r="C108" s="21" t="s">
        <v>5</v>
      </c>
      <c r="D108" s="98"/>
      <c r="E108" s="99"/>
      <c r="F108" s="100"/>
      <c r="G108" s="101"/>
      <c r="H108" s="98"/>
      <c r="I108" s="99"/>
      <c r="J108" s="100"/>
      <c r="K108" s="101"/>
      <c r="L108" s="98"/>
      <c r="M108" s="99"/>
      <c r="N108" s="100"/>
      <c r="O108" s="101"/>
      <c r="P108" s="98"/>
      <c r="Q108" s="99"/>
      <c r="R108" s="100"/>
      <c r="S108" s="101"/>
      <c r="T108" s="98"/>
      <c r="U108" s="99"/>
      <c r="V108" s="100"/>
      <c r="W108" s="101"/>
      <c r="X108" s="98"/>
      <c r="Y108" s="99"/>
      <c r="Z108" s="102"/>
      <c r="AA108" s="101"/>
      <c r="AB108" s="98"/>
      <c r="AC108" s="99"/>
      <c r="AD108" s="102"/>
      <c r="AE108" s="101"/>
      <c r="AF108" s="103">
        <f>F108+J108+N108+R108+V108+Z108+AD108</f>
        <v>0</v>
      </c>
      <c r="AG108">
        <f>SUM(AF108:AF111)</f>
        <v>0</v>
      </c>
    </row>
    <row r="109" spans="1:33" x14ac:dyDescent="0.25">
      <c r="A109" s="16"/>
      <c r="B109" s="25"/>
      <c r="C109" s="95"/>
      <c r="D109" s="64"/>
      <c r="E109" s="65"/>
      <c r="F109" s="78"/>
      <c r="G109" s="81"/>
      <c r="H109" s="64"/>
      <c r="I109" s="65"/>
      <c r="J109" s="78"/>
      <c r="K109" s="81"/>
      <c r="L109" s="64"/>
      <c r="M109" s="65"/>
      <c r="N109" s="78"/>
      <c r="O109" s="81"/>
      <c r="P109" s="64"/>
      <c r="Q109" s="65"/>
      <c r="R109" s="78"/>
      <c r="S109" s="81"/>
      <c r="T109" s="64"/>
      <c r="U109" s="65"/>
      <c r="V109" s="78"/>
      <c r="W109" s="81"/>
      <c r="X109" s="64"/>
      <c r="Y109" s="65"/>
      <c r="Z109" s="61"/>
      <c r="AA109" s="81"/>
      <c r="AB109" s="64"/>
      <c r="AC109" s="65"/>
      <c r="AD109" s="61"/>
      <c r="AE109" s="63"/>
      <c r="AF109" s="96">
        <f>F109+J109+N109+R109+V109+Z109+AD109</f>
        <v>0</v>
      </c>
    </row>
    <row r="110" spans="1:33" x14ac:dyDescent="0.25">
      <c r="A110" s="16"/>
      <c r="B110" s="9"/>
      <c r="C110" s="22"/>
      <c r="D110" s="17"/>
      <c r="E110" s="18"/>
      <c r="F110" s="77"/>
      <c r="G110" s="19"/>
      <c r="H110" s="17"/>
      <c r="I110" s="18"/>
      <c r="J110" s="77"/>
      <c r="K110" s="19"/>
      <c r="L110" s="17"/>
      <c r="M110" s="18"/>
      <c r="N110" s="77"/>
      <c r="O110" s="19"/>
      <c r="P110" s="17"/>
      <c r="Q110" s="18"/>
      <c r="R110" s="77"/>
      <c r="S110" s="19"/>
      <c r="T110" s="17"/>
      <c r="U110" s="18"/>
      <c r="V110" s="77"/>
      <c r="W110" s="19"/>
      <c r="X110" s="17"/>
      <c r="Y110" s="18"/>
      <c r="Z110" s="60"/>
      <c r="AA110" s="19"/>
      <c r="AB110" s="17"/>
      <c r="AC110" s="18"/>
      <c r="AD110" s="60"/>
      <c r="AE110" s="23"/>
      <c r="AF110" s="96">
        <f t="shared" ref="AF110:AF111" si="26">F110+J110+N110+R110+V110+Z110+AD110</f>
        <v>0</v>
      </c>
    </row>
    <row r="111" spans="1:33" ht="15.75" thickBot="1" x14ac:dyDescent="0.3">
      <c r="A111" s="20"/>
      <c r="B111" s="26"/>
      <c r="C111" s="24"/>
      <c r="D111" s="106"/>
      <c r="E111" s="104"/>
      <c r="F111" s="107"/>
      <c r="G111" s="108"/>
      <c r="H111" s="106"/>
      <c r="I111" s="104"/>
      <c r="J111" s="107"/>
      <c r="K111" s="108"/>
      <c r="L111" s="106"/>
      <c r="M111" s="104"/>
      <c r="N111" s="107"/>
      <c r="O111" s="108"/>
      <c r="P111" s="106"/>
      <c r="Q111" s="104"/>
      <c r="R111" s="107"/>
      <c r="S111" s="108"/>
      <c r="T111" s="106"/>
      <c r="U111" s="104"/>
      <c r="V111" s="107"/>
      <c r="W111" s="108"/>
      <c r="X111" s="106"/>
      <c r="Y111" s="104"/>
      <c r="Z111" s="109"/>
      <c r="AA111" s="108"/>
      <c r="AB111" s="106"/>
      <c r="AC111" s="104"/>
      <c r="AD111" s="109"/>
      <c r="AE111" s="105"/>
      <c r="AF111" s="110">
        <f t="shared" si="26"/>
        <v>0</v>
      </c>
    </row>
    <row r="112" spans="1:33" ht="15.75" thickBot="1" x14ac:dyDescent="0.3">
      <c r="A112" s="111">
        <v>28</v>
      </c>
      <c r="B112" s="97">
        <v>11291</v>
      </c>
      <c r="C112" s="21" t="s">
        <v>6</v>
      </c>
      <c r="D112" s="98"/>
      <c r="E112" s="99"/>
      <c r="F112" s="100"/>
      <c r="G112" s="101"/>
      <c r="H112" s="98"/>
      <c r="I112" s="99"/>
      <c r="J112" s="100"/>
      <c r="K112" s="101"/>
      <c r="L112" s="98"/>
      <c r="M112" s="99"/>
      <c r="N112" s="100"/>
      <c r="O112" s="101"/>
      <c r="P112" s="98"/>
      <c r="Q112" s="99"/>
      <c r="R112" s="100"/>
      <c r="S112" s="101"/>
      <c r="T112" s="98"/>
      <c r="U112" s="99"/>
      <c r="V112" s="100"/>
      <c r="W112" s="101"/>
      <c r="X112" s="98"/>
      <c r="Y112" s="99"/>
      <c r="Z112" s="102"/>
      <c r="AA112" s="101"/>
      <c r="AB112" s="98"/>
      <c r="AC112" s="99"/>
      <c r="AD112" s="102"/>
      <c r="AE112" s="101"/>
      <c r="AF112" s="103">
        <f>F112+J112+N112+R112+V112+Z112+AD112</f>
        <v>0</v>
      </c>
      <c r="AG112">
        <f>SUM(AF112:AF115)</f>
        <v>0</v>
      </c>
    </row>
    <row r="113" spans="1:33" x14ac:dyDescent="0.25">
      <c r="A113" s="16"/>
      <c r="B113" s="25"/>
      <c r="C113" s="95"/>
      <c r="D113" s="64"/>
      <c r="E113" s="65"/>
      <c r="F113" s="78"/>
      <c r="G113" s="81"/>
      <c r="H113" s="64"/>
      <c r="I113" s="65"/>
      <c r="J113" s="78"/>
      <c r="K113" s="81"/>
      <c r="L113" s="64"/>
      <c r="M113" s="65"/>
      <c r="N113" s="78"/>
      <c r="O113" s="81"/>
      <c r="P113" s="64"/>
      <c r="Q113" s="65"/>
      <c r="R113" s="78"/>
      <c r="S113" s="81"/>
      <c r="T113" s="64"/>
      <c r="U113" s="65"/>
      <c r="V113" s="78"/>
      <c r="W113" s="81"/>
      <c r="X113" s="64"/>
      <c r="Y113" s="65"/>
      <c r="Z113" s="61"/>
      <c r="AA113" s="81"/>
      <c r="AB113" s="64"/>
      <c r="AC113" s="65"/>
      <c r="AD113" s="61"/>
      <c r="AE113" s="63"/>
      <c r="AF113" s="96">
        <f>F113+J113+N113+R113+V113+Z113+AD113</f>
        <v>0</v>
      </c>
    </row>
    <row r="114" spans="1:33" x14ac:dyDescent="0.25">
      <c r="A114" s="16"/>
      <c r="B114" s="9"/>
      <c r="C114" s="22"/>
      <c r="D114" s="17"/>
      <c r="E114" s="18"/>
      <c r="F114" s="77"/>
      <c r="G114" s="19"/>
      <c r="H114" s="17"/>
      <c r="I114" s="18"/>
      <c r="J114" s="77"/>
      <c r="K114" s="19"/>
      <c r="L114" s="17"/>
      <c r="M114" s="18"/>
      <c r="N114" s="77"/>
      <c r="O114" s="19"/>
      <c r="P114" s="17"/>
      <c r="Q114" s="18"/>
      <c r="R114" s="77"/>
      <c r="S114" s="19"/>
      <c r="T114" s="17"/>
      <c r="U114" s="18"/>
      <c r="V114" s="77"/>
      <c r="W114" s="19"/>
      <c r="X114" s="17"/>
      <c r="Y114" s="18"/>
      <c r="Z114" s="60"/>
      <c r="AA114" s="19"/>
      <c r="AB114" s="17"/>
      <c r="AC114" s="18"/>
      <c r="AD114" s="60"/>
      <c r="AE114" s="23"/>
      <c r="AF114" s="96">
        <f t="shared" ref="AF114:AF115" si="27">F114+J114+N114+R114+V114+Z114+AD114</f>
        <v>0</v>
      </c>
    </row>
    <row r="115" spans="1:33" ht="15.75" thickBot="1" x14ac:dyDescent="0.3">
      <c r="A115" s="20"/>
      <c r="B115" s="26"/>
      <c r="C115" s="24"/>
      <c r="D115" s="106"/>
      <c r="E115" s="104"/>
      <c r="F115" s="107"/>
      <c r="G115" s="108"/>
      <c r="H115" s="106"/>
      <c r="I115" s="104"/>
      <c r="J115" s="107"/>
      <c r="K115" s="108"/>
      <c r="L115" s="106"/>
      <c r="M115" s="104"/>
      <c r="N115" s="107"/>
      <c r="O115" s="108"/>
      <c r="P115" s="106"/>
      <c r="Q115" s="104"/>
      <c r="R115" s="107"/>
      <c r="S115" s="108"/>
      <c r="T115" s="106"/>
      <c r="U115" s="104"/>
      <c r="V115" s="107"/>
      <c r="W115" s="108"/>
      <c r="X115" s="106"/>
      <c r="Y115" s="104"/>
      <c r="Z115" s="109"/>
      <c r="AA115" s="108"/>
      <c r="AB115" s="106"/>
      <c r="AC115" s="104"/>
      <c r="AD115" s="109"/>
      <c r="AE115" s="105"/>
      <c r="AF115" s="110">
        <f t="shared" si="27"/>
        <v>0</v>
      </c>
    </row>
    <row r="116" spans="1:33" ht="15.75" thickBot="1" x14ac:dyDescent="0.3">
      <c r="A116" s="111">
        <v>29</v>
      </c>
      <c r="B116" s="97">
        <v>11502</v>
      </c>
      <c r="C116" s="21" t="s">
        <v>91</v>
      </c>
      <c r="D116" s="98"/>
      <c r="E116" s="99"/>
      <c r="F116" s="100"/>
      <c r="G116" s="101"/>
      <c r="H116" s="98"/>
      <c r="I116" s="99"/>
      <c r="J116" s="100"/>
      <c r="K116" s="101"/>
      <c r="L116" s="98"/>
      <c r="M116" s="99"/>
      <c r="N116" s="100"/>
      <c r="O116" s="101"/>
      <c r="P116" s="98"/>
      <c r="Q116" s="99"/>
      <c r="R116" s="100"/>
      <c r="S116" s="101"/>
      <c r="T116" s="98"/>
      <c r="U116" s="99"/>
      <c r="V116" s="100"/>
      <c r="W116" s="101"/>
      <c r="X116" s="98"/>
      <c r="Y116" s="99"/>
      <c r="Z116" s="102"/>
      <c r="AA116" s="101"/>
      <c r="AB116" s="98"/>
      <c r="AC116" s="99"/>
      <c r="AD116" s="102"/>
      <c r="AE116" s="101"/>
      <c r="AF116" s="103">
        <f>F116+J116+N116+R116+V116+Z116+AD116</f>
        <v>0</v>
      </c>
      <c r="AG116">
        <f>SUM(AF116:AF119)</f>
        <v>0</v>
      </c>
    </row>
    <row r="117" spans="1:33" x14ac:dyDescent="0.25">
      <c r="A117" s="16"/>
      <c r="B117" s="25"/>
      <c r="C117" s="95"/>
      <c r="D117" s="64"/>
      <c r="E117" s="65"/>
      <c r="F117" s="78"/>
      <c r="G117" s="81"/>
      <c r="H117" s="64"/>
      <c r="I117" s="65"/>
      <c r="J117" s="78"/>
      <c r="K117" s="81"/>
      <c r="L117" s="64"/>
      <c r="M117" s="65"/>
      <c r="N117" s="78"/>
      <c r="O117" s="81"/>
      <c r="P117" s="64"/>
      <c r="Q117" s="65"/>
      <c r="R117" s="78"/>
      <c r="S117" s="81"/>
      <c r="T117" s="64"/>
      <c r="U117" s="65"/>
      <c r="V117" s="78"/>
      <c r="W117" s="81"/>
      <c r="X117" s="64"/>
      <c r="Y117" s="65"/>
      <c r="Z117" s="61"/>
      <c r="AA117" s="81"/>
      <c r="AB117" s="64"/>
      <c r="AC117" s="65"/>
      <c r="AD117" s="61"/>
      <c r="AE117" s="63"/>
      <c r="AF117" s="96">
        <f>F117+J117+N117+R117+V117+Z117+AD117</f>
        <v>0</v>
      </c>
    </row>
    <row r="118" spans="1:33" x14ac:dyDescent="0.25">
      <c r="A118" s="16"/>
      <c r="B118" s="9"/>
      <c r="C118" s="22"/>
      <c r="D118" s="17"/>
      <c r="E118" s="18"/>
      <c r="F118" s="77"/>
      <c r="G118" s="19"/>
      <c r="H118" s="17"/>
      <c r="I118" s="18"/>
      <c r="J118" s="77"/>
      <c r="K118" s="19"/>
      <c r="L118" s="17"/>
      <c r="M118" s="18"/>
      <c r="N118" s="77"/>
      <c r="O118" s="19"/>
      <c r="P118" s="17"/>
      <c r="Q118" s="18"/>
      <c r="R118" s="77"/>
      <c r="S118" s="19"/>
      <c r="T118" s="17"/>
      <c r="U118" s="18"/>
      <c r="V118" s="77"/>
      <c r="W118" s="19"/>
      <c r="X118" s="17"/>
      <c r="Y118" s="18"/>
      <c r="Z118" s="60"/>
      <c r="AA118" s="19"/>
      <c r="AB118" s="17"/>
      <c r="AC118" s="18"/>
      <c r="AD118" s="60"/>
      <c r="AE118" s="23"/>
      <c r="AF118" s="96">
        <f t="shared" ref="AF118:AF119" si="28">F118+J118+N118+R118+V118+Z118+AD118</f>
        <v>0</v>
      </c>
    </row>
    <row r="119" spans="1:33" ht="15.75" thickBot="1" x14ac:dyDescent="0.3">
      <c r="A119" s="20"/>
      <c r="B119" s="26"/>
      <c r="C119" s="24"/>
      <c r="D119" s="106"/>
      <c r="E119" s="104"/>
      <c r="F119" s="107"/>
      <c r="G119" s="108"/>
      <c r="H119" s="106"/>
      <c r="I119" s="104"/>
      <c r="J119" s="107"/>
      <c r="K119" s="108"/>
      <c r="L119" s="106"/>
      <c r="M119" s="104"/>
      <c r="N119" s="107"/>
      <c r="O119" s="108"/>
      <c r="P119" s="106"/>
      <c r="Q119" s="104"/>
      <c r="R119" s="107"/>
      <c r="S119" s="108"/>
      <c r="T119" s="106"/>
      <c r="U119" s="104"/>
      <c r="V119" s="107"/>
      <c r="W119" s="108"/>
      <c r="X119" s="106"/>
      <c r="Y119" s="104"/>
      <c r="Z119" s="109"/>
      <c r="AA119" s="108"/>
      <c r="AB119" s="106"/>
      <c r="AC119" s="104"/>
      <c r="AD119" s="109"/>
      <c r="AE119" s="105"/>
      <c r="AF119" s="110">
        <f t="shared" si="28"/>
        <v>0</v>
      </c>
    </row>
    <row r="120" spans="1:33" ht="15.75" thickBot="1" x14ac:dyDescent="0.3">
      <c r="A120" s="111">
        <v>30</v>
      </c>
      <c r="B120" s="97">
        <v>11408</v>
      </c>
      <c r="C120" s="21" t="s">
        <v>64</v>
      </c>
      <c r="D120" s="98"/>
      <c r="E120" s="99"/>
      <c r="F120" s="100"/>
      <c r="G120" s="101"/>
      <c r="H120" s="98"/>
      <c r="I120" s="99"/>
      <c r="J120" s="100"/>
      <c r="K120" s="101"/>
      <c r="L120" s="98"/>
      <c r="M120" s="99"/>
      <c r="N120" s="100"/>
      <c r="O120" s="101"/>
      <c r="P120" s="98"/>
      <c r="Q120" s="99"/>
      <c r="R120" s="100"/>
      <c r="S120" s="101"/>
      <c r="T120" s="98"/>
      <c r="U120" s="99"/>
      <c r="V120" s="100"/>
      <c r="W120" s="101"/>
      <c r="X120" s="98"/>
      <c r="Y120" s="99"/>
      <c r="Z120" s="102"/>
      <c r="AA120" s="101"/>
      <c r="AB120" s="98"/>
      <c r="AC120" s="99"/>
      <c r="AD120" s="102"/>
      <c r="AE120" s="101"/>
      <c r="AF120" s="103">
        <f>F120+J120+N120+R120+V120+Z120+AD120</f>
        <v>0</v>
      </c>
      <c r="AG120">
        <f>SUM(AF120:AF123)</f>
        <v>0</v>
      </c>
    </row>
    <row r="121" spans="1:33" x14ac:dyDescent="0.25">
      <c r="A121" s="16"/>
      <c r="B121" s="25"/>
      <c r="C121" s="95"/>
      <c r="D121" s="64"/>
      <c r="E121" s="65"/>
      <c r="F121" s="78"/>
      <c r="G121" s="81"/>
      <c r="H121" s="64"/>
      <c r="I121" s="65"/>
      <c r="J121" s="78"/>
      <c r="K121" s="81"/>
      <c r="L121" s="64"/>
      <c r="M121" s="65"/>
      <c r="N121" s="78"/>
      <c r="O121" s="81"/>
      <c r="P121" s="64"/>
      <c r="Q121" s="65"/>
      <c r="R121" s="78"/>
      <c r="S121" s="81"/>
      <c r="T121" s="64"/>
      <c r="U121" s="65"/>
      <c r="V121" s="78"/>
      <c r="W121" s="81"/>
      <c r="X121" s="64"/>
      <c r="Y121" s="65"/>
      <c r="Z121" s="61"/>
      <c r="AA121" s="81"/>
      <c r="AB121" s="64"/>
      <c r="AC121" s="65"/>
      <c r="AD121" s="61"/>
      <c r="AE121" s="63"/>
      <c r="AF121" s="96">
        <f>F121+J121+N121+R121+V121+Z121+AD121</f>
        <v>0</v>
      </c>
    </row>
    <row r="122" spans="1:33" x14ac:dyDescent="0.25">
      <c r="A122" s="16"/>
      <c r="B122" s="9"/>
      <c r="C122" s="22"/>
      <c r="D122" s="17"/>
      <c r="E122" s="18"/>
      <c r="F122" s="77"/>
      <c r="G122" s="19"/>
      <c r="H122" s="17"/>
      <c r="I122" s="18"/>
      <c r="J122" s="77"/>
      <c r="K122" s="19"/>
      <c r="L122" s="17"/>
      <c r="M122" s="18"/>
      <c r="N122" s="77"/>
      <c r="O122" s="19"/>
      <c r="P122" s="17"/>
      <c r="Q122" s="18"/>
      <c r="R122" s="77"/>
      <c r="S122" s="19"/>
      <c r="T122" s="17"/>
      <c r="U122" s="18"/>
      <c r="V122" s="77"/>
      <c r="W122" s="19"/>
      <c r="X122" s="17"/>
      <c r="Y122" s="18"/>
      <c r="Z122" s="60"/>
      <c r="AA122" s="19"/>
      <c r="AB122" s="17"/>
      <c r="AC122" s="18"/>
      <c r="AD122" s="60"/>
      <c r="AE122" s="23"/>
      <c r="AF122" s="96">
        <f t="shared" ref="AF122:AF123" si="29">F122+J122+N122+R122+V122+Z122+AD122</f>
        <v>0</v>
      </c>
    </row>
    <row r="123" spans="1:33" ht="15.75" thickBot="1" x14ac:dyDescent="0.3">
      <c r="A123" s="20"/>
      <c r="B123" s="26"/>
      <c r="C123" s="24"/>
      <c r="D123" s="106"/>
      <c r="E123" s="104"/>
      <c r="F123" s="107"/>
      <c r="G123" s="108"/>
      <c r="H123" s="106"/>
      <c r="I123" s="104"/>
      <c r="J123" s="107"/>
      <c r="K123" s="108"/>
      <c r="L123" s="106"/>
      <c r="M123" s="104"/>
      <c r="N123" s="107"/>
      <c r="O123" s="108"/>
      <c r="P123" s="106"/>
      <c r="Q123" s="104"/>
      <c r="R123" s="107"/>
      <c r="S123" s="108"/>
      <c r="T123" s="106"/>
      <c r="U123" s="104"/>
      <c r="V123" s="107"/>
      <c r="W123" s="108"/>
      <c r="X123" s="106"/>
      <c r="Y123" s="104"/>
      <c r="Z123" s="109"/>
      <c r="AA123" s="108"/>
      <c r="AB123" s="106"/>
      <c r="AC123" s="104"/>
      <c r="AD123" s="109"/>
      <c r="AE123" s="105"/>
      <c r="AF123" s="110">
        <f t="shared" si="29"/>
        <v>0</v>
      </c>
    </row>
    <row r="124" spans="1:33" ht="15.75" thickBot="1" x14ac:dyDescent="0.3">
      <c r="A124" s="111">
        <v>31</v>
      </c>
      <c r="B124" s="97">
        <v>11428</v>
      </c>
      <c r="C124" s="21" t="s">
        <v>169</v>
      </c>
      <c r="D124" s="98"/>
      <c r="E124" s="99"/>
      <c r="F124" s="100"/>
      <c r="G124" s="101"/>
      <c r="H124" s="98"/>
      <c r="I124" s="99"/>
      <c r="J124" s="100"/>
      <c r="K124" s="101"/>
      <c r="L124" s="98"/>
      <c r="M124" s="99"/>
      <c r="N124" s="100"/>
      <c r="O124" s="101"/>
      <c r="P124" s="98"/>
      <c r="Q124" s="99"/>
      <c r="R124" s="100"/>
      <c r="S124" s="101"/>
      <c r="T124" s="98"/>
      <c r="U124" s="99"/>
      <c r="V124" s="100"/>
      <c r="W124" s="101"/>
      <c r="X124" s="98"/>
      <c r="Y124" s="99"/>
      <c r="Z124" s="102"/>
      <c r="AA124" s="101"/>
      <c r="AB124" s="98"/>
      <c r="AC124" s="99"/>
      <c r="AD124" s="102"/>
      <c r="AE124" s="101"/>
      <c r="AF124" s="103">
        <f>F124+J124+N124+R124+V124+Z124+AD124</f>
        <v>0</v>
      </c>
      <c r="AG124">
        <f>SUM(AF124:AF127)</f>
        <v>0</v>
      </c>
    </row>
    <row r="125" spans="1:33" x14ac:dyDescent="0.25">
      <c r="A125" s="16"/>
      <c r="B125" s="25"/>
      <c r="C125" s="95"/>
      <c r="D125" s="64"/>
      <c r="E125" s="65"/>
      <c r="F125" s="78"/>
      <c r="G125" s="81"/>
      <c r="H125" s="64"/>
      <c r="I125" s="65"/>
      <c r="J125" s="78"/>
      <c r="K125" s="81"/>
      <c r="L125" s="64"/>
      <c r="M125" s="65"/>
      <c r="N125" s="78"/>
      <c r="O125" s="81"/>
      <c r="P125" s="64"/>
      <c r="Q125" s="65"/>
      <c r="R125" s="78"/>
      <c r="S125" s="81"/>
      <c r="T125" s="64"/>
      <c r="U125" s="65"/>
      <c r="V125" s="78"/>
      <c r="W125" s="81"/>
      <c r="X125" s="64"/>
      <c r="Y125" s="65"/>
      <c r="Z125" s="61"/>
      <c r="AA125" s="81"/>
      <c r="AB125" s="64"/>
      <c r="AC125" s="65"/>
      <c r="AD125" s="61"/>
      <c r="AE125" s="63"/>
      <c r="AF125" s="96">
        <f>F125+J125+N125+R125+V125+Z125+AD125</f>
        <v>0</v>
      </c>
    </row>
    <row r="126" spans="1:33" x14ac:dyDescent="0.25">
      <c r="A126" s="16"/>
      <c r="B126" s="9"/>
      <c r="C126" s="22"/>
      <c r="D126" s="17"/>
      <c r="E126" s="18"/>
      <c r="F126" s="77"/>
      <c r="G126" s="19"/>
      <c r="H126" s="17"/>
      <c r="I126" s="18"/>
      <c r="J126" s="77"/>
      <c r="K126" s="19"/>
      <c r="L126" s="17"/>
      <c r="M126" s="18"/>
      <c r="N126" s="77"/>
      <c r="O126" s="19"/>
      <c r="P126" s="17"/>
      <c r="Q126" s="18"/>
      <c r="R126" s="77"/>
      <c r="S126" s="19"/>
      <c r="T126" s="17"/>
      <c r="U126" s="18"/>
      <c r="V126" s="77"/>
      <c r="W126" s="19"/>
      <c r="X126" s="17"/>
      <c r="Y126" s="18"/>
      <c r="Z126" s="60"/>
      <c r="AA126" s="19"/>
      <c r="AB126" s="17"/>
      <c r="AC126" s="18"/>
      <c r="AD126" s="60"/>
      <c r="AE126" s="23"/>
      <c r="AF126" s="96">
        <f t="shared" ref="AF126:AF127" si="30">F126+J126+N126+R126+V126+Z126+AD126</f>
        <v>0</v>
      </c>
    </row>
    <row r="127" spans="1:33" ht="15.75" thickBot="1" x14ac:dyDescent="0.3">
      <c r="A127" s="20"/>
      <c r="B127" s="26"/>
      <c r="C127" s="24"/>
      <c r="D127" s="106"/>
      <c r="E127" s="104"/>
      <c r="F127" s="107"/>
      <c r="G127" s="108"/>
      <c r="H127" s="106"/>
      <c r="I127" s="104"/>
      <c r="J127" s="107"/>
      <c r="K127" s="108"/>
      <c r="L127" s="106"/>
      <c r="M127" s="104"/>
      <c r="N127" s="107"/>
      <c r="O127" s="108"/>
      <c r="P127" s="106"/>
      <c r="Q127" s="104"/>
      <c r="R127" s="107"/>
      <c r="S127" s="108"/>
      <c r="T127" s="106"/>
      <c r="U127" s="104"/>
      <c r="V127" s="107"/>
      <c r="W127" s="108"/>
      <c r="X127" s="106"/>
      <c r="Y127" s="104"/>
      <c r="Z127" s="109"/>
      <c r="AA127" s="108"/>
      <c r="AB127" s="106"/>
      <c r="AC127" s="104"/>
      <c r="AD127" s="109"/>
      <c r="AE127" s="105"/>
      <c r="AF127" s="110">
        <f t="shared" si="30"/>
        <v>0</v>
      </c>
    </row>
    <row r="128" spans="1:33" ht="15.75" thickBot="1" x14ac:dyDescent="0.3">
      <c r="A128" s="111">
        <v>32</v>
      </c>
      <c r="B128" s="97">
        <v>11478</v>
      </c>
      <c r="C128" s="21" t="s">
        <v>70</v>
      </c>
      <c r="D128" s="98"/>
      <c r="E128" s="99"/>
      <c r="F128" s="100"/>
      <c r="G128" s="101"/>
      <c r="H128" s="98"/>
      <c r="I128" s="99"/>
      <c r="J128" s="100"/>
      <c r="K128" s="101"/>
      <c r="L128" s="98"/>
      <c r="M128" s="99"/>
      <c r="N128" s="100"/>
      <c r="O128" s="101"/>
      <c r="P128" s="98"/>
      <c r="Q128" s="99"/>
      <c r="R128" s="100"/>
      <c r="S128" s="101"/>
      <c r="T128" s="98"/>
      <c r="U128" s="99"/>
      <c r="V128" s="100"/>
      <c r="W128" s="101"/>
      <c r="X128" s="98"/>
      <c r="Y128" s="99"/>
      <c r="Z128" s="102"/>
      <c r="AA128" s="101"/>
      <c r="AB128" s="98"/>
      <c r="AC128" s="99"/>
      <c r="AD128" s="102"/>
      <c r="AE128" s="101"/>
      <c r="AF128" s="103">
        <f>F128+J128+N128+R128+V128+Z128+AD128</f>
        <v>0</v>
      </c>
      <c r="AG128">
        <f>SUM(AF128:AF131)</f>
        <v>0</v>
      </c>
    </row>
    <row r="129" spans="1:33" x14ac:dyDescent="0.25">
      <c r="A129" s="16"/>
      <c r="B129" s="25"/>
      <c r="C129" s="95"/>
      <c r="D129" s="64"/>
      <c r="E129" s="65"/>
      <c r="F129" s="78"/>
      <c r="G129" s="81"/>
      <c r="H129" s="64"/>
      <c r="I129" s="65"/>
      <c r="J129" s="78"/>
      <c r="K129" s="81"/>
      <c r="L129" s="64"/>
      <c r="M129" s="65"/>
      <c r="N129" s="78"/>
      <c r="O129" s="81"/>
      <c r="P129" s="64"/>
      <c r="Q129" s="65"/>
      <c r="R129" s="78"/>
      <c r="S129" s="81"/>
      <c r="T129" s="64"/>
      <c r="U129" s="65"/>
      <c r="V129" s="78"/>
      <c r="W129" s="81"/>
      <c r="X129" s="64"/>
      <c r="Y129" s="65"/>
      <c r="Z129" s="61"/>
      <c r="AA129" s="81"/>
      <c r="AB129" s="64"/>
      <c r="AC129" s="65"/>
      <c r="AD129" s="61"/>
      <c r="AE129" s="63"/>
      <c r="AF129" s="96">
        <f>F129+J129+N129+R129+V129+Z129+AD129</f>
        <v>0</v>
      </c>
    </row>
    <row r="130" spans="1:33" x14ac:dyDescent="0.25">
      <c r="A130" s="16"/>
      <c r="B130" s="9"/>
      <c r="C130" s="22"/>
      <c r="D130" s="17"/>
      <c r="E130" s="18"/>
      <c r="F130" s="77"/>
      <c r="G130" s="19"/>
      <c r="H130" s="17"/>
      <c r="I130" s="18"/>
      <c r="J130" s="77"/>
      <c r="K130" s="19"/>
      <c r="L130" s="17"/>
      <c r="M130" s="18"/>
      <c r="N130" s="77"/>
      <c r="O130" s="19"/>
      <c r="P130" s="17"/>
      <c r="Q130" s="18"/>
      <c r="R130" s="77"/>
      <c r="S130" s="19"/>
      <c r="T130" s="17"/>
      <c r="U130" s="18"/>
      <c r="V130" s="77"/>
      <c r="W130" s="19"/>
      <c r="X130" s="17"/>
      <c r="Y130" s="18"/>
      <c r="Z130" s="60"/>
      <c r="AA130" s="19"/>
      <c r="AB130" s="17"/>
      <c r="AC130" s="18"/>
      <c r="AD130" s="60"/>
      <c r="AE130" s="23"/>
      <c r="AF130" s="96">
        <f t="shared" ref="AF130:AF131" si="31">F130+J130+N130+R130+V130+Z130+AD130</f>
        <v>0</v>
      </c>
    </row>
    <row r="131" spans="1:33" ht="15.75" thickBot="1" x14ac:dyDescent="0.3">
      <c r="A131" s="20"/>
      <c r="B131" s="26"/>
      <c r="C131" s="24"/>
      <c r="D131" s="106"/>
      <c r="E131" s="104"/>
      <c r="F131" s="107"/>
      <c r="G131" s="108"/>
      <c r="H131" s="106"/>
      <c r="I131" s="104"/>
      <c r="J131" s="107"/>
      <c r="K131" s="108"/>
      <c r="L131" s="106"/>
      <c r="M131" s="104"/>
      <c r="N131" s="107"/>
      <c r="O131" s="108"/>
      <c r="P131" s="106"/>
      <c r="Q131" s="104"/>
      <c r="R131" s="107"/>
      <c r="S131" s="108"/>
      <c r="T131" s="106"/>
      <c r="U131" s="104"/>
      <c r="V131" s="107"/>
      <c r="W131" s="108"/>
      <c r="X131" s="106"/>
      <c r="Y131" s="104"/>
      <c r="Z131" s="109"/>
      <c r="AA131" s="108"/>
      <c r="AB131" s="106"/>
      <c r="AC131" s="104"/>
      <c r="AD131" s="109"/>
      <c r="AE131" s="105"/>
      <c r="AF131" s="110">
        <f t="shared" si="31"/>
        <v>0</v>
      </c>
    </row>
    <row r="132" spans="1:33" ht="15.75" thickBot="1" x14ac:dyDescent="0.3">
      <c r="A132" s="111">
        <v>33</v>
      </c>
      <c r="B132" s="97">
        <v>11534</v>
      </c>
      <c r="C132" s="21" t="s">
        <v>269</v>
      </c>
      <c r="D132" s="98"/>
      <c r="E132" s="99"/>
      <c r="F132" s="100"/>
      <c r="G132" s="101"/>
      <c r="H132" s="98"/>
      <c r="I132" s="99"/>
      <c r="J132" s="100"/>
      <c r="K132" s="101"/>
      <c r="L132" s="98"/>
      <c r="M132" s="99"/>
      <c r="N132" s="100"/>
      <c r="O132" s="101"/>
      <c r="P132" s="98"/>
      <c r="Q132" s="99"/>
      <c r="R132" s="100"/>
      <c r="S132" s="101"/>
      <c r="T132" s="98"/>
      <c r="U132" s="99"/>
      <c r="V132" s="100"/>
      <c r="W132" s="101"/>
      <c r="X132" s="98"/>
      <c r="Y132" s="99"/>
      <c r="Z132" s="102"/>
      <c r="AA132" s="101"/>
      <c r="AB132" s="98"/>
      <c r="AC132" s="99"/>
      <c r="AD132" s="102"/>
      <c r="AE132" s="101"/>
      <c r="AF132" s="103">
        <f>F132+J132+N132+R132+V132+Z132+AD132</f>
        <v>0</v>
      </c>
      <c r="AG132">
        <f>SUM(AF132:AF135)</f>
        <v>0</v>
      </c>
    </row>
    <row r="133" spans="1:33" x14ac:dyDescent="0.25">
      <c r="A133" s="16"/>
      <c r="B133" s="25"/>
      <c r="C133" s="95"/>
      <c r="D133" s="64"/>
      <c r="E133" s="65"/>
      <c r="F133" s="78"/>
      <c r="G133" s="81"/>
      <c r="H133" s="64"/>
      <c r="I133" s="65"/>
      <c r="J133" s="78"/>
      <c r="K133" s="81"/>
      <c r="L133" s="64"/>
      <c r="M133" s="65"/>
      <c r="N133" s="78"/>
      <c r="O133" s="81"/>
      <c r="P133" s="64"/>
      <c r="Q133" s="65"/>
      <c r="R133" s="78"/>
      <c r="S133" s="81"/>
      <c r="T133" s="64"/>
      <c r="U133" s="65"/>
      <c r="V133" s="78"/>
      <c r="W133" s="81"/>
      <c r="X133" s="64"/>
      <c r="Y133" s="65"/>
      <c r="Z133" s="61"/>
      <c r="AA133" s="81"/>
      <c r="AB133" s="64"/>
      <c r="AC133" s="65"/>
      <c r="AD133" s="61"/>
      <c r="AE133" s="63"/>
      <c r="AF133" s="96">
        <f>F133+J133+N133+R133+V133+Z133+AD133</f>
        <v>0</v>
      </c>
    </row>
    <row r="134" spans="1:33" x14ac:dyDescent="0.25">
      <c r="A134" s="16"/>
      <c r="B134" s="9"/>
      <c r="C134" s="22"/>
      <c r="D134" s="17"/>
      <c r="E134" s="18"/>
      <c r="F134" s="77"/>
      <c r="G134" s="19"/>
      <c r="H134" s="17"/>
      <c r="I134" s="18"/>
      <c r="J134" s="77"/>
      <c r="K134" s="19"/>
      <c r="L134" s="17"/>
      <c r="M134" s="18"/>
      <c r="N134" s="77"/>
      <c r="O134" s="19"/>
      <c r="P134" s="17"/>
      <c r="Q134" s="18"/>
      <c r="R134" s="77"/>
      <c r="S134" s="19"/>
      <c r="T134" s="17"/>
      <c r="U134" s="18"/>
      <c r="V134" s="77"/>
      <c r="W134" s="19"/>
      <c r="X134" s="17"/>
      <c r="Y134" s="18"/>
      <c r="Z134" s="60"/>
      <c r="AA134" s="19"/>
      <c r="AB134" s="17"/>
      <c r="AC134" s="18"/>
      <c r="AD134" s="60"/>
      <c r="AE134" s="23"/>
      <c r="AF134" s="96">
        <f t="shared" ref="AF134:AF135" si="32">F134+J134+N134+R134+V134+Z134+AD134</f>
        <v>0</v>
      </c>
    </row>
    <row r="135" spans="1:33" ht="15.75" thickBot="1" x14ac:dyDescent="0.3">
      <c r="A135" s="20"/>
      <c r="B135" s="26"/>
      <c r="C135" s="24"/>
      <c r="D135" s="106"/>
      <c r="E135" s="104"/>
      <c r="F135" s="107"/>
      <c r="G135" s="108"/>
      <c r="H135" s="106"/>
      <c r="I135" s="104"/>
      <c r="J135" s="107"/>
      <c r="K135" s="108"/>
      <c r="L135" s="106"/>
      <c r="M135" s="104"/>
      <c r="N135" s="107"/>
      <c r="O135" s="108"/>
      <c r="P135" s="106"/>
      <c r="Q135" s="104"/>
      <c r="R135" s="107"/>
      <c r="S135" s="108"/>
      <c r="T135" s="106"/>
      <c r="U135" s="104"/>
      <c r="V135" s="107"/>
      <c r="W135" s="108"/>
      <c r="X135" s="106"/>
      <c r="Y135" s="104"/>
      <c r="Z135" s="109"/>
      <c r="AA135" s="108"/>
      <c r="AB135" s="106"/>
      <c r="AC135" s="104"/>
      <c r="AD135" s="109"/>
      <c r="AE135" s="105"/>
      <c r="AF135" s="110">
        <f t="shared" si="32"/>
        <v>0</v>
      </c>
    </row>
    <row r="136" spans="1:33" ht="15.75" thickBot="1" x14ac:dyDescent="0.3">
      <c r="A136" s="111">
        <v>34</v>
      </c>
      <c r="B136" s="97">
        <v>11514</v>
      </c>
      <c r="C136" s="21" t="s">
        <v>266</v>
      </c>
      <c r="D136" s="98"/>
      <c r="E136" s="99"/>
      <c r="F136" s="100"/>
      <c r="G136" s="101"/>
      <c r="H136" s="98"/>
      <c r="I136" s="99"/>
      <c r="J136" s="100"/>
      <c r="K136" s="101"/>
      <c r="L136" s="98"/>
      <c r="M136" s="99"/>
      <c r="N136" s="100"/>
      <c r="O136" s="101"/>
      <c r="P136" s="98"/>
      <c r="Q136" s="99"/>
      <c r="R136" s="100"/>
      <c r="S136" s="101"/>
      <c r="T136" s="98"/>
      <c r="U136" s="99"/>
      <c r="V136" s="100"/>
      <c r="W136" s="101"/>
      <c r="X136" s="98"/>
      <c r="Y136" s="99"/>
      <c r="Z136" s="102"/>
      <c r="AA136" s="101"/>
      <c r="AB136" s="98"/>
      <c r="AC136" s="99"/>
      <c r="AD136" s="102"/>
      <c r="AE136" s="101"/>
      <c r="AF136" s="103">
        <f>F136+J136+N136+R136+V136+Z136+AD136</f>
        <v>0</v>
      </c>
      <c r="AG136">
        <f>SUM(AF136:AF139)</f>
        <v>0</v>
      </c>
    </row>
    <row r="137" spans="1:33" x14ac:dyDescent="0.25">
      <c r="A137" s="16"/>
      <c r="B137" s="25"/>
      <c r="C137" s="95"/>
      <c r="D137" s="64"/>
      <c r="E137" s="65"/>
      <c r="F137" s="78"/>
      <c r="G137" s="81"/>
      <c r="H137" s="64"/>
      <c r="I137" s="65"/>
      <c r="J137" s="78"/>
      <c r="K137" s="81"/>
      <c r="L137" s="64"/>
      <c r="M137" s="65"/>
      <c r="N137" s="78"/>
      <c r="O137" s="81"/>
      <c r="P137" s="64"/>
      <c r="Q137" s="65"/>
      <c r="R137" s="78"/>
      <c r="S137" s="81"/>
      <c r="T137" s="64"/>
      <c r="U137" s="65"/>
      <c r="V137" s="78"/>
      <c r="W137" s="81"/>
      <c r="X137" s="64"/>
      <c r="Y137" s="65"/>
      <c r="Z137" s="61"/>
      <c r="AA137" s="81"/>
      <c r="AB137" s="64"/>
      <c r="AC137" s="65"/>
      <c r="AD137" s="61"/>
      <c r="AE137" s="63"/>
      <c r="AF137" s="96">
        <f>F137+J137+N137+R137+V137+Z137+AD137</f>
        <v>0</v>
      </c>
    </row>
    <row r="138" spans="1:33" x14ac:dyDescent="0.25">
      <c r="A138" s="16"/>
      <c r="B138" s="9"/>
      <c r="C138" s="22"/>
      <c r="D138" s="17"/>
      <c r="E138" s="18"/>
      <c r="F138" s="77"/>
      <c r="G138" s="19"/>
      <c r="H138" s="17"/>
      <c r="I138" s="18"/>
      <c r="J138" s="77"/>
      <c r="K138" s="19"/>
      <c r="L138" s="17"/>
      <c r="M138" s="18"/>
      <c r="N138" s="77"/>
      <c r="O138" s="19"/>
      <c r="P138" s="17"/>
      <c r="Q138" s="18"/>
      <c r="R138" s="77"/>
      <c r="S138" s="19"/>
      <c r="T138" s="17"/>
      <c r="U138" s="18"/>
      <c r="V138" s="77"/>
      <c r="W138" s="19"/>
      <c r="X138" s="17"/>
      <c r="Y138" s="18"/>
      <c r="Z138" s="60"/>
      <c r="AA138" s="19"/>
      <c r="AB138" s="17"/>
      <c r="AC138" s="18"/>
      <c r="AD138" s="60"/>
      <c r="AE138" s="23"/>
      <c r="AF138" s="96">
        <f t="shared" ref="AF138:AF139" si="33">F138+J138+N138+R138+V138+Z138+AD138</f>
        <v>0</v>
      </c>
    </row>
    <row r="139" spans="1:33" ht="15.75" thickBot="1" x14ac:dyDescent="0.3">
      <c r="A139" s="20"/>
      <c r="B139" s="26"/>
      <c r="C139" s="24"/>
      <c r="D139" s="106"/>
      <c r="E139" s="104"/>
      <c r="F139" s="107"/>
      <c r="G139" s="108"/>
      <c r="H139" s="106"/>
      <c r="I139" s="104"/>
      <c r="J139" s="107"/>
      <c r="K139" s="108"/>
      <c r="L139" s="106"/>
      <c r="M139" s="104"/>
      <c r="N139" s="107"/>
      <c r="O139" s="108"/>
      <c r="P139" s="106"/>
      <c r="Q139" s="104"/>
      <c r="R139" s="107"/>
      <c r="S139" s="108"/>
      <c r="T139" s="106"/>
      <c r="U139" s="104"/>
      <c r="V139" s="107"/>
      <c r="W139" s="108"/>
      <c r="X139" s="106"/>
      <c r="Y139" s="104"/>
      <c r="Z139" s="109"/>
      <c r="AA139" s="108"/>
      <c r="AB139" s="106"/>
      <c r="AC139" s="104"/>
      <c r="AD139" s="109"/>
      <c r="AE139" s="105"/>
      <c r="AF139" s="110">
        <f t="shared" si="33"/>
        <v>0</v>
      </c>
    </row>
    <row r="140" spans="1:33" ht="15.75" thickBot="1" x14ac:dyDescent="0.3">
      <c r="A140" s="111">
        <v>35</v>
      </c>
      <c r="B140" s="97">
        <v>11500</v>
      </c>
      <c r="C140" s="21" t="s">
        <v>90</v>
      </c>
      <c r="D140" s="98"/>
      <c r="E140" s="99"/>
      <c r="F140" s="100"/>
      <c r="G140" s="101"/>
      <c r="H140" s="98"/>
      <c r="I140" s="99"/>
      <c r="J140" s="100"/>
      <c r="K140" s="101"/>
      <c r="L140" s="98"/>
      <c r="M140" s="99"/>
      <c r="N140" s="100"/>
      <c r="O140" s="101"/>
      <c r="P140" s="98"/>
      <c r="Q140" s="99"/>
      <c r="R140" s="100"/>
      <c r="S140" s="101"/>
      <c r="T140" s="98"/>
      <c r="U140" s="99"/>
      <c r="V140" s="100"/>
      <c r="W140" s="101"/>
      <c r="X140" s="98"/>
      <c r="Y140" s="99"/>
      <c r="Z140" s="102"/>
      <c r="AA140" s="101"/>
      <c r="AB140" s="98"/>
      <c r="AC140" s="99"/>
      <c r="AD140" s="102"/>
      <c r="AE140" s="101"/>
      <c r="AF140" s="103">
        <f>F140+J140+N140+R140+V140+Z140+AD140</f>
        <v>0</v>
      </c>
      <c r="AG140">
        <f>SUM(AF140:AF143)</f>
        <v>0</v>
      </c>
    </row>
    <row r="141" spans="1:33" x14ac:dyDescent="0.25">
      <c r="A141" s="16"/>
      <c r="B141" s="25"/>
      <c r="C141" s="95"/>
      <c r="D141" s="64"/>
      <c r="E141" s="65"/>
      <c r="F141" s="78"/>
      <c r="G141" s="81"/>
      <c r="H141" s="64"/>
      <c r="I141" s="65"/>
      <c r="J141" s="78"/>
      <c r="K141" s="81"/>
      <c r="L141" s="64"/>
      <c r="M141" s="65"/>
      <c r="N141" s="78"/>
      <c r="O141" s="81"/>
      <c r="P141" s="64"/>
      <c r="Q141" s="65"/>
      <c r="R141" s="78"/>
      <c r="S141" s="81"/>
      <c r="T141" s="64"/>
      <c r="U141" s="65"/>
      <c r="V141" s="78"/>
      <c r="W141" s="81"/>
      <c r="X141" s="64"/>
      <c r="Y141" s="65"/>
      <c r="Z141" s="61"/>
      <c r="AA141" s="81"/>
      <c r="AB141" s="64"/>
      <c r="AC141" s="65"/>
      <c r="AD141" s="61"/>
      <c r="AE141" s="63"/>
      <c r="AF141" s="96">
        <f>F141+J141+N141+R141+V141+Z141+AD141</f>
        <v>0</v>
      </c>
    </row>
    <row r="142" spans="1:33" x14ac:dyDescent="0.25">
      <c r="A142" s="16"/>
      <c r="B142" s="9"/>
      <c r="C142" s="22"/>
      <c r="D142" s="17"/>
      <c r="E142" s="18"/>
      <c r="F142" s="77"/>
      <c r="G142" s="19"/>
      <c r="H142" s="17"/>
      <c r="I142" s="18"/>
      <c r="J142" s="77"/>
      <c r="K142" s="19"/>
      <c r="L142" s="17"/>
      <c r="M142" s="18"/>
      <c r="N142" s="77"/>
      <c r="O142" s="19"/>
      <c r="P142" s="17"/>
      <c r="Q142" s="18"/>
      <c r="R142" s="77"/>
      <c r="S142" s="19"/>
      <c r="T142" s="17"/>
      <c r="U142" s="18"/>
      <c r="V142" s="77"/>
      <c r="W142" s="19"/>
      <c r="X142" s="17"/>
      <c r="Y142" s="18"/>
      <c r="Z142" s="60"/>
      <c r="AA142" s="19"/>
      <c r="AB142" s="17"/>
      <c r="AC142" s="18"/>
      <c r="AD142" s="60"/>
      <c r="AE142" s="23"/>
      <c r="AF142" s="96">
        <f t="shared" ref="AF142:AF143" si="34">F142+J142+N142+R142+V142+Z142+AD142</f>
        <v>0</v>
      </c>
    </row>
    <row r="143" spans="1:33" ht="15.75" thickBot="1" x14ac:dyDescent="0.3">
      <c r="A143" s="20"/>
      <c r="B143" s="26"/>
      <c r="C143" s="24"/>
      <c r="D143" s="106"/>
      <c r="E143" s="104"/>
      <c r="F143" s="107"/>
      <c r="G143" s="108"/>
      <c r="H143" s="106"/>
      <c r="I143" s="104"/>
      <c r="J143" s="107"/>
      <c r="K143" s="108"/>
      <c r="L143" s="106"/>
      <c r="M143" s="104"/>
      <c r="N143" s="107"/>
      <c r="O143" s="108"/>
      <c r="P143" s="106"/>
      <c r="Q143" s="104"/>
      <c r="R143" s="107"/>
      <c r="S143" s="108"/>
      <c r="T143" s="106"/>
      <c r="U143" s="104"/>
      <c r="V143" s="107"/>
      <c r="W143" s="108"/>
      <c r="X143" s="106"/>
      <c r="Y143" s="104"/>
      <c r="Z143" s="109"/>
      <c r="AA143" s="108"/>
      <c r="AB143" s="106"/>
      <c r="AC143" s="104"/>
      <c r="AD143" s="109"/>
      <c r="AE143" s="105"/>
      <c r="AF143" s="110">
        <f t="shared" si="34"/>
        <v>0</v>
      </c>
    </row>
    <row r="144" spans="1:33" ht="15.75" thickBot="1" x14ac:dyDescent="0.3">
      <c r="A144" s="111">
        <v>36</v>
      </c>
      <c r="B144" s="97">
        <v>11501</v>
      </c>
      <c r="C144" s="21" t="s">
        <v>85</v>
      </c>
      <c r="D144" s="98"/>
      <c r="E144" s="99"/>
      <c r="F144" s="100"/>
      <c r="G144" s="101"/>
      <c r="H144" s="98"/>
      <c r="I144" s="99"/>
      <c r="J144" s="100"/>
      <c r="K144" s="101"/>
      <c r="L144" s="98"/>
      <c r="M144" s="99"/>
      <c r="N144" s="100"/>
      <c r="O144" s="101"/>
      <c r="P144" s="98"/>
      <c r="Q144" s="99"/>
      <c r="R144" s="100"/>
      <c r="S144" s="101"/>
      <c r="T144" s="98"/>
      <c r="U144" s="99"/>
      <c r="V144" s="100"/>
      <c r="W144" s="101"/>
      <c r="X144" s="98"/>
      <c r="Y144" s="99"/>
      <c r="Z144" s="102"/>
      <c r="AA144" s="101"/>
      <c r="AB144" s="98"/>
      <c r="AC144" s="99"/>
      <c r="AD144" s="102"/>
      <c r="AE144" s="101"/>
      <c r="AF144" s="103">
        <f>F144+J144+N144+R144+V144+Z144+AD144</f>
        <v>0</v>
      </c>
      <c r="AG144">
        <f>SUM(AF144:AF147)</f>
        <v>0</v>
      </c>
    </row>
    <row r="145" spans="1:33" x14ac:dyDescent="0.25">
      <c r="A145" s="16"/>
      <c r="B145" s="25"/>
      <c r="C145" s="95"/>
      <c r="D145" s="64"/>
      <c r="E145" s="65"/>
      <c r="F145" s="78"/>
      <c r="G145" s="81"/>
      <c r="H145" s="64"/>
      <c r="I145" s="65"/>
      <c r="J145" s="78"/>
      <c r="K145" s="81"/>
      <c r="L145" s="64"/>
      <c r="M145" s="65"/>
      <c r="N145" s="78"/>
      <c r="O145" s="81"/>
      <c r="P145" s="64"/>
      <c r="Q145" s="65"/>
      <c r="R145" s="78"/>
      <c r="S145" s="81"/>
      <c r="T145" s="64"/>
      <c r="U145" s="65"/>
      <c r="V145" s="78"/>
      <c r="W145" s="81"/>
      <c r="X145" s="64"/>
      <c r="Y145" s="65"/>
      <c r="Z145" s="61"/>
      <c r="AA145" s="81"/>
      <c r="AB145" s="64"/>
      <c r="AC145" s="65"/>
      <c r="AD145" s="61"/>
      <c r="AE145" s="63"/>
      <c r="AF145" s="96">
        <f>F145+J145+N145+R145+V145+Z145+AD145</f>
        <v>0</v>
      </c>
    </row>
    <row r="146" spans="1:33" x14ac:dyDescent="0.25">
      <c r="A146" s="16"/>
      <c r="B146" s="9"/>
      <c r="C146" s="22"/>
      <c r="D146" s="17"/>
      <c r="E146" s="18"/>
      <c r="F146" s="77"/>
      <c r="G146" s="19"/>
      <c r="H146" s="17"/>
      <c r="I146" s="18"/>
      <c r="J146" s="77"/>
      <c r="K146" s="19"/>
      <c r="L146" s="17"/>
      <c r="M146" s="18"/>
      <c r="N146" s="77"/>
      <c r="O146" s="19"/>
      <c r="P146" s="17"/>
      <c r="Q146" s="18"/>
      <c r="R146" s="77"/>
      <c r="S146" s="19"/>
      <c r="T146" s="17"/>
      <c r="U146" s="18"/>
      <c r="V146" s="77"/>
      <c r="W146" s="19"/>
      <c r="X146" s="17"/>
      <c r="Y146" s="18"/>
      <c r="Z146" s="60"/>
      <c r="AA146" s="19"/>
      <c r="AB146" s="17"/>
      <c r="AC146" s="18"/>
      <c r="AD146" s="60"/>
      <c r="AE146" s="23"/>
      <c r="AF146" s="96">
        <f t="shared" ref="AF146:AF147" si="35">F146+J146+N146+R146+V146+Z146+AD146</f>
        <v>0</v>
      </c>
    </row>
    <row r="147" spans="1:33" ht="15.75" thickBot="1" x14ac:dyDescent="0.3">
      <c r="A147" s="20"/>
      <c r="B147" s="26"/>
      <c r="C147" s="24"/>
      <c r="D147" s="106"/>
      <c r="E147" s="104"/>
      <c r="F147" s="107"/>
      <c r="G147" s="108"/>
      <c r="H147" s="106"/>
      <c r="I147" s="104"/>
      <c r="J147" s="107"/>
      <c r="K147" s="108"/>
      <c r="L147" s="106"/>
      <c r="M147" s="104"/>
      <c r="N147" s="107"/>
      <c r="O147" s="108"/>
      <c r="P147" s="106"/>
      <c r="Q147" s="104"/>
      <c r="R147" s="107"/>
      <c r="S147" s="108"/>
      <c r="T147" s="106"/>
      <c r="U147" s="104"/>
      <c r="V147" s="107"/>
      <c r="W147" s="108"/>
      <c r="X147" s="106"/>
      <c r="Y147" s="104"/>
      <c r="Z147" s="109"/>
      <c r="AA147" s="108"/>
      <c r="AB147" s="106"/>
      <c r="AC147" s="104"/>
      <c r="AD147" s="109"/>
      <c r="AE147" s="105"/>
      <c r="AF147" s="110">
        <f t="shared" si="35"/>
        <v>0</v>
      </c>
    </row>
    <row r="148" spans="1:33" ht="15.75" thickBot="1" x14ac:dyDescent="0.3">
      <c r="A148" s="111">
        <v>37</v>
      </c>
      <c r="B148" s="97">
        <v>11495</v>
      </c>
      <c r="C148" s="21" t="s">
        <v>92</v>
      </c>
      <c r="D148" s="98"/>
      <c r="E148" s="99"/>
      <c r="F148" s="100"/>
      <c r="G148" s="101"/>
      <c r="H148" s="98"/>
      <c r="I148" s="99"/>
      <c r="J148" s="100"/>
      <c r="K148" s="101"/>
      <c r="L148" s="98"/>
      <c r="M148" s="99"/>
      <c r="N148" s="100"/>
      <c r="O148" s="101"/>
      <c r="P148" s="98"/>
      <c r="Q148" s="99"/>
      <c r="R148" s="100"/>
      <c r="S148" s="101"/>
      <c r="T148" s="98"/>
      <c r="U148" s="99"/>
      <c r="V148" s="100"/>
      <c r="W148" s="101"/>
      <c r="X148" s="98"/>
      <c r="Y148" s="99"/>
      <c r="Z148" s="102"/>
      <c r="AA148" s="101"/>
      <c r="AB148" s="98"/>
      <c r="AC148" s="99"/>
      <c r="AD148" s="102"/>
      <c r="AE148" s="101"/>
      <c r="AF148" s="103">
        <f>F148+J148+N148+R148+V148+Z148+AD148</f>
        <v>0</v>
      </c>
      <c r="AG148">
        <f>SUM(AF148:AF151)</f>
        <v>0</v>
      </c>
    </row>
    <row r="149" spans="1:33" x14ac:dyDescent="0.25">
      <c r="A149" s="16"/>
      <c r="B149" s="25"/>
      <c r="C149" s="95"/>
      <c r="D149" s="64"/>
      <c r="E149" s="65"/>
      <c r="F149" s="78"/>
      <c r="G149" s="81"/>
      <c r="H149" s="64"/>
      <c r="I149" s="65"/>
      <c r="J149" s="78"/>
      <c r="K149" s="81"/>
      <c r="L149" s="64"/>
      <c r="M149" s="65"/>
      <c r="N149" s="78"/>
      <c r="O149" s="81"/>
      <c r="P149" s="64"/>
      <c r="Q149" s="65"/>
      <c r="R149" s="78"/>
      <c r="S149" s="81"/>
      <c r="T149" s="64"/>
      <c r="U149" s="65"/>
      <c r="V149" s="78"/>
      <c r="W149" s="81"/>
      <c r="X149" s="64"/>
      <c r="Y149" s="65"/>
      <c r="Z149" s="61"/>
      <c r="AA149" s="81"/>
      <c r="AB149" s="64"/>
      <c r="AC149" s="65"/>
      <c r="AD149" s="61"/>
      <c r="AE149" s="63"/>
      <c r="AF149" s="96">
        <f>F149+J149+N149+R149+V149+Z149+AD149</f>
        <v>0</v>
      </c>
    </row>
    <row r="150" spans="1:33" x14ac:dyDescent="0.25">
      <c r="A150" s="16"/>
      <c r="B150" s="9"/>
      <c r="C150" s="22"/>
      <c r="D150" s="17"/>
      <c r="E150" s="18"/>
      <c r="F150" s="77"/>
      <c r="G150" s="19"/>
      <c r="H150" s="17"/>
      <c r="I150" s="18"/>
      <c r="J150" s="77"/>
      <c r="K150" s="19"/>
      <c r="L150" s="17"/>
      <c r="M150" s="18"/>
      <c r="N150" s="77"/>
      <c r="O150" s="19"/>
      <c r="P150" s="17"/>
      <c r="Q150" s="18"/>
      <c r="R150" s="77"/>
      <c r="S150" s="19"/>
      <c r="T150" s="17"/>
      <c r="U150" s="18"/>
      <c r="V150" s="77"/>
      <c r="W150" s="19"/>
      <c r="X150" s="17"/>
      <c r="Y150" s="18"/>
      <c r="Z150" s="60"/>
      <c r="AA150" s="19"/>
      <c r="AB150" s="17"/>
      <c r="AC150" s="18"/>
      <c r="AD150" s="60"/>
      <c r="AE150" s="23"/>
      <c r="AF150" s="96">
        <f t="shared" ref="AF150:AF151" si="36">F150+J150+N150+R150+V150+Z150+AD150</f>
        <v>0</v>
      </c>
    </row>
    <row r="151" spans="1:33" ht="15.75" thickBot="1" x14ac:dyDescent="0.3">
      <c r="A151" s="20"/>
      <c r="B151" s="26"/>
      <c r="C151" s="24"/>
      <c r="D151" s="106"/>
      <c r="E151" s="104"/>
      <c r="F151" s="107"/>
      <c r="G151" s="108"/>
      <c r="H151" s="106"/>
      <c r="I151" s="104"/>
      <c r="J151" s="107"/>
      <c r="K151" s="108"/>
      <c r="L151" s="106"/>
      <c r="M151" s="104"/>
      <c r="N151" s="107"/>
      <c r="O151" s="108"/>
      <c r="P151" s="106"/>
      <c r="Q151" s="104"/>
      <c r="R151" s="107"/>
      <c r="S151" s="108"/>
      <c r="T151" s="106"/>
      <c r="U151" s="104"/>
      <c r="V151" s="107"/>
      <c r="W151" s="108"/>
      <c r="X151" s="106"/>
      <c r="Y151" s="104"/>
      <c r="Z151" s="109"/>
      <c r="AA151" s="108"/>
      <c r="AB151" s="106"/>
      <c r="AC151" s="104"/>
      <c r="AD151" s="109"/>
      <c r="AE151" s="105"/>
      <c r="AF151" s="110">
        <f t="shared" si="36"/>
        <v>0</v>
      </c>
    </row>
    <row r="152" spans="1:33" ht="15.75" thickBot="1" x14ac:dyDescent="0.3">
      <c r="A152" s="111">
        <v>38</v>
      </c>
      <c r="B152" s="97">
        <v>11496</v>
      </c>
      <c r="C152" s="21" t="s">
        <v>86</v>
      </c>
      <c r="D152" s="98"/>
      <c r="E152" s="99"/>
      <c r="F152" s="100"/>
      <c r="G152" s="101"/>
      <c r="H152" s="98"/>
      <c r="I152" s="99"/>
      <c r="J152" s="100"/>
      <c r="K152" s="101"/>
      <c r="L152" s="98"/>
      <c r="M152" s="99"/>
      <c r="N152" s="100"/>
      <c r="O152" s="101"/>
      <c r="P152" s="98"/>
      <c r="Q152" s="99"/>
      <c r="R152" s="100"/>
      <c r="S152" s="101"/>
      <c r="T152" s="98"/>
      <c r="U152" s="99"/>
      <c r="V152" s="100"/>
      <c r="W152" s="101"/>
      <c r="X152" s="98"/>
      <c r="Y152" s="99"/>
      <c r="Z152" s="102"/>
      <c r="AA152" s="101"/>
      <c r="AB152" s="98"/>
      <c r="AC152" s="99"/>
      <c r="AD152" s="102"/>
      <c r="AE152" s="101"/>
      <c r="AF152" s="103">
        <f>F152+J152+N152+R152+V152+Z152+AD152</f>
        <v>0</v>
      </c>
      <c r="AG152">
        <f>SUM(AF152:AF155)</f>
        <v>0</v>
      </c>
    </row>
    <row r="153" spans="1:33" x14ac:dyDescent="0.25">
      <c r="A153" s="16"/>
      <c r="B153" s="25"/>
      <c r="C153" s="95"/>
      <c r="D153" s="64"/>
      <c r="E153" s="65"/>
      <c r="F153" s="78"/>
      <c r="G153" s="81"/>
      <c r="H153" s="64"/>
      <c r="I153" s="65"/>
      <c r="J153" s="78"/>
      <c r="K153" s="81"/>
      <c r="L153" s="64"/>
      <c r="M153" s="65"/>
      <c r="N153" s="78"/>
      <c r="O153" s="81"/>
      <c r="P153" s="64"/>
      <c r="Q153" s="65"/>
      <c r="R153" s="78"/>
      <c r="S153" s="81"/>
      <c r="T153" s="64"/>
      <c r="U153" s="65"/>
      <c r="V153" s="78"/>
      <c r="W153" s="81"/>
      <c r="X153" s="64"/>
      <c r="Y153" s="65"/>
      <c r="Z153" s="61"/>
      <c r="AA153" s="81"/>
      <c r="AB153" s="64"/>
      <c r="AC153" s="65"/>
      <c r="AD153" s="61"/>
      <c r="AE153" s="63"/>
      <c r="AF153" s="96">
        <f>F153+J153+N153+R153+V153+Z153+AD153</f>
        <v>0</v>
      </c>
    </row>
    <row r="154" spans="1:33" x14ac:dyDescent="0.25">
      <c r="A154" s="16"/>
      <c r="B154" s="9"/>
      <c r="C154" s="22"/>
      <c r="D154" s="17"/>
      <c r="E154" s="18"/>
      <c r="F154" s="77"/>
      <c r="G154" s="19"/>
      <c r="H154" s="17"/>
      <c r="I154" s="18"/>
      <c r="J154" s="77"/>
      <c r="K154" s="19"/>
      <c r="L154" s="17"/>
      <c r="M154" s="18"/>
      <c r="N154" s="77"/>
      <c r="O154" s="19"/>
      <c r="P154" s="17"/>
      <c r="Q154" s="18"/>
      <c r="R154" s="77"/>
      <c r="S154" s="19"/>
      <c r="T154" s="17"/>
      <c r="U154" s="18"/>
      <c r="V154" s="77"/>
      <c r="W154" s="19"/>
      <c r="X154" s="17"/>
      <c r="Y154" s="18"/>
      <c r="Z154" s="60"/>
      <c r="AA154" s="19"/>
      <c r="AB154" s="17"/>
      <c r="AC154" s="18"/>
      <c r="AD154" s="60"/>
      <c r="AE154" s="23"/>
      <c r="AF154" s="96">
        <f t="shared" ref="AF154:AF155" si="37">F154+J154+N154+R154+V154+Z154+AD154</f>
        <v>0</v>
      </c>
    </row>
    <row r="155" spans="1:33" ht="15.75" thickBot="1" x14ac:dyDescent="0.3">
      <c r="A155" s="20"/>
      <c r="B155" s="26"/>
      <c r="C155" s="24"/>
      <c r="D155" s="106"/>
      <c r="E155" s="104"/>
      <c r="F155" s="107"/>
      <c r="G155" s="108"/>
      <c r="H155" s="106"/>
      <c r="I155" s="104"/>
      <c r="J155" s="107"/>
      <c r="K155" s="108"/>
      <c r="L155" s="106"/>
      <c r="M155" s="104"/>
      <c r="N155" s="107"/>
      <c r="O155" s="108"/>
      <c r="P155" s="106"/>
      <c r="Q155" s="104"/>
      <c r="R155" s="107"/>
      <c r="S155" s="108"/>
      <c r="T155" s="106"/>
      <c r="U155" s="104"/>
      <c r="V155" s="107"/>
      <c r="W155" s="108"/>
      <c r="X155" s="106"/>
      <c r="Y155" s="104"/>
      <c r="Z155" s="109"/>
      <c r="AA155" s="108"/>
      <c r="AB155" s="106"/>
      <c r="AC155" s="104"/>
      <c r="AD155" s="109"/>
      <c r="AE155" s="105"/>
      <c r="AF155" s="110">
        <f t="shared" si="37"/>
        <v>0</v>
      </c>
    </row>
    <row r="156" spans="1:33" ht="15.75" thickBot="1" x14ac:dyDescent="0.3">
      <c r="A156" s="111">
        <v>39</v>
      </c>
      <c r="B156" s="97">
        <v>11493</v>
      </c>
      <c r="C156" s="21" t="s">
        <v>83</v>
      </c>
      <c r="D156" s="98"/>
      <c r="E156" s="99"/>
      <c r="F156" s="100"/>
      <c r="G156" s="101"/>
      <c r="H156" s="98"/>
      <c r="I156" s="99"/>
      <c r="J156" s="100"/>
      <c r="K156" s="101"/>
      <c r="L156" s="98"/>
      <c r="M156" s="99"/>
      <c r="N156" s="100"/>
      <c r="O156" s="101"/>
      <c r="P156" s="98"/>
      <c r="Q156" s="99"/>
      <c r="R156" s="100"/>
      <c r="S156" s="101"/>
      <c r="T156" s="98"/>
      <c r="U156" s="99"/>
      <c r="V156" s="100"/>
      <c r="W156" s="101"/>
      <c r="X156" s="98"/>
      <c r="Y156" s="99"/>
      <c r="Z156" s="102"/>
      <c r="AA156" s="101"/>
      <c r="AB156" s="98"/>
      <c r="AC156" s="99"/>
      <c r="AD156" s="102"/>
      <c r="AE156" s="101"/>
      <c r="AF156" s="103">
        <f>F156+J156+N156+R156+V156+Z156+AD156</f>
        <v>0</v>
      </c>
      <c r="AG156">
        <f>SUM(AF156:AF159)</f>
        <v>0</v>
      </c>
    </row>
    <row r="157" spans="1:33" x14ac:dyDescent="0.25">
      <c r="A157" s="16"/>
      <c r="B157" s="25"/>
      <c r="C157" s="95"/>
      <c r="D157" s="64"/>
      <c r="E157" s="65"/>
      <c r="F157" s="78"/>
      <c r="G157" s="81"/>
      <c r="H157" s="64"/>
      <c r="I157" s="65"/>
      <c r="J157" s="78"/>
      <c r="K157" s="81"/>
      <c r="L157" s="64"/>
      <c r="M157" s="65"/>
      <c r="N157" s="78"/>
      <c r="O157" s="81"/>
      <c r="P157" s="64"/>
      <c r="Q157" s="65"/>
      <c r="R157" s="78"/>
      <c r="S157" s="81"/>
      <c r="T157" s="64"/>
      <c r="U157" s="65"/>
      <c r="V157" s="78"/>
      <c r="W157" s="81"/>
      <c r="X157" s="64"/>
      <c r="Y157" s="65"/>
      <c r="Z157" s="61"/>
      <c r="AA157" s="81"/>
      <c r="AB157" s="64"/>
      <c r="AC157" s="65"/>
      <c r="AD157" s="61"/>
      <c r="AE157" s="63"/>
      <c r="AF157" s="96">
        <f>F157+J157+N157+R157+V157+Z157+AD157</f>
        <v>0</v>
      </c>
    </row>
    <row r="158" spans="1:33" x14ac:dyDescent="0.25">
      <c r="A158" s="16"/>
      <c r="B158" s="9"/>
      <c r="C158" s="22"/>
      <c r="D158" s="17"/>
      <c r="E158" s="18"/>
      <c r="F158" s="77"/>
      <c r="G158" s="19"/>
      <c r="H158" s="17"/>
      <c r="I158" s="18"/>
      <c r="J158" s="77"/>
      <c r="K158" s="19"/>
      <c r="L158" s="17"/>
      <c r="M158" s="18"/>
      <c r="N158" s="77"/>
      <c r="O158" s="19"/>
      <c r="P158" s="17"/>
      <c r="Q158" s="18"/>
      <c r="R158" s="77"/>
      <c r="S158" s="19"/>
      <c r="T158" s="17"/>
      <c r="U158" s="18"/>
      <c r="V158" s="77"/>
      <c r="W158" s="19"/>
      <c r="X158" s="17"/>
      <c r="Y158" s="18"/>
      <c r="Z158" s="60"/>
      <c r="AA158" s="19"/>
      <c r="AB158" s="17"/>
      <c r="AC158" s="18"/>
      <c r="AD158" s="60"/>
      <c r="AE158" s="23"/>
      <c r="AF158" s="96">
        <f t="shared" ref="AF158:AF159" si="38">F158+J158+N158+R158+V158+Z158+AD158</f>
        <v>0</v>
      </c>
    </row>
    <row r="159" spans="1:33" ht="15.75" thickBot="1" x14ac:dyDescent="0.3">
      <c r="A159" s="20"/>
      <c r="B159" s="26"/>
      <c r="C159" s="24"/>
      <c r="D159" s="106"/>
      <c r="E159" s="104"/>
      <c r="F159" s="107"/>
      <c r="G159" s="108"/>
      <c r="H159" s="106"/>
      <c r="I159" s="104"/>
      <c r="J159" s="107"/>
      <c r="K159" s="108"/>
      <c r="L159" s="106"/>
      <c r="M159" s="104"/>
      <c r="N159" s="107"/>
      <c r="O159" s="108"/>
      <c r="P159" s="106"/>
      <c r="Q159" s="104"/>
      <c r="R159" s="107"/>
      <c r="S159" s="108"/>
      <c r="T159" s="106"/>
      <c r="U159" s="104"/>
      <c r="V159" s="107"/>
      <c r="W159" s="108"/>
      <c r="X159" s="106"/>
      <c r="Y159" s="104"/>
      <c r="Z159" s="109"/>
      <c r="AA159" s="108"/>
      <c r="AB159" s="106"/>
      <c r="AC159" s="104"/>
      <c r="AD159" s="109"/>
      <c r="AE159" s="105"/>
      <c r="AF159" s="110">
        <f t="shared" si="38"/>
        <v>0</v>
      </c>
    </row>
    <row r="160" spans="1:33" ht="15.75" thickBot="1" x14ac:dyDescent="0.3">
      <c r="A160" s="111">
        <v>40</v>
      </c>
      <c r="B160" s="97">
        <v>11406</v>
      </c>
      <c r="C160" s="21" t="s">
        <v>171</v>
      </c>
      <c r="D160" s="98"/>
      <c r="E160" s="99"/>
      <c r="F160" s="100"/>
      <c r="G160" s="101"/>
      <c r="H160" s="98"/>
      <c r="I160" s="99"/>
      <c r="J160" s="100"/>
      <c r="K160" s="101"/>
      <c r="L160" s="98"/>
      <c r="M160" s="99"/>
      <c r="N160" s="100"/>
      <c r="O160" s="101"/>
      <c r="P160" s="98"/>
      <c r="Q160" s="99"/>
      <c r="R160" s="100"/>
      <c r="S160" s="101"/>
      <c r="T160" s="98"/>
      <c r="U160" s="99"/>
      <c r="V160" s="100"/>
      <c r="W160" s="101"/>
      <c r="X160" s="98"/>
      <c r="Y160" s="99"/>
      <c r="Z160" s="102"/>
      <c r="AA160" s="101"/>
      <c r="AB160" s="98"/>
      <c r="AC160" s="99"/>
      <c r="AD160" s="102"/>
      <c r="AE160" s="101"/>
      <c r="AF160" s="103">
        <f>F160+J160+N160+R160+V160+Z160+AD160</f>
        <v>0</v>
      </c>
      <c r="AG160">
        <f>SUM(AF160:AF163)</f>
        <v>0</v>
      </c>
    </row>
    <row r="161" spans="1:33" x14ac:dyDescent="0.25">
      <c r="A161" s="16"/>
      <c r="B161" s="25"/>
      <c r="C161" s="95"/>
      <c r="D161" s="64"/>
      <c r="E161" s="65"/>
      <c r="F161" s="78"/>
      <c r="G161" s="81"/>
      <c r="H161" s="64"/>
      <c r="I161" s="65"/>
      <c r="J161" s="78"/>
      <c r="K161" s="81"/>
      <c r="L161" s="64"/>
      <c r="M161" s="65"/>
      <c r="N161" s="78"/>
      <c r="O161" s="81"/>
      <c r="P161" s="64"/>
      <c r="Q161" s="65"/>
      <c r="R161" s="78"/>
      <c r="S161" s="81"/>
      <c r="T161" s="64"/>
      <c r="U161" s="65"/>
      <c r="V161" s="78"/>
      <c r="W161" s="81"/>
      <c r="X161" s="64"/>
      <c r="Y161" s="65"/>
      <c r="Z161" s="61"/>
      <c r="AA161" s="81"/>
      <c r="AB161" s="64"/>
      <c r="AC161" s="65"/>
      <c r="AD161" s="61"/>
      <c r="AE161" s="63"/>
      <c r="AF161" s="96">
        <f>F161+J161+N161+R161+V161+Z161+AD161</f>
        <v>0</v>
      </c>
    </row>
    <row r="162" spans="1:33" x14ac:dyDescent="0.25">
      <c r="A162" s="16"/>
      <c r="B162" s="9"/>
      <c r="C162" s="22"/>
      <c r="D162" s="17"/>
      <c r="E162" s="18"/>
      <c r="F162" s="77"/>
      <c r="G162" s="19"/>
      <c r="H162" s="17"/>
      <c r="I162" s="18"/>
      <c r="J162" s="77"/>
      <c r="K162" s="19"/>
      <c r="L162" s="17"/>
      <c r="M162" s="18"/>
      <c r="N162" s="77"/>
      <c r="O162" s="19"/>
      <c r="P162" s="17"/>
      <c r="Q162" s="18"/>
      <c r="R162" s="77"/>
      <c r="S162" s="19"/>
      <c r="T162" s="17"/>
      <c r="U162" s="18"/>
      <c r="V162" s="77"/>
      <c r="W162" s="19"/>
      <c r="X162" s="17"/>
      <c r="Y162" s="18"/>
      <c r="Z162" s="60"/>
      <c r="AA162" s="19"/>
      <c r="AB162" s="17"/>
      <c r="AC162" s="18"/>
      <c r="AD162" s="60"/>
      <c r="AE162" s="23"/>
      <c r="AF162" s="96">
        <f t="shared" ref="AF162:AF163" si="39">F162+J162+N162+R162+V162+Z162+AD162</f>
        <v>0</v>
      </c>
    </row>
    <row r="163" spans="1:33" ht="15.75" thickBot="1" x14ac:dyDescent="0.3">
      <c r="A163" s="20"/>
      <c r="B163" s="26"/>
      <c r="C163" s="24"/>
      <c r="D163" s="106"/>
      <c r="E163" s="104"/>
      <c r="F163" s="107"/>
      <c r="G163" s="108"/>
      <c r="H163" s="106"/>
      <c r="I163" s="104"/>
      <c r="J163" s="107"/>
      <c r="K163" s="108"/>
      <c r="L163" s="106"/>
      <c r="M163" s="104"/>
      <c r="N163" s="107"/>
      <c r="O163" s="108"/>
      <c r="P163" s="106"/>
      <c r="Q163" s="104"/>
      <c r="R163" s="107"/>
      <c r="S163" s="108"/>
      <c r="T163" s="106"/>
      <c r="U163" s="104"/>
      <c r="V163" s="107"/>
      <c r="W163" s="108"/>
      <c r="X163" s="106"/>
      <c r="Y163" s="104"/>
      <c r="Z163" s="109"/>
      <c r="AA163" s="108"/>
      <c r="AB163" s="106"/>
      <c r="AC163" s="104"/>
      <c r="AD163" s="109"/>
      <c r="AE163" s="105"/>
      <c r="AF163" s="110">
        <f t="shared" si="39"/>
        <v>0</v>
      </c>
    </row>
    <row r="164" spans="1:33" ht="15.75" thickBot="1" x14ac:dyDescent="0.3">
      <c r="A164" s="111">
        <v>41</v>
      </c>
      <c r="B164" s="97">
        <v>11497</v>
      </c>
      <c r="C164" s="21" t="s">
        <v>87</v>
      </c>
      <c r="D164" s="98"/>
      <c r="E164" s="99"/>
      <c r="F164" s="100"/>
      <c r="G164" s="101"/>
      <c r="H164" s="98"/>
      <c r="I164" s="99"/>
      <c r="J164" s="100"/>
      <c r="K164" s="101"/>
      <c r="L164" s="98"/>
      <c r="M164" s="99"/>
      <c r="N164" s="100"/>
      <c r="O164" s="101"/>
      <c r="P164" s="98"/>
      <c r="Q164" s="99"/>
      <c r="R164" s="100"/>
      <c r="S164" s="101"/>
      <c r="T164" s="98"/>
      <c r="U164" s="99"/>
      <c r="V164" s="100"/>
      <c r="W164" s="101"/>
      <c r="X164" s="98"/>
      <c r="Y164" s="99"/>
      <c r="Z164" s="102"/>
      <c r="AA164" s="101"/>
      <c r="AB164" s="98"/>
      <c r="AC164" s="99"/>
      <c r="AD164" s="102"/>
      <c r="AE164" s="101"/>
      <c r="AF164" s="103">
        <f>F164+J164+N164+R164+V164+Z164+AD164</f>
        <v>0</v>
      </c>
      <c r="AG164">
        <f>SUM(AF164:AF167)</f>
        <v>0</v>
      </c>
    </row>
    <row r="165" spans="1:33" x14ac:dyDescent="0.25">
      <c r="A165" s="16"/>
      <c r="B165" s="25"/>
      <c r="C165" s="95"/>
      <c r="D165" s="64"/>
      <c r="E165" s="65"/>
      <c r="F165" s="78"/>
      <c r="G165" s="81"/>
      <c r="H165" s="64"/>
      <c r="I165" s="65"/>
      <c r="J165" s="78"/>
      <c r="K165" s="81"/>
      <c r="L165" s="64"/>
      <c r="M165" s="65"/>
      <c r="N165" s="78"/>
      <c r="O165" s="81"/>
      <c r="P165" s="64"/>
      <c r="Q165" s="65"/>
      <c r="R165" s="78"/>
      <c r="S165" s="81"/>
      <c r="T165" s="64"/>
      <c r="U165" s="65"/>
      <c r="V165" s="78"/>
      <c r="W165" s="81"/>
      <c r="X165" s="64"/>
      <c r="Y165" s="65"/>
      <c r="Z165" s="61"/>
      <c r="AA165" s="81"/>
      <c r="AB165" s="64"/>
      <c r="AC165" s="65"/>
      <c r="AD165" s="61"/>
      <c r="AE165" s="63"/>
      <c r="AF165" s="96">
        <f>F165+J165+N165+R165+V165+Z165+AD165</f>
        <v>0</v>
      </c>
    </row>
    <row r="166" spans="1:33" x14ac:dyDescent="0.25">
      <c r="A166" s="16"/>
      <c r="B166" s="9"/>
      <c r="C166" s="22"/>
      <c r="D166" s="17"/>
      <c r="E166" s="18"/>
      <c r="F166" s="77"/>
      <c r="G166" s="19"/>
      <c r="H166" s="17"/>
      <c r="I166" s="18"/>
      <c r="J166" s="77"/>
      <c r="K166" s="19"/>
      <c r="L166" s="17"/>
      <c r="M166" s="18"/>
      <c r="N166" s="77"/>
      <c r="O166" s="19"/>
      <c r="P166" s="17"/>
      <c r="Q166" s="18"/>
      <c r="R166" s="77"/>
      <c r="S166" s="19"/>
      <c r="T166" s="17"/>
      <c r="U166" s="18"/>
      <c r="V166" s="77"/>
      <c r="W166" s="19"/>
      <c r="X166" s="17"/>
      <c r="Y166" s="18"/>
      <c r="Z166" s="60"/>
      <c r="AA166" s="19"/>
      <c r="AB166" s="17"/>
      <c r="AC166" s="18"/>
      <c r="AD166" s="60"/>
      <c r="AE166" s="23"/>
      <c r="AF166" s="96">
        <f t="shared" ref="AF166:AF167" si="40">F166+J166+N166+R166+V166+Z166+AD166</f>
        <v>0</v>
      </c>
    </row>
    <row r="167" spans="1:33" ht="15.75" thickBot="1" x14ac:dyDescent="0.3">
      <c r="A167" s="20"/>
      <c r="B167" s="26"/>
      <c r="C167" s="24"/>
      <c r="D167" s="106"/>
      <c r="E167" s="104"/>
      <c r="F167" s="107"/>
      <c r="G167" s="108"/>
      <c r="H167" s="106"/>
      <c r="I167" s="104"/>
      <c r="J167" s="107"/>
      <c r="K167" s="108"/>
      <c r="L167" s="106"/>
      <c r="M167" s="104"/>
      <c r="N167" s="107"/>
      <c r="O167" s="108"/>
      <c r="P167" s="106"/>
      <c r="Q167" s="104"/>
      <c r="R167" s="107"/>
      <c r="S167" s="108"/>
      <c r="T167" s="106"/>
      <c r="U167" s="104"/>
      <c r="V167" s="107"/>
      <c r="W167" s="108"/>
      <c r="X167" s="106"/>
      <c r="Y167" s="104"/>
      <c r="Z167" s="109"/>
      <c r="AA167" s="108"/>
      <c r="AB167" s="106"/>
      <c r="AC167" s="104"/>
      <c r="AD167" s="109"/>
      <c r="AE167" s="105"/>
      <c r="AF167" s="110">
        <f t="shared" si="40"/>
        <v>0</v>
      </c>
    </row>
    <row r="168" spans="1:33" ht="15.75" thickBot="1" x14ac:dyDescent="0.3">
      <c r="A168" s="111">
        <v>42</v>
      </c>
      <c r="B168" s="97">
        <v>11531</v>
      </c>
      <c r="C168" s="21" t="s">
        <v>122</v>
      </c>
      <c r="D168" s="98"/>
      <c r="E168" s="99"/>
      <c r="F168" s="100"/>
      <c r="G168" s="101"/>
      <c r="H168" s="98"/>
      <c r="I168" s="99"/>
      <c r="J168" s="100"/>
      <c r="K168" s="101"/>
      <c r="L168" s="98"/>
      <c r="M168" s="99"/>
      <c r="N168" s="100"/>
      <c r="O168" s="101"/>
      <c r="P168" s="98"/>
      <c r="Q168" s="99"/>
      <c r="R168" s="100"/>
      <c r="S168" s="101"/>
      <c r="T168" s="98"/>
      <c r="U168" s="99"/>
      <c r="V168" s="100"/>
      <c r="W168" s="101"/>
      <c r="X168" s="98"/>
      <c r="Y168" s="99"/>
      <c r="Z168" s="102"/>
      <c r="AA168" s="101"/>
      <c r="AB168" s="98"/>
      <c r="AC168" s="99"/>
      <c r="AD168" s="102"/>
      <c r="AE168" s="101"/>
      <c r="AF168" s="103">
        <f>F168+J168+N168+R168+V168+Z168+AD168</f>
        <v>0</v>
      </c>
      <c r="AG168">
        <f>SUM(AF168:AF171)</f>
        <v>0</v>
      </c>
    </row>
    <row r="169" spans="1:33" x14ac:dyDescent="0.25">
      <c r="A169" s="16"/>
      <c r="B169" s="25"/>
      <c r="C169" s="95"/>
      <c r="D169" s="64"/>
      <c r="E169" s="65"/>
      <c r="F169" s="78"/>
      <c r="G169" s="81"/>
      <c r="H169" s="64"/>
      <c r="I169" s="65"/>
      <c r="J169" s="78"/>
      <c r="K169" s="81"/>
      <c r="L169" s="64"/>
      <c r="M169" s="65"/>
      <c r="N169" s="78"/>
      <c r="O169" s="81"/>
      <c r="P169" s="64"/>
      <c r="Q169" s="65"/>
      <c r="R169" s="78"/>
      <c r="S169" s="81"/>
      <c r="T169" s="64"/>
      <c r="U169" s="65"/>
      <c r="V169" s="78"/>
      <c r="W169" s="81"/>
      <c r="X169" s="64"/>
      <c r="Y169" s="65"/>
      <c r="Z169" s="61"/>
      <c r="AA169" s="81"/>
      <c r="AB169" s="64"/>
      <c r="AC169" s="65"/>
      <c r="AD169" s="61"/>
      <c r="AE169" s="63"/>
      <c r="AF169" s="96">
        <f>F169+J169+N169+R169+V169+Z169+AD169</f>
        <v>0</v>
      </c>
    </row>
    <row r="170" spans="1:33" x14ac:dyDescent="0.25">
      <c r="A170" s="16"/>
      <c r="B170" s="9"/>
      <c r="C170" s="22"/>
      <c r="D170" s="17"/>
      <c r="E170" s="18"/>
      <c r="F170" s="77"/>
      <c r="G170" s="19"/>
      <c r="H170" s="17"/>
      <c r="I170" s="18"/>
      <c r="J170" s="77"/>
      <c r="K170" s="19"/>
      <c r="L170" s="17"/>
      <c r="M170" s="18"/>
      <c r="N170" s="77"/>
      <c r="O170" s="19"/>
      <c r="P170" s="17"/>
      <c r="Q170" s="18"/>
      <c r="R170" s="77"/>
      <c r="S170" s="19"/>
      <c r="T170" s="17"/>
      <c r="U170" s="18"/>
      <c r="V170" s="77"/>
      <c r="W170" s="19"/>
      <c r="X170" s="17"/>
      <c r="Y170" s="18"/>
      <c r="Z170" s="60"/>
      <c r="AA170" s="19"/>
      <c r="AB170" s="17"/>
      <c r="AC170" s="18"/>
      <c r="AD170" s="60"/>
      <c r="AE170" s="23"/>
      <c r="AF170" s="96">
        <f t="shared" ref="AF170:AF171" si="41">F170+J170+N170+R170+V170+Z170+AD170</f>
        <v>0</v>
      </c>
    </row>
    <row r="171" spans="1:33" ht="15.75" thickBot="1" x14ac:dyDescent="0.3">
      <c r="A171" s="20"/>
      <c r="B171" s="26"/>
      <c r="C171" s="24"/>
      <c r="D171" s="106"/>
      <c r="E171" s="104"/>
      <c r="F171" s="107"/>
      <c r="G171" s="108"/>
      <c r="H171" s="106"/>
      <c r="I171" s="104"/>
      <c r="J171" s="107"/>
      <c r="K171" s="108"/>
      <c r="L171" s="106"/>
      <c r="M171" s="104"/>
      <c r="N171" s="107"/>
      <c r="O171" s="108"/>
      <c r="P171" s="106"/>
      <c r="Q171" s="104"/>
      <c r="R171" s="107"/>
      <c r="S171" s="108"/>
      <c r="T171" s="106"/>
      <c r="U171" s="104"/>
      <c r="V171" s="107"/>
      <c r="W171" s="108"/>
      <c r="X171" s="106"/>
      <c r="Y171" s="104"/>
      <c r="Z171" s="109"/>
      <c r="AA171" s="108"/>
      <c r="AB171" s="106"/>
      <c r="AC171" s="104"/>
      <c r="AD171" s="109"/>
      <c r="AE171" s="105"/>
      <c r="AF171" s="110">
        <f t="shared" si="41"/>
        <v>0</v>
      </c>
    </row>
    <row r="172" spans="1:33" ht="15.75" thickBot="1" x14ac:dyDescent="0.3">
      <c r="A172" s="111">
        <v>43</v>
      </c>
      <c r="B172" s="97">
        <v>11469</v>
      </c>
      <c r="C172" s="21" t="s">
        <v>235</v>
      </c>
      <c r="D172" s="98"/>
      <c r="E172" s="99"/>
      <c r="F172" s="100"/>
      <c r="G172" s="101"/>
      <c r="H172" s="98"/>
      <c r="I172" s="99"/>
      <c r="J172" s="100"/>
      <c r="K172" s="101"/>
      <c r="L172" s="98"/>
      <c r="M172" s="99"/>
      <c r="N172" s="100"/>
      <c r="O172" s="101"/>
      <c r="P172" s="98"/>
      <c r="Q172" s="99"/>
      <c r="R172" s="100"/>
      <c r="S172" s="101"/>
      <c r="T172" s="98"/>
      <c r="U172" s="99"/>
      <c r="V172" s="100"/>
      <c r="W172" s="101"/>
      <c r="X172" s="98"/>
      <c r="Y172" s="99"/>
      <c r="Z172" s="102"/>
      <c r="AA172" s="101"/>
      <c r="AB172" s="98"/>
      <c r="AC172" s="99"/>
      <c r="AD172" s="102"/>
      <c r="AE172" s="101"/>
      <c r="AF172" s="103">
        <f>F172+J172+N172+R172+V172+Z172+AD172</f>
        <v>0</v>
      </c>
      <c r="AG172">
        <f>SUM(AF172:AF175)</f>
        <v>0</v>
      </c>
    </row>
    <row r="173" spans="1:33" x14ac:dyDescent="0.25">
      <c r="A173" s="16"/>
      <c r="B173" s="25"/>
      <c r="C173" s="95"/>
      <c r="D173" s="64"/>
      <c r="E173" s="65"/>
      <c r="F173" s="78"/>
      <c r="G173" s="81"/>
      <c r="H173" s="64"/>
      <c r="I173" s="65"/>
      <c r="J173" s="78"/>
      <c r="K173" s="81"/>
      <c r="L173" s="64"/>
      <c r="M173" s="65"/>
      <c r="N173" s="78"/>
      <c r="O173" s="81"/>
      <c r="P173" s="64"/>
      <c r="Q173" s="65"/>
      <c r="R173" s="78"/>
      <c r="S173" s="81"/>
      <c r="T173" s="64"/>
      <c r="U173" s="65"/>
      <c r="V173" s="78"/>
      <c r="W173" s="81"/>
      <c r="X173" s="64"/>
      <c r="Y173" s="65"/>
      <c r="Z173" s="61"/>
      <c r="AA173" s="81"/>
      <c r="AB173" s="64"/>
      <c r="AC173" s="65"/>
      <c r="AD173" s="61"/>
      <c r="AE173" s="63"/>
      <c r="AF173" s="96">
        <f>F173+J173+N173+R173+V173+Z173+AD173</f>
        <v>0</v>
      </c>
    </row>
    <row r="174" spans="1:33" x14ac:dyDescent="0.25">
      <c r="A174" s="16"/>
      <c r="B174" s="9"/>
      <c r="C174" s="22"/>
      <c r="D174" s="17"/>
      <c r="E174" s="18"/>
      <c r="F174" s="77"/>
      <c r="G174" s="19"/>
      <c r="H174" s="17"/>
      <c r="I174" s="18"/>
      <c r="J174" s="77"/>
      <c r="K174" s="19"/>
      <c r="L174" s="17"/>
      <c r="M174" s="18"/>
      <c r="N174" s="77"/>
      <c r="O174" s="19"/>
      <c r="P174" s="17"/>
      <c r="Q174" s="18"/>
      <c r="R174" s="77"/>
      <c r="S174" s="19"/>
      <c r="T174" s="17"/>
      <c r="U174" s="18"/>
      <c r="V174" s="77"/>
      <c r="W174" s="19"/>
      <c r="X174" s="17"/>
      <c r="Y174" s="18"/>
      <c r="Z174" s="60"/>
      <c r="AA174" s="19"/>
      <c r="AB174" s="17"/>
      <c r="AC174" s="18"/>
      <c r="AD174" s="60"/>
      <c r="AE174" s="23"/>
      <c r="AF174" s="96">
        <f t="shared" ref="AF174:AF175" si="42">F174+J174+N174+R174+V174+Z174+AD174</f>
        <v>0</v>
      </c>
    </row>
    <row r="175" spans="1:33" ht="15.75" thickBot="1" x14ac:dyDescent="0.3">
      <c r="A175" s="20"/>
      <c r="B175" s="26"/>
      <c r="C175" s="24"/>
      <c r="D175" s="106"/>
      <c r="E175" s="104"/>
      <c r="F175" s="107"/>
      <c r="G175" s="108"/>
      <c r="H175" s="106"/>
      <c r="I175" s="104"/>
      <c r="J175" s="107"/>
      <c r="K175" s="108"/>
      <c r="L175" s="106"/>
      <c r="M175" s="104"/>
      <c r="N175" s="107"/>
      <c r="O175" s="108"/>
      <c r="P175" s="106"/>
      <c r="Q175" s="104"/>
      <c r="R175" s="107"/>
      <c r="S175" s="108"/>
      <c r="T175" s="106"/>
      <c r="U175" s="104"/>
      <c r="V175" s="107"/>
      <c r="W175" s="108"/>
      <c r="X175" s="106"/>
      <c r="Y175" s="104"/>
      <c r="Z175" s="109"/>
      <c r="AA175" s="108"/>
      <c r="AB175" s="106"/>
      <c r="AC175" s="104"/>
      <c r="AD175" s="109"/>
      <c r="AE175" s="105"/>
      <c r="AF175" s="110">
        <f t="shared" si="42"/>
        <v>0</v>
      </c>
    </row>
    <row r="176" spans="1:33" ht="15.75" thickBot="1" x14ac:dyDescent="0.3">
      <c r="A176" s="111">
        <v>44</v>
      </c>
      <c r="B176" s="97">
        <v>11498</v>
      </c>
      <c r="C176" s="21" t="s">
        <v>233</v>
      </c>
      <c r="D176" s="98"/>
      <c r="E176" s="99"/>
      <c r="F176" s="100"/>
      <c r="G176" s="101"/>
      <c r="H176" s="98"/>
      <c r="I176" s="99"/>
      <c r="J176" s="100"/>
      <c r="K176" s="101"/>
      <c r="L176" s="98"/>
      <c r="M176" s="99"/>
      <c r="N176" s="100"/>
      <c r="O176" s="101"/>
      <c r="P176" s="98"/>
      <c r="Q176" s="99"/>
      <c r="R176" s="100"/>
      <c r="S176" s="101"/>
      <c r="T176" s="98"/>
      <c r="U176" s="99"/>
      <c r="V176" s="100"/>
      <c r="W176" s="101"/>
      <c r="X176" s="98"/>
      <c r="Y176" s="99"/>
      <c r="Z176" s="102"/>
      <c r="AA176" s="101"/>
      <c r="AB176" s="98"/>
      <c r="AC176" s="99"/>
      <c r="AD176" s="102"/>
      <c r="AE176" s="101"/>
      <c r="AF176" s="103">
        <f>F176+J176+N176+R176+V176+Z176+AD176</f>
        <v>0</v>
      </c>
      <c r="AG176">
        <f>SUM(AF176:AF179)</f>
        <v>0</v>
      </c>
    </row>
    <row r="177" spans="1:33" x14ac:dyDescent="0.25">
      <c r="A177" s="16"/>
      <c r="B177" s="25"/>
      <c r="C177" s="95"/>
      <c r="D177" s="64"/>
      <c r="E177" s="65"/>
      <c r="F177" s="78"/>
      <c r="G177" s="81"/>
      <c r="H177" s="64"/>
      <c r="I177" s="65"/>
      <c r="J177" s="78"/>
      <c r="K177" s="81"/>
      <c r="L177" s="64"/>
      <c r="M177" s="65"/>
      <c r="N177" s="78"/>
      <c r="O177" s="81"/>
      <c r="P177" s="64"/>
      <c r="Q177" s="65"/>
      <c r="R177" s="78"/>
      <c r="S177" s="81"/>
      <c r="T177" s="64"/>
      <c r="U177" s="65"/>
      <c r="V177" s="78"/>
      <c r="W177" s="81"/>
      <c r="X177" s="64"/>
      <c r="Y177" s="65"/>
      <c r="Z177" s="61"/>
      <c r="AA177" s="81"/>
      <c r="AB177" s="64"/>
      <c r="AC177" s="65"/>
      <c r="AD177" s="61"/>
      <c r="AE177" s="63"/>
      <c r="AF177" s="96">
        <f>F177+J177+N177+R177+V177+Z177+AD177</f>
        <v>0</v>
      </c>
    </row>
    <row r="178" spans="1:33" x14ac:dyDescent="0.25">
      <c r="A178" s="16"/>
      <c r="B178" s="9"/>
      <c r="C178" s="22"/>
      <c r="D178" s="17"/>
      <c r="E178" s="18"/>
      <c r="F178" s="77"/>
      <c r="G178" s="19"/>
      <c r="H178" s="17"/>
      <c r="I178" s="18"/>
      <c r="J178" s="77"/>
      <c r="K178" s="19"/>
      <c r="L178" s="17"/>
      <c r="M178" s="18"/>
      <c r="N178" s="77"/>
      <c r="O178" s="19"/>
      <c r="P178" s="17"/>
      <c r="Q178" s="18"/>
      <c r="R178" s="77"/>
      <c r="S178" s="19"/>
      <c r="T178" s="17"/>
      <c r="U178" s="18"/>
      <c r="V178" s="77"/>
      <c r="W178" s="19"/>
      <c r="X178" s="17"/>
      <c r="Y178" s="18"/>
      <c r="Z178" s="60"/>
      <c r="AA178" s="19"/>
      <c r="AB178" s="17"/>
      <c r="AC178" s="18"/>
      <c r="AD178" s="60"/>
      <c r="AE178" s="23"/>
      <c r="AF178" s="96">
        <f t="shared" ref="AF178:AF179" si="43">F178+J178+N178+R178+V178+Z178+AD178</f>
        <v>0</v>
      </c>
    </row>
    <row r="179" spans="1:33" ht="15.75" thickBot="1" x14ac:dyDescent="0.3">
      <c r="A179" s="20"/>
      <c r="B179" s="26"/>
      <c r="C179" s="24"/>
      <c r="D179" s="106"/>
      <c r="E179" s="104"/>
      <c r="F179" s="107"/>
      <c r="G179" s="108"/>
      <c r="H179" s="106"/>
      <c r="I179" s="104"/>
      <c r="J179" s="107"/>
      <c r="K179" s="108"/>
      <c r="L179" s="106"/>
      <c r="M179" s="104"/>
      <c r="N179" s="107"/>
      <c r="O179" s="108"/>
      <c r="P179" s="106"/>
      <c r="Q179" s="104"/>
      <c r="R179" s="107"/>
      <c r="S179" s="108"/>
      <c r="T179" s="106"/>
      <c r="U179" s="104"/>
      <c r="V179" s="107"/>
      <c r="W179" s="108"/>
      <c r="X179" s="106"/>
      <c r="Y179" s="104"/>
      <c r="Z179" s="109"/>
      <c r="AA179" s="108"/>
      <c r="AB179" s="106"/>
      <c r="AC179" s="104"/>
      <c r="AD179" s="109"/>
      <c r="AE179" s="105"/>
      <c r="AF179" s="110">
        <f t="shared" si="43"/>
        <v>0</v>
      </c>
    </row>
    <row r="180" spans="1:33" ht="15.75" thickBot="1" x14ac:dyDescent="0.3">
      <c r="A180" s="111">
        <v>45</v>
      </c>
      <c r="B180" s="97">
        <v>11504</v>
      </c>
      <c r="C180" s="21" t="s">
        <v>78</v>
      </c>
      <c r="D180" s="98"/>
      <c r="E180" s="99"/>
      <c r="F180" s="100"/>
      <c r="G180" s="101"/>
      <c r="H180" s="98"/>
      <c r="I180" s="99"/>
      <c r="J180" s="100"/>
      <c r="K180" s="101"/>
      <c r="L180" s="98"/>
      <c r="M180" s="99"/>
      <c r="N180" s="100"/>
      <c r="O180" s="101"/>
      <c r="P180" s="98"/>
      <c r="Q180" s="99"/>
      <c r="R180" s="100"/>
      <c r="S180" s="101"/>
      <c r="T180" s="98"/>
      <c r="U180" s="99"/>
      <c r="V180" s="100"/>
      <c r="W180" s="101"/>
      <c r="X180" s="98"/>
      <c r="Y180" s="99"/>
      <c r="Z180" s="102"/>
      <c r="AA180" s="101"/>
      <c r="AB180" s="98"/>
      <c r="AC180" s="99"/>
      <c r="AD180" s="102"/>
      <c r="AE180" s="101"/>
      <c r="AF180" s="103">
        <f>F180+J180+N180+R180+V180+Z180+AD180</f>
        <v>0</v>
      </c>
      <c r="AG180">
        <f>SUM(AF180:AF183)</f>
        <v>0</v>
      </c>
    </row>
    <row r="181" spans="1:33" x14ac:dyDescent="0.25">
      <c r="A181" s="16"/>
      <c r="B181" s="25"/>
      <c r="C181" s="95"/>
      <c r="D181" s="64"/>
      <c r="E181" s="65"/>
      <c r="F181" s="78"/>
      <c r="G181" s="81"/>
      <c r="H181" s="64"/>
      <c r="I181" s="65"/>
      <c r="J181" s="78"/>
      <c r="K181" s="81"/>
      <c r="L181" s="64"/>
      <c r="M181" s="65"/>
      <c r="N181" s="78"/>
      <c r="O181" s="81"/>
      <c r="P181" s="64"/>
      <c r="Q181" s="65"/>
      <c r="R181" s="78"/>
      <c r="S181" s="81"/>
      <c r="T181" s="64"/>
      <c r="U181" s="65"/>
      <c r="V181" s="78"/>
      <c r="W181" s="81"/>
      <c r="X181" s="64"/>
      <c r="Y181" s="65"/>
      <c r="Z181" s="61"/>
      <c r="AA181" s="81"/>
      <c r="AB181" s="64"/>
      <c r="AC181" s="65"/>
      <c r="AD181" s="61"/>
      <c r="AE181" s="63"/>
      <c r="AF181" s="96">
        <f>F181+J181+N181+R181+V181+Z181+AD181</f>
        <v>0</v>
      </c>
    </row>
    <row r="182" spans="1:33" x14ac:dyDescent="0.25">
      <c r="A182" s="16"/>
      <c r="B182" s="9"/>
      <c r="C182" s="22"/>
      <c r="D182" s="17"/>
      <c r="E182" s="18"/>
      <c r="F182" s="77"/>
      <c r="G182" s="19"/>
      <c r="H182" s="17"/>
      <c r="I182" s="18"/>
      <c r="J182" s="77"/>
      <c r="K182" s="19"/>
      <c r="L182" s="17"/>
      <c r="M182" s="18"/>
      <c r="N182" s="77"/>
      <c r="O182" s="19"/>
      <c r="P182" s="17"/>
      <c r="Q182" s="18"/>
      <c r="R182" s="77"/>
      <c r="S182" s="19"/>
      <c r="T182" s="17"/>
      <c r="U182" s="18"/>
      <c r="V182" s="77"/>
      <c r="W182" s="19"/>
      <c r="X182" s="17"/>
      <c r="Y182" s="18"/>
      <c r="Z182" s="60"/>
      <c r="AA182" s="19"/>
      <c r="AB182" s="17"/>
      <c r="AC182" s="18"/>
      <c r="AD182" s="60"/>
      <c r="AE182" s="23"/>
      <c r="AF182" s="96">
        <f t="shared" ref="AF182:AF183" si="44">F182+J182+N182+R182+V182+Z182+AD182</f>
        <v>0</v>
      </c>
    </row>
    <row r="183" spans="1:33" ht="15.75" thickBot="1" x14ac:dyDescent="0.3">
      <c r="A183" s="20"/>
      <c r="B183" s="26"/>
      <c r="C183" s="24"/>
      <c r="D183" s="106"/>
      <c r="E183" s="104"/>
      <c r="F183" s="107"/>
      <c r="G183" s="108"/>
      <c r="H183" s="106"/>
      <c r="I183" s="104"/>
      <c r="J183" s="107"/>
      <c r="K183" s="108"/>
      <c r="L183" s="106"/>
      <c r="M183" s="104"/>
      <c r="N183" s="107"/>
      <c r="O183" s="108"/>
      <c r="P183" s="106"/>
      <c r="Q183" s="104"/>
      <c r="R183" s="107"/>
      <c r="S183" s="108"/>
      <c r="T183" s="106"/>
      <c r="U183" s="104"/>
      <c r="V183" s="107"/>
      <c r="W183" s="108"/>
      <c r="X183" s="106"/>
      <c r="Y183" s="104"/>
      <c r="Z183" s="109"/>
      <c r="AA183" s="108"/>
      <c r="AB183" s="106"/>
      <c r="AC183" s="104"/>
      <c r="AD183" s="109"/>
      <c r="AE183" s="105"/>
      <c r="AF183" s="110">
        <f t="shared" si="44"/>
        <v>0</v>
      </c>
    </row>
    <row r="184" spans="1:33" ht="15.75" thickBot="1" x14ac:dyDescent="0.3">
      <c r="A184" s="111">
        <v>46</v>
      </c>
      <c r="B184" s="97">
        <v>11407</v>
      </c>
      <c r="C184" s="21" t="s">
        <v>80</v>
      </c>
      <c r="D184" s="98"/>
      <c r="E184" s="99"/>
      <c r="F184" s="100"/>
      <c r="G184" s="101"/>
      <c r="H184" s="98"/>
      <c r="I184" s="99"/>
      <c r="J184" s="100"/>
      <c r="K184" s="101"/>
      <c r="L184" s="98"/>
      <c r="M184" s="99"/>
      <c r="N184" s="100"/>
      <c r="O184" s="101"/>
      <c r="P184" s="98"/>
      <c r="Q184" s="99"/>
      <c r="R184" s="100"/>
      <c r="S184" s="101"/>
      <c r="T184" s="98"/>
      <c r="U184" s="99"/>
      <c r="V184" s="100"/>
      <c r="W184" s="101"/>
      <c r="X184" s="98"/>
      <c r="Y184" s="99"/>
      <c r="Z184" s="102"/>
      <c r="AA184" s="101"/>
      <c r="AB184" s="98"/>
      <c r="AC184" s="99"/>
      <c r="AD184" s="102"/>
      <c r="AE184" s="101"/>
      <c r="AF184" s="103">
        <f>F184+J184+N184+R184+V184+Z184+AD184</f>
        <v>0</v>
      </c>
      <c r="AG184">
        <f>SUM(AF184:AF187)</f>
        <v>0</v>
      </c>
    </row>
    <row r="185" spans="1:33" x14ac:dyDescent="0.25">
      <c r="A185" s="16"/>
      <c r="B185" s="25"/>
      <c r="C185" s="95"/>
      <c r="D185" s="64"/>
      <c r="E185" s="65"/>
      <c r="F185" s="78"/>
      <c r="G185" s="81"/>
      <c r="H185" s="64"/>
      <c r="I185" s="65"/>
      <c r="J185" s="78"/>
      <c r="K185" s="81"/>
      <c r="L185" s="64"/>
      <c r="M185" s="65"/>
      <c r="N185" s="78"/>
      <c r="O185" s="81"/>
      <c r="P185" s="64"/>
      <c r="Q185" s="65"/>
      <c r="R185" s="78"/>
      <c r="S185" s="81"/>
      <c r="T185" s="64"/>
      <c r="U185" s="65"/>
      <c r="V185" s="78"/>
      <c r="W185" s="81"/>
      <c r="X185" s="64"/>
      <c r="Y185" s="65"/>
      <c r="Z185" s="61"/>
      <c r="AA185" s="81"/>
      <c r="AB185" s="64"/>
      <c r="AC185" s="65"/>
      <c r="AD185" s="61"/>
      <c r="AE185" s="63"/>
      <c r="AF185" s="96">
        <f>F185+J185+N185+R185+V185+Z185+AD185</f>
        <v>0</v>
      </c>
    </row>
    <row r="186" spans="1:33" x14ac:dyDescent="0.25">
      <c r="A186" s="16"/>
      <c r="B186" s="9"/>
      <c r="C186" s="22"/>
      <c r="D186" s="17"/>
      <c r="E186" s="18"/>
      <c r="F186" s="77"/>
      <c r="G186" s="19"/>
      <c r="H186" s="17"/>
      <c r="I186" s="18"/>
      <c r="J186" s="77"/>
      <c r="K186" s="19"/>
      <c r="L186" s="17"/>
      <c r="M186" s="18"/>
      <c r="N186" s="77"/>
      <c r="O186" s="19"/>
      <c r="P186" s="17"/>
      <c r="Q186" s="18"/>
      <c r="R186" s="77"/>
      <c r="S186" s="19"/>
      <c r="T186" s="17"/>
      <c r="U186" s="18"/>
      <c r="V186" s="77"/>
      <c r="W186" s="19"/>
      <c r="X186" s="17"/>
      <c r="Y186" s="18"/>
      <c r="Z186" s="60"/>
      <c r="AA186" s="19"/>
      <c r="AB186" s="17"/>
      <c r="AC186" s="18"/>
      <c r="AD186" s="60"/>
      <c r="AE186" s="23"/>
      <c r="AF186" s="96">
        <f t="shared" ref="AF186:AF187" si="45">F186+J186+N186+R186+V186+Z186+AD186</f>
        <v>0</v>
      </c>
    </row>
    <row r="187" spans="1:33" ht="15.75" thickBot="1" x14ac:dyDescent="0.3">
      <c r="A187" s="20"/>
      <c r="B187" s="26"/>
      <c r="C187" s="24"/>
      <c r="D187" s="106"/>
      <c r="E187" s="104"/>
      <c r="F187" s="107"/>
      <c r="G187" s="108"/>
      <c r="H187" s="106"/>
      <c r="I187" s="104"/>
      <c r="J187" s="107"/>
      <c r="K187" s="108"/>
      <c r="L187" s="106"/>
      <c r="M187" s="104"/>
      <c r="N187" s="107"/>
      <c r="O187" s="108"/>
      <c r="P187" s="106"/>
      <c r="Q187" s="104"/>
      <c r="R187" s="107"/>
      <c r="S187" s="108"/>
      <c r="T187" s="106"/>
      <c r="U187" s="104"/>
      <c r="V187" s="107"/>
      <c r="W187" s="108"/>
      <c r="X187" s="106"/>
      <c r="Y187" s="104"/>
      <c r="Z187" s="109"/>
      <c r="AA187" s="108"/>
      <c r="AB187" s="106"/>
      <c r="AC187" s="104"/>
      <c r="AD187" s="109"/>
      <c r="AE187" s="105"/>
      <c r="AF187" s="110">
        <f t="shared" si="45"/>
        <v>0</v>
      </c>
    </row>
    <row r="188" spans="1:33" ht="15.75" thickBot="1" x14ac:dyDescent="0.3">
      <c r="A188" s="111">
        <v>47</v>
      </c>
      <c r="B188" s="97">
        <v>11430</v>
      </c>
      <c r="C188" s="21" t="s">
        <v>167</v>
      </c>
      <c r="D188" s="98"/>
      <c r="E188" s="99"/>
      <c r="F188" s="100"/>
      <c r="G188" s="101"/>
      <c r="H188" s="98"/>
      <c r="I188" s="99"/>
      <c r="J188" s="100"/>
      <c r="K188" s="101"/>
      <c r="L188" s="98"/>
      <c r="M188" s="99"/>
      <c r="N188" s="100"/>
      <c r="O188" s="101"/>
      <c r="P188" s="98"/>
      <c r="Q188" s="99"/>
      <c r="R188" s="100"/>
      <c r="S188" s="101"/>
      <c r="T188" s="98"/>
      <c r="U188" s="99"/>
      <c r="V188" s="100"/>
      <c r="W188" s="101"/>
      <c r="X188" s="98"/>
      <c r="Y188" s="99"/>
      <c r="Z188" s="102"/>
      <c r="AA188" s="101"/>
      <c r="AB188" s="98"/>
      <c r="AC188" s="99"/>
      <c r="AD188" s="102"/>
      <c r="AE188" s="101"/>
      <c r="AF188" s="103">
        <f>F188+J188+N188+R188+V188+Z188+AD188</f>
        <v>0</v>
      </c>
      <c r="AG188">
        <f>SUM(AF188:AF191)</f>
        <v>0</v>
      </c>
    </row>
    <row r="189" spans="1:33" x14ac:dyDescent="0.25">
      <c r="A189" s="16"/>
      <c r="B189" s="25"/>
      <c r="C189" s="95"/>
      <c r="D189" s="64"/>
      <c r="E189" s="65"/>
      <c r="F189" s="78"/>
      <c r="G189" s="81"/>
      <c r="H189" s="64"/>
      <c r="I189" s="65"/>
      <c r="J189" s="78"/>
      <c r="K189" s="81"/>
      <c r="L189" s="64"/>
      <c r="M189" s="65"/>
      <c r="N189" s="78"/>
      <c r="O189" s="81"/>
      <c r="P189" s="64"/>
      <c r="Q189" s="65"/>
      <c r="R189" s="78"/>
      <c r="S189" s="81"/>
      <c r="T189" s="64"/>
      <c r="U189" s="65"/>
      <c r="V189" s="78"/>
      <c r="W189" s="81"/>
      <c r="X189" s="64"/>
      <c r="Y189" s="65"/>
      <c r="Z189" s="61"/>
      <c r="AA189" s="81"/>
      <c r="AB189" s="64"/>
      <c r="AC189" s="65"/>
      <c r="AD189" s="61"/>
      <c r="AE189" s="63"/>
      <c r="AF189" s="96">
        <f>F189+J189+N189+R189+V189+Z189+AD189</f>
        <v>0</v>
      </c>
    </row>
    <row r="190" spans="1:33" x14ac:dyDescent="0.25">
      <c r="A190" s="16"/>
      <c r="B190" s="9"/>
      <c r="C190" s="22"/>
      <c r="D190" s="17"/>
      <c r="E190" s="18"/>
      <c r="F190" s="77"/>
      <c r="G190" s="19"/>
      <c r="H190" s="17"/>
      <c r="I190" s="18"/>
      <c r="J190" s="77"/>
      <c r="K190" s="19"/>
      <c r="L190" s="17"/>
      <c r="M190" s="18"/>
      <c r="N190" s="77"/>
      <c r="O190" s="19"/>
      <c r="P190" s="17"/>
      <c r="Q190" s="18"/>
      <c r="R190" s="77"/>
      <c r="S190" s="19"/>
      <c r="T190" s="17"/>
      <c r="U190" s="18"/>
      <c r="V190" s="77"/>
      <c r="W190" s="19"/>
      <c r="X190" s="17"/>
      <c r="Y190" s="18"/>
      <c r="Z190" s="60"/>
      <c r="AA190" s="19"/>
      <c r="AB190" s="17"/>
      <c r="AC190" s="18"/>
      <c r="AD190" s="60"/>
      <c r="AE190" s="23"/>
      <c r="AF190" s="96">
        <f t="shared" ref="AF190:AF191" si="46">F190+J190+N190+R190+V190+Z190+AD190</f>
        <v>0</v>
      </c>
    </row>
    <row r="191" spans="1:33" ht="15.75" thickBot="1" x14ac:dyDescent="0.3">
      <c r="A191" s="20"/>
      <c r="B191" s="26"/>
      <c r="C191" s="24"/>
      <c r="D191" s="106"/>
      <c r="E191" s="104"/>
      <c r="F191" s="107"/>
      <c r="G191" s="108"/>
      <c r="H191" s="106"/>
      <c r="I191" s="104"/>
      <c r="J191" s="107"/>
      <c r="K191" s="108"/>
      <c r="L191" s="106"/>
      <c r="M191" s="104"/>
      <c r="N191" s="107"/>
      <c r="O191" s="108"/>
      <c r="P191" s="106"/>
      <c r="Q191" s="104"/>
      <c r="R191" s="107"/>
      <c r="S191" s="108"/>
      <c r="T191" s="106"/>
      <c r="U191" s="104"/>
      <c r="V191" s="107"/>
      <c r="W191" s="108"/>
      <c r="X191" s="106"/>
      <c r="Y191" s="104"/>
      <c r="Z191" s="109"/>
      <c r="AA191" s="108"/>
      <c r="AB191" s="106"/>
      <c r="AC191" s="104"/>
      <c r="AD191" s="109"/>
      <c r="AE191" s="105"/>
      <c r="AF191" s="110">
        <f t="shared" si="46"/>
        <v>0</v>
      </c>
    </row>
    <row r="192" spans="1:33" ht="15.75" thickBot="1" x14ac:dyDescent="0.3">
      <c r="A192" s="111">
        <v>48</v>
      </c>
      <c r="B192" s="97">
        <v>11431</v>
      </c>
      <c r="C192" s="21" t="s">
        <v>54</v>
      </c>
      <c r="D192" s="98"/>
      <c r="E192" s="99"/>
      <c r="F192" s="100"/>
      <c r="G192" s="101"/>
      <c r="H192" s="98"/>
      <c r="I192" s="99"/>
      <c r="J192" s="100"/>
      <c r="K192" s="101"/>
      <c r="L192" s="98"/>
      <c r="M192" s="99"/>
      <c r="N192" s="100"/>
      <c r="O192" s="101"/>
      <c r="P192" s="98"/>
      <c r="Q192" s="99"/>
      <c r="R192" s="100"/>
      <c r="S192" s="101"/>
      <c r="T192" s="98"/>
      <c r="U192" s="99"/>
      <c r="V192" s="100"/>
      <c r="W192" s="101"/>
      <c r="X192" s="98"/>
      <c r="Y192" s="99"/>
      <c r="Z192" s="102"/>
      <c r="AA192" s="101"/>
      <c r="AB192" s="98"/>
      <c r="AC192" s="99"/>
      <c r="AD192" s="102"/>
      <c r="AE192" s="101"/>
      <c r="AF192" s="103">
        <f>F192+J192+N192+R192+V192+Z192+AD192</f>
        <v>0</v>
      </c>
      <c r="AG192">
        <f>SUM(AF192:AF195)</f>
        <v>0</v>
      </c>
    </row>
    <row r="193" spans="1:33" x14ac:dyDescent="0.25">
      <c r="A193" s="16"/>
      <c r="B193" s="25"/>
      <c r="C193" s="95"/>
      <c r="D193" s="64"/>
      <c r="E193" s="65"/>
      <c r="F193" s="78"/>
      <c r="G193" s="81"/>
      <c r="H193" s="64"/>
      <c r="I193" s="65"/>
      <c r="J193" s="78"/>
      <c r="K193" s="81"/>
      <c r="L193" s="64"/>
      <c r="M193" s="65"/>
      <c r="N193" s="78"/>
      <c r="O193" s="81"/>
      <c r="P193" s="64"/>
      <c r="Q193" s="65"/>
      <c r="R193" s="78"/>
      <c r="S193" s="81"/>
      <c r="T193" s="64"/>
      <c r="U193" s="65"/>
      <c r="V193" s="78"/>
      <c r="W193" s="81"/>
      <c r="X193" s="64"/>
      <c r="Y193" s="65"/>
      <c r="Z193" s="61"/>
      <c r="AA193" s="81"/>
      <c r="AB193" s="64"/>
      <c r="AC193" s="65"/>
      <c r="AD193" s="61"/>
      <c r="AE193" s="63"/>
      <c r="AF193" s="96">
        <f>F193+J193+N193+R193+V193+Z193+AD193</f>
        <v>0</v>
      </c>
    </row>
    <row r="194" spans="1:33" x14ac:dyDescent="0.25">
      <c r="A194" s="16"/>
      <c r="B194" s="9"/>
      <c r="C194" s="22"/>
      <c r="D194" s="17"/>
      <c r="E194" s="18"/>
      <c r="F194" s="77"/>
      <c r="G194" s="19"/>
      <c r="H194" s="17"/>
      <c r="I194" s="18"/>
      <c r="J194" s="77"/>
      <c r="K194" s="19"/>
      <c r="L194" s="17"/>
      <c r="M194" s="18"/>
      <c r="N194" s="77"/>
      <c r="O194" s="19"/>
      <c r="P194" s="17"/>
      <c r="Q194" s="18"/>
      <c r="R194" s="77"/>
      <c r="S194" s="19"/>
      <c r="T194" s="17"/>
      <c r="U194" s="18"/>
      <c r="V194" s="77"/>
      <c r="W194" s="19"/>
      <c r="X194" s="17"/>
      <c r="Y194" s="18"/>
      <c r="Z194" s="60"/>
      <c r="AA194" s="19"/>
      <c r="AB194" s="17"/>
      <c r="AC194" s="18"/>
      <c r="AD194" s="60"/>
      <c r="AE194" s="23"/>
      <c r="AF194" s="96">
        <f t="shared" ref="AF194:AF195" si="47">F194+J194+N194+R194+V194+Z194+AD194</f>
        <v>0</v>
      </c>
    </row>
    <row r="195" spans="1:33" ht="15.75" thickBot="1" x14ac:dyDescent="0.3">
      <c r="A195" s="20"/>
      <c r="B195" s="26"/>
      <c r="C195" s="24"/>
      <c r="D195" s="106"/>
      <c r="E195" s="104"/>
      <c r="F195" s="107"/>
      <c r="G195" s="108"/>
      <c r="H195" s="106"/>
      <c r="I195" s="104"/>
      <c r="J195" s="107"/>
      <c r="K195" s="108"/>
      <c r="L195" s="106"/>
      <c r="M195" s="104"/>
      <c r="N195" s="107"/>
      <c r="O195" s="108"/>
      <c r="P195" s="106"/>
      <c r="Q195" s="104"/>
      <c r="R195" s="107"/>
      <c r="S195" s="108"/>
      <c r="T195" s="106"/>
      <c r="U195" s="104"/>
      <c r="V195" s="107"/>
      <c r="W195" s="108"/>
      <c r="X195" s="106"/>
      <c r="Y195" s="104"/>
      <c r="Z195" s="109"/>
      <c r="AA195" s="108"/>
      <c r="AB195" s="106"/>
      <c r="AC195" s="104"/>
      <c r="AD195" s="109"/>
      <c r="AE195" s="105"/>
      <c r="AF195" s="110">
        <f t="shared" si="47"/>
        <v>0</v>
      </c>
    </row>
    <row r="196" spans="1:33" ht="15.75" thickBot="1" x14ac:dyDescent="0.3">
      <c r="A196" s="111">
        <v>49</v>
      </c>
      <c r="B196" s="97">
        <v>11448</v>
      </c>
      <c r="C196" s="21" t="s">
        <v>288</v>
      </c>
      <c r="D196" s="98"/>
      <c r="E196" s="99"/>
      <c r="F196" s="100"/>
      <c r="G196" s="101"/>
      <c r="H196" s="98"/>
      <c r="I196" s="99"/>
      <c r="J196" s="100"/>
      <c r="K196" s="101"/>
      <c r="L196" s="98"/>
      <c r="M196" s="99"/>
      <c r="N196" s="100"/>
      <c r="O196" s="101"/>
      <c r="P196" s="98"/>
      <c r="Q196" s="99"/>
      <c r="R196" s="100"/>
      <c r="S196" s="101"/>
      <c r="T196" s="98"/>
      <c r="U196" s="99"/>
      <c r="V196" s="100"/>
      <c r="W196" s="101"/>
      <c r="X196" s="98"/>
      <c r="Y196" s="99"/>
      <c r="Z196" s="102"/>
      <c r="AA196" s="101"/>
      <c r="AB196" s="98"/>
      <c r="AC196" s="99"/>
      <c r="AD196" s="102"/>
      <c r="AE196" s="101"/>
      <c r="AF196" s="103">
        <f>F196+J196+N196+R196+V196+Z196+AD196</f>
        <v>0</v>
      </c>
      <c r="AG196">
        <f>SUM(AF196:AF199)</f>
        <v>0</v>
      </c>
    </row>
    <row r="197" spans="1:33" x14ac:dyDescent="0.25">
      <c r="A197" s="16"/>
      <c r="B197" s="25"/>
      <c r="C197" s="95"/>
      <c r="D197" s="64"/>
      <c r="E197" s="65"/>
      <c r="F197" s="78"/>
      <c r="G197" s="81"/>
      <c r="H197" s="64"/>
      <c r="I197" s="65"/>
      <c r="J197" s="78"/>
      <c r="K197" s="81"/>
      <c r="L197" s="64"/>
      <c r="M197" s="65"/>
      <c r="N197" s="78"/>
      <c r="O197" s="81"/>
      <c r="P197" s="64"/>
      <c r="Q197" s="65"/>
      <c r="R197" s="78"/>
      <c r="S197" s="81"/>
      <c r="T197" s="64"/>
      <c r="U197" s="65"/>
      <c r="V197" s="78"/>
      <c r="W197" s="81"/>
      <c r="X197" s="64"/>
      <c r="Y197" s="65"/>
      <c r="Z197" s="61"/>
      <c r="AA197" s="81"/>
      <c r="AB197" s="64"/>
      <c r="AC197" s="65"/>
      <c r="AD197" s="61"/>
      <c r="AE197" s="63"/>
      <c r="AF197" s="96">
        <f>F197+J197+N197+R197+V197+Z197+AD197</f>
        <v>0</v>
      </c>
    </row>
    <row r="198" spans="1:33" x14ac:dyDescent="0.25">
      <c r="A198" s="16"/>
      <c r="B198" s="9"/>
      <c r="C198" s="22"/>
      <c r="D198" s="17"/>
      <c r="E198" s="18"/>
      <c r="F198" s="77"/>
      <c r="G198" s="19"/>
      <c r="H198" s="17"/>
      <c r="I198" s="18"/>
      <c r="J198" s="77"/>
      <c r="K198" s="19"/>
      <c r="L198" s="17"/>
      <c r="M198" s="18"/>
      <c r="N198" s="77"/>
      <c r="O198" s="19"/>
      <c r="P198" s="17"/>
      <c r="Q198" s="18"/>
      <c r="R198" s="77"/>
      <c r="S198" s="19"/>
      <c r="T198" s="17"/>
      <c r="U198" s="18"/>
      <c r="V198" s="77"/>
      <c r="W198" s="19"/>
      <c r="X198" s="17"/>
      <c r="Y198" s="18"/>
      <c r="Z198" s="60"/>
      <c r="AA198" s="19"/>
      <c r="AB198" s="17"/>
      <c r="AC198" s="18"/>
      <c r="AD198" s="60"/>
      <c r="AE198" s="23"/>
      <c r="AF198" s="96">
        <f t="shared" ref="AF198:AF199" si="48">F198+J198+N198+R198+V198+Z198+AD198</f>
        <v>0</v>
      </c>
    </row>
    <row r="199" spans="1:33" ht="15.75" thickBot="1" x14ac:dyDescent="0.3">
      <c r="A199" s="20"/>
      <c r="B199" s="26"/>
      <c r="C199" s="24"/>
      <c r="D199" s="106"/>
      <c r="E199" s="104"/>
      <c r="F199" s="107"/>
      <c r="G199" s="108"/>
      <c r="H199" s="106"/>
      <c r="I199" s="104"/>
      <c r="J199" s="107"/>
      <c r="K199" s="108"/>
      <c r="L199" s="106"/>
      <c r="M199" s="104"/>
      <c r="N199" s="107"/>
      <c r="O199" s="108"/>
      <c r="P199" s="106"/>
      <c r="Q199" s="104"/>
      <c r="R199" s="107"/>
      <c r="S199" s="108"/>
      <c r="T199" s="106"/>
      <c r="U199" s="104"/>
      <c r="V199" s="107"/>
      <c r="W199" s="108"/>
      <c r="X199" s="106"/>
      <c r="Y199" s="104"/>
      <c r="Z199" s="109"/>
      <c r="AA199" s="108"/>
      <c r="AB199" s="106"/>
      <c r="AC199" s="104"/>
      <c r="AD199" s="109"/>
      <c r="AE199" s="105"/>
      <c r="AF199" s="110">
        <f t="shared" si="48"/>
        <v>0</v>
      </c>
    </row>
    <row r="200" spans="1:33" ht="15.75" thickBot="1" x14ac:dyDescent="0.3">
      <c r="A200" s="111">
        <v>50</v>
      </c>
      <c r="B200" s="97">
        <v>11433</v>
      </c>
      <c r="C200" s="21" t="s">
        <v>282</v>
      </c>
      <c r="D200" s="98"/>
      <c r="E200" s="99"/>
      <c r="F200" s="100"/>
      <c r="G200" s="101"/>
      <c r="H200" s="98"/>
      <c r="I200" s="99"/>
      <c r="J200" s="100"/>
      <c r="K200" s="101"/>
      <c r="L200" s="98"/>
      <c r="M200" s="99"/>
      <c r="N200" s="100"/>
      <c r="O200" s="101"/>
      <c r="P200" s="98"/>
      <c r="Q200" s="99"/>
      <c r="R200" s="100"/>
      <c r="S200" s="101"/>
      <c r="T200" s="98"/>
      <c r="U200" s="99"/>
      <c r="V200" s="100"/>
      <c r="W200" s="101"/>
      <c r="X200" s="98"/>
      <c r="Y200" s="99"/>
      <c r="Z200" s="102"/>
      <c r="AA200" s="101"/>
      <c r="AB200" s="98"/>
      <c r="AC200" s="99"/>
      <c r="AD200" s="102"/>
      <c r="AE200" s="101"/>
      <c r="AF200" s="103">
        <f>F200+J200+N200+R200+V200+Z200+AD200</f>
        <v>0</v>
      </c>
      <c r="AG200">
        <f>SUM(AF200:AF203)</f>
        <v>0</v>
      </c>
    </row>
    <row r="201" spans="1:33" x14ac:dyDescent="0.25">
      <c r="A201" s="16"/>
      <c r="B201" s="25"/>
      <c r="C201" s="95"/>
      <c r="D201" s="64"/>
      <c r="E201" s="65"/>
      <c r="F201" s="78"/>
      <c r="G201" s="81"/>
      <c r="H201" s="64"/>
      <c r="I201" s="65"/>
      <c r="J201" s="78"/>
      <c r="K201" s="81"/>
      <c r="L201" s="64"/>
      <c r="M201" s="65"/>
      <c r="N201" s="78"/>
      <c r="O201" s="81"/>
      <c r="P201" s="64"/>
      <c r="Q201" s="65"/>
      <c r="R201" s="78"/>
      <c r="S201" s="81"/>
      <c r="T201" s="64"/>
      <c r="U201" s="65"/>
      <c r="V201" s="78"/>
      <c r="W201" s="81"/>
      <c r="X201" s="64"/>
      <c r="Y201" s="65"/>
      <c r="Z201" s="61"/>
      <c r="AA201" s="81"/>
      <c r="AB201" s="64"/>
      <c r="AC201" s="65"/>
      <c r="AD201" s="61"/>
      <c r="AE201" s="63"/>
      <c r="AF201" s="96">
        <f>F201+J201+N201+R201+V201+Z201+AD201</f>
        <v>0</v>
      </c>
    </row>
    <row r="202" spans="1:33" x14ac:dyDescent="0.25">
      <c r="A202" s="16"/>
      <c r="B202" s="9"/>
      <c r="C202" s="22"/>
      <c r="D202" s="17"/>
      <c r="E202" s="18"/>
      <c r="F202" s="77"/>
      <c r="G202" s="19"/>
      <c r="H202" s="17"/>
      <c r="I202" s="18"/>
      <c r="J202" s="77"/>
      <c r="K202" s="19"/>
      <c r="L202" s="17"/>
      <c r="M202" s="18"/>
      <c r="N202" s="77"/>
      <c r="O202" s="19"/>
      <c r="P202" s="17"/>
      <c r="Q202" s="18"/>
      <c r="R202" s="77"/>
      <c r="S202" s="19"/>
      <c r="T202" s="17"/>
      <c r="U202" s="18"/>
      <c r="V202" s="77"/>
      <c r="W202" s="19"/>
      <c r="X202" s="17"/>
      <c r="Y202" s="18"/>
      <c r="Z202" s="60"/>
      <c r="AA202" s="19"/>
      <c r="AB202" s="17"/>
      <c r="AC202" s="18"/>
      <c r="AD202" s="60"/>
      <c r="AE202" s="23"/>
      <c r="AF202" s="96">
        <f t="shared" ref="AF202:AF203" si="49">F202+J202+N202+R202+V202+Z202+AD202</f>
        <v>0</v>
      </c>
    </row>
    <row r="203" spans="1:33" ht="15.75" thickBot="1" x14ac:dyDescent="0.3">
      <c r="A203" s="20"/>
      <c r="B203" s="26"/>
      <c r="C203" s="24"/>
      <c r="D203" s="106"/>
      <c r="E203" s="104"/>
      <c r="F203" s="107"/>
      <c r="G203" s="108"/>
      <c r="H203" s="106"/>
      <c r="I203" s="104"/>
      <c r="J203" s="107"/>
      <c r="K203" s="108"/>
      <c r="L203" s="106"/>
      <c r="M203" s="104"/>
      <c r="N203" s="107"/>
      <c r="O203" s="108"/>
      <c r="P203" s="106"/>
      <c r="Q203" s="104"/>
      <c r="R203" s="107"/>
      <c r="S203" s="108"/>
      <c r="T203" s="106"/>
      <c r="U203" s="104"/>
      <c r="V203" s="107"/>
      <c r="W203" s="108"/>
      <c r="X203" s="106"/>
      <c r="Y203" s="104"/>
      <c r="Z203" s="109"/>
      <c r="AA203" s="108"/>
      <c r="AB203" s="106"/>
      <c r="AC203" s="104"/>
      <c r="AD203" s="109"/>
      <c r="AE203" s="105"/>
      <c r="AF203" s="110">
        <f t="shared" si="49"/>
        <v>0</v>
      </c>
    </row>
    <row r="204" spans="1:33" ht="15.75" thickBot="1" x14ac:dyDescent="0.3">
      <c r="A204" s="111">
        <v>51</v>
      </c>
      <c r="B204" s="97">
        <v>11511</v>
      </c>
      <c r="C204" s="21" t="s">
        <v>168</v>
      </c>
      <c r="D204" s="98"/>
      <c r="E204" s="99"/>
      <c r="F204" s="100"/>
      <c r="G204" s="101"/>
      <c r="H204" s="98"/>
      <c r="I204" s="99"/>
      <c r="J204" s="100"/>
      <c r="K204" s="101"/>
      <c r="L204" s="98"/>
      <c r="M204" s="99"/>
      <c r="N204" s="100"/>
      <c r="O204" s="101"/>
      <c r="P204" s="98"/>
      <c r="Q204" s="99"/>
      <c r="R204" s="100"/>
      <c r="S204" s="101"/>
      <c r="T204" s="98"/>
      <c r="U204" s="99"/>
      <c r="V204" s="100"/>
      <c r="W204" s="101"/>
      <c r="X204" s="98"/>
      <c r="Y204" s="99"/>
      <c r="Z204" s="102"/>
      <c r="AA204" s="101"/>
      <c r="AB204" s="98"/>
      <c r="AC204" s="99"/>
      <c r="AD204" s="102"/>
      <c r="AE204" s="101"/>
      <c r="AF204" s="103">
        <f>F204+J204+N204+R204+V204+Z204+AD204</f>
        <v>0</v>
      </c>
      <c r="AG204">
        <f>SUM(AF204:AF207)</f>
        <v>0</v>
      </c>
    </row>
    <row r="205" spans="1:33" x14ac:dyDescent="0.25">
      <c r="A205" s="16"/>
      <c r="B205" s="25"/>
      <c r="C205" s="95"/>
      <c r="D205" s="64"/>
      <c r="E205" s="65"/>
      <c r="F205" s="78"/>
      <c r="G205" s="81"/>
      <c r="H205" s="64"/>
      <c r="I205" s="65"/>
      <c r="J205" s="78"/>
      <c r="K205" s="81"/>
      <c r="L205" s="64"/>
      <c r="M205" s="65"/>
      <c r="N205" s="78"/>
      <c r="O205" s="81"/>
      <c r="P205" s="64"/>
      <c r="Q205" s="65"/>
      <c r="R205" s="78"/>
      <c r="S205" s="81"/>
      <c r="T205" s="64"/>
      <c r="U205" s="65"/>
      <c r="V205" s="78"/>
      <c r="W205" s="81"/>
      <c r="X205" s="64"/>
      <c r="Y205" s="65"/>
      <c r="Z205" s="61"/>
      <c r="AA205" s="81"/>
      <c r="AB205" s="64"/>
      <c r="AC205" s="65"/>
      <c r="AD205" s="61"/>
      <c r="AE205" s="63"/>
      <c r="AF205" s="96">
        <f>F205+J205+N205+R205+V205+Z205+AD205</f>
        <v>0</v>
      </c>
    </row>
    <row r="206" spans="1:33" x14ac:dyDescent="0.25">
      <c r="A206" s="16"/>
      <c r="B206" s="9"/>
      <c r="C206" s="22"/>
      <c r="D206" s="17"/>
      <c r="E206" s="18"/>
      <c r="F206" s="77"/>
      <c r="G206" s="19"/>
      <c r="H206" s="17"/>
      <c r="I206" s="18"/>
      <c r="J206" s="77"/>
      <c r="K206" s="19"/>
      <c r="L206" s="17"/>
      <c r="M206" s="18"/>
      <c r="N206" s="77"/>
      <c r="O206" s="19"/>
      <c r="P206" s="17"/>
      <c r="Q206" s="18"/>
      <c r="R206" s="77"/>
      <c r="S206" s="19"/>
      <c r="T206" s="17"/>
      <c r="U206" s="18"/>
      <c r="V206" s="77"/>
      <c r="W206" s="19"/>
      <c r="X206" s="17"/>
      <c r="Y206" s="18"/>
      <c r="Z206" s="60"/>
      <c r="AA206" s="19"/>
      <c r="AB206" s="17"/>
      <c r="AC206" s="18"/>
      <c r="AD206" s="60"/>
      <c r="AE206" s="23"/>
      <c r="AF206" s="96">
        <f t="shared" ref="AF206:AF207" si="50">F206+J206+N206+R206+V206+Z206+AD206</f>
        <v>0</v>
      </c>
    </row>
    <row r="207" spans="1:33" ht="15.75" thickBot="1" x14ac:dyDescent="0.3">
      <c r="A207" s="20"/>
      <c r="B207" s="26"/>
      <c r="C207" s="24"/>
      <c r="D207" s="106"/>
      <c r="E207" s="104"/>
      <c r="F207" s="107"/>
      <c r="G207" s="108"/>
      <c r="H207" s="106"/>
      <c r="I207" s="104"/>
      <c r="J207" s="107"/>
      <c r="K207" s="108"/>
      <c r="L207" s="106"/>
      <c r="M207" s="104"/>
      <c r="N207" s="107"/>
      <c r="O207" s="108"/>
      <c r="P207" s="106"/>
      <c r="Q207" s="104"/>
      <c r="R207" s="107"/>
      <c r="S207" s="108"/>
      <c r="T207" s="106"/>
      <c r="U207" s="104"/>
      <c r="V207" s="107"/>
      <c r="W207" s="108"/>
      <c r="X207" s="106"/>
      <c r="Y207" s="104"/>
      <c r="Z207" s="109"/>
      <c r="AA207" s="108"/>
      <c r="AB207" s="106"/>
      <c r="AC207" s="104"/>
      <c r="AD207" s="109"/>
      <c r="AE207" s="105"/>
      <c r="AF207" s="110">
        <f t="shared" si="50"/>
        <v>0</v>
      </c>
    </row>
    <row r="208" spans="1:33" ht="15.75" thickBot="1" x14ac:dyDescent="0.3">
      <c r="A208" s="111">
        <v>52</v>
      </c>
      <c r="B208" s="97">
        <v>11485</v>
      </c>
      <c r="C208" s="21" t="s">
        <v>829</v>
      </c>
      <c r="D208" s="98"/>
      <c r="E208" s="99"/>
      <c r="F208" s="100"/>
      <c r="G208" s="101"/>
      <c r="H208" s="98"/>
      <c r="I208" s="99"/>
      <c r="J208" s="100"/>
      <c r="K208" s="101"/>
      <c r="L208" s="98"/>
      <c r="M208" s="99"/>
      <c r="N208" s="100"/>
      <c r="O208" s="101"/>
      <c r="P208" s="98"/>
      <c r="Q208" s="99"/>
      <c r="R208" s="100"/>
      <c r="S208" s="101"/>
      <c r="T208" s="98"/>
      <c r="U208" s="99"/>
      <c r="V208" s="100"/>
      <c r="W208" s="101"/>
      <c r="X208" s="98"/>
      <c r="Y208" s="99"/>
      <c r="Z208" s="102"/>
      <c r="AA208" s="101"/>
      <c r="AB208" s="98"/>
      <c r="AC208" s="99"/>
      <c r="AD208" s="102"/>
      <c r="AE208" s="101"/>
      <c r="AF208" s="103">
        <f>F208+J208+N208+R208+V208+Z208+AD208</f>
        <v>0</v>
      </c>
      <c r="AG208">
        <f>SUM(AF208:AF211)</f>
        <v>0</v>
      </c>
    </row>
    <row r="209" spans="1:33" x14ac:dyDescent="0.25">
      <c r="A209" s="16"/>
      <c r="B209" s="25"/>
      <c r="C209" s="95"/>
      <c r="D209" s="64"/>
      <c r="E209" s="65"/>
      <c r="F209" s="78"/>
      <c r="G209" s="81"/>
      <c r="H209" s="64"/>
      <c r="I209" s="65"/>
      <c r="J209" s="78"/>
      <c r="K209" s="81"/>
      <c r="L209" s="64"/>
      <c r="M209" s="65"/>
      <c r="N209" s="78"/>
      <c r="O209" s="81"/>
      <c r="P209" s="64"/>
      <c r="Q209" s="65"/>
      <c r="R209" s="78"/>
      <c r="S209" s="81"/>
      <c r="T209" s="64"/>
      <c r="U209" s="65"/>
      <c r="V209" s="78"/>
      <c r="W209" s="81"/>
      <c r="X209" s="64"/>
      <c r="Y209" s="65"/>
      <c r="Z209" s="61"/>
      <c r="AA209" s="81"/>
      <c r="AB209" s="64"/>
      <c r="AC209" s="65"/>
      <c r="AD209" s="61"/>
      <c r="AE209" s="63"/>
      <c r="AF209" s="96">
        <f>F209+J209+N209+R209+V209+Z209+AD209</f>
        <v>0</v>
      </c>
    </row>
    <row r="210" spans="1:33" x14ac:dyDescent="0.25">
      <c r="A210" s="16"/>
      <c r="B210" s="9"/>
      <c r="C210" s="22"/>
      <c r="D210" s="17"/>
      <c r="E210" s="18"/>
      <c r="F210" s="77"/>
      <c r="G210" s="19"/>
      <c r="H210" s="17"/>
      <c r="I210" s="18"/>
      <c r="J210" s="77"/>
      <c r="K210" s="19"/>
      <c r="L210" s="17"/>
      <c r="M210" s="18"/>
      <c r="N210" s="77"/>
      <c r="O210" s="19"/>
      <c r="P210" s="17"/>
      <c r="Q210" s="18"/>
      <c r="R210" s="77"/>
      <c r="S210" s="19"/>
      <c r="T210" s="17"/>
      <c r="U210" s="18"/>
      <c r="V210" s="77"/>
      <c r="W210" s="19"/>
      <c r="X210" s="17"/>
      <c r="Y210" s="18"/>
      <c r="Z210" s="60"/>
      <c r="AA210" s="19"/>
      <c r="AB210" s="17"/>
      <c r="AC210" s="18"/>
      <c r="AD210" s="60"/>
      <c r="AE210" s="23"/>
      <c r="AF210" s="96">
        <f t="shared" ref="AF210:AF211" si="51">F210+J210+N210+R210+V210+Z210+AD210</f>
        <v>0</v>
      </c>
    </row>
    <row r="211" spans="1:33" ht="15.75" thickBot="1" x14ac:dyDescent="0.3">
      <c r="A211" s="20"/>
      <c r="B211" s="26"/>
      <c r="C211" s="24"/>
      <c r="D211" s="106"/>
      <c r="E211" s="104"/>
      <c r="F211" s="107"/>
      <c r="G211" s="108"/>
      <c r="H211" s="106"/>
      <c r="I211" s="104"/>
      <c r="J211" s="107"/>
      <c r="K211" s="108"/>
      <c r="L211" s="106"/>
      <c r="M211" s="104"/>
      <c r="N211" s="107"/>
      <c r="O211" s="108"/>
      <c r="P211" s="106"/>
      <c r="Q211" s="104"/>
      <c r="R211" s="107"/>
      <c r="S211" s="108"/>
      <c r="T211" s="106"/>
      <c r="U211" s="104"/>
      <c r="V211" s="107"/>
      <c r="W211" s="108"/>
      <c r="X211" s="106"/>
      <c r="Y211" s="104"/>
      <c r="Z211" s="109"/>
      <c r="AA211" s="108"/>
      <c r="AB211" s="106"/>
      <c r="AC211" s="104"/>
      <c r="AD211" s="109"/>
      <c r="AE211" s="105"/>
      <c r="AF211" s="110">
        <f t="shared" si="51"/>
        <v>0</v>
      </c>
    </row>
    <row r="212" spans="1:33" ht="15.75" thickBot="1" x14ac:dyDescent="0.3">
      <c r="A212" s="111">
        <v>53</v>
      </c>
      <c r="B212" s="97">
        <v>11421</v>
      </c>
      <c r="C212" s="21" t="s">
        <v>62</v>
      </c>
      <c r="D212" s="98"/>
      <c r="E212" s="99"/>
      <c r="F212" s="100"/>
      <c r="G212" s="101"/>
      <c r="H212" s="98"/>
      <c r="I212" s="99"/>
      <c r="J212" s="100"/>
      <c r="K212" s="101"/>
      <c r="L212" s="98"/>
      <c r="M212" s="99"/>
      <c r="N212" s="100"/>
      <c r="O212" s="101"/>
      <c r="P212" s="98"/>
      <c r="Q212" s="99"/>
      <c r="R212" s="100"/>
      <c r="S212" s="101"/>
      <c r="T212" s="98"/>
      <c r="U212" s="99"/>
      <c r="V212" s="100"/>
      <c r="W212" s="101"/>
      <c r="X212" s="98"/>
      <c r="Y212" s="99"/>
      <c r="Z212" s="102"/>
      <c r="AA212" s="101"/>
      <c r="AB212" s="98"/>
      <c r="AC212" s="99"/>
      <c r="AD212" s="102"/>
      <c r="AE212" s="101"/>
      <c r="AF212" s="103">
        <f>F212+J212+N212+R212+V212+Z212+AD212</f>
        <v>0</v>
      </c>
      <c r="AG212">
        <f>SUM(AF212:AF215)</f>
        <v>0</v>
      </c>
    </row>
    <row r="213" spans="1:33" x14ac:dyDescent="0.25">
      <c r="A213" s="16"/>
      <c r="B213" s="25"/>
      <c r="C213" s="95"/>
      <c r="D213" s="64"/>
      <c r="E213" s="65"/>
      <c r="F213" s="78"/>
      <c r="G213" s="81"/>
      <c r="H213" s="64"/>
      <c r="I213" s="65"/>
      <c r="J213" s="78"/>
      <c r="K213" s="81"/>
      <c r="L213" s="64"/>
      <c r="M213" s="65"/>
      <c r="N213" s="78"/>
      <c r="O213" s="81"/>
      <c r="P213" s="64"/>
      <c r="Q213" s="65"/>
      <c r="R213" s="78"/>
      <c r="S213" s="81"/>
      <c r="T213" s="64"/>
      <c r="U213" s="65"/>
      <c r="V213" s="78"/>
      <c r="W213" s="81"/>
      <c r="X213" s="64"/>
      <c r="Y213" s="65"/>
      <c r="Z213" s="61"/>
      <c r="AA213" s="81"/>
      <c r="AB213" s="64"/>
      <c r="AC213" s="65"/>
      <c r="AD213" s="61"/>
      <c r="AE213" s="63"/>
      <c r="AF213" s="96">
        <f>F213+J213+N213+R213+V213+Z213+AD213</f>
        <v>0</v>
      </c>
    </row>
    <row r="214" spans="1:33" x14ac:dyDescent="0.25">
      <c r="A214" s="16"/>
      <c r="B214" s="9"/>
      <c r="C214" s="22"/>
      <c r="D214" s="17"/>
      <c r="E214" s="18"/>
      <c r="F214" s="77"/>
      <c r="G214" s="19"/>
      <c r="H214" s="17"/>
      <c r="I214" s="18"/>
      <c r="J214" s="77"/>
      <c r="K214" s="19"/>
      <c r="L214" s="17"/>
      <c r="M214" s="18"/>
      <c r="N214" s="77"/>
      <c r="O214" s="19"/>
      <c r="P214" s="17"/>
      <c r="Q214" s="18"/>
      <c r="R214" s="77"/>
      <c r="S214" s="19"/>
      <c r="T214" s="17"/>
      <c r="U214" s="18"/>
      <c r="V214" s="77"/>
      <c r="W214" s="19"/>
      <c r="X214" s="17"/>
      <c r="Y214" s="18"/>
      <c r="Z214" s="60"/>
      <c r="AA214" s="19"/>
      <c r="AB214" s="17"/>
      <c r="AC214" s="18"/>
      <c r="AD214" s="60"/>
      <c r="AE214" s="23"/>
      <c r="AF214" s="96">
        <f t="shared" ref="AF214:AF215" si="52">F214+J214+N214+R214+V214+Z214+AD214</f>
        <v>0</v>
      </c>
    </row>
    <row r="215" spans="1:33" ht="15.75" thickBot="1" x14ac:dyDescent="0.3">
      <c r="A215" s="20"/>
      <c r="B215" s="26"/>
      <c r="C215" s="24"/>
      <c r="D215" s="106"/>
      <c r="E215" s="104"/>
      <c r="F215" s="107"/>
      <c r="G215" s="108"/>
      <c r="H215" s="106"/>
      <c r="I215" s="104"/>
      <c r="J215" s="107"/>
      <c r="K215" s="108"/>
      <c r="L215" s="106"/>
      <c r="M215" s="104"/>
      <c r="N215" s="107"/>
      <c r="O215" s="108"/>
      <c r="P215" s="106"/>
      <c r="Q215" s="104"/>
      <c r="R215" s="107"/>
      <c r="S215" s="108"/>
      <c r="T215" s="106"/>
      <c r="U215" s="104"/>
      <c r="V215" s="107"/>
      <c r="W215" s="108"/>
      <c r="X215" s="106"/>
      <c r="Y215" s="104"/>
      <c r="Z215" s="109"/>
      <c r="AA215" s="108"/>
      <c r="AB215" s="106"/>
      <c r="AC215" s="104"/>
      <c r="AD215" s="109"/>
      <c r="AE215" s="105"/>
      <c r="AF215" s="110">
        <f t="shared" si="52"/>
        <v>0</v>
      </c>
    </row>
    <row r="216" spans="1:33" ht="15.75" thickBot="1" x14ac:dyDescent="0.3">
      <c r="A216" s="111">
        <v>54</v>
      </c>
      <c r="B216" s="97">
        <v>11484</v>
      </c>
      <c r="C216" s="21" t="s">
        <v>63</v>
      </c>
      <c r="D216" s="98"/>
      <c r="E216" s="99"/>
      <c r="F216" s="100"/>
      <c r="G216" s="101"/>
      <c r="H216" s="98"/>
      <c r="I216" s="99"/>
      <c r="J216" s="100"/>
      <c r="K216" s="101"/>
      <c r="L216" s="98"/>
      <c r="M216" s="99"/>
      <c r="N216" s="100"/>
      <c r="O216" s="101"/>
      <c r="P216" s="98"/>
      <c r="Q216" s="99"/>
      <c r="R216" s="100"/>
      <c r="S216" s="101"/>
      <c r="T216" s="98"/>
      <c r="U216" s="99"/>
      <c r="V216" s="100"/>
      <c r="W216" s="101"/>
      <c r="X216" s="98"/>
      <c r="Y216" s="99"/>
      <c r="Z216" s="102"/>
      <c r="AA216" s="101"/>
      <c r="AB216" s="98"/>
      <c r="AC216" s="99"/>
      <c r="AD216" s="102"/>
      <c r="AE216" s="101"/>
      <c r="AF216" s="103">
        <f>F216+J216+N216+R216+V216+Z216+AD216</f>
        <v>0</v>
      </c>
      <c r="AG216">
        <f>SUM(AF216:AF219)</f>
        <v>0</v>
      </c>
    </row>
    <row r="217" spans="1:33" x14ac:dyDescent="0.25">
      <c r="A217" s="16"/>
      <c r="B217" s="25"/>
      <c r="C217" s="95"/>
      <c r="D217" s="64"/>
      <c r="E217" s="65"/>
      <c r="F217" s="78"/>
      <c r="G217" s="81"/>
      <c r="H217" s="64"/>
      <c r="I217" s="65"/>
      <c r="J217" s="78"/>
      <c r="K217" s="81"/>
      <c r="L217" s="64"/>
      <c r="M217" s="65"/>
      <c r="N217" s="78"/>
      <c r="O217" s="81"/>
      <c r="P217" s="64"/>
      <c r="Q217" s="65"/>
      <c r="R217" s="78"/>
      <c r="S217" s="81"/>
      <c r="T217" s="64"/>
      <c r="U217" s="65"/>
      <c r="V217" s="78"/>
      <c r="W217" s="81"/>
      <c r="X217" s="64"/>
      <c r="Y217" s="65"/>
      <c r="Z217" s="61"/>
      <c r="AA217" s="81"/>
      <c r="AB217" s="64"/>
      <c r="AC217" s="65"/>
      <c r="AD217" s="61"/>
      <c r="AE217" s="63"/>
      <c r="AF217" s="96">
        <f>F217+J217+N217+R217+V217+Z217+AD217</f>
        <v>0</v>
      </c>
    </row>
    <row r="218" spans="1:33" x14ac:dyDescent="0.25">
      <c r="A218" s="16"/>
      <c r="B218" s="9"/>
      <c r="C218" s="22"/>
      <c r="D218" s="17"/>
      <c r="E218" s="18"/>
      <c r="F218" s="77"/>
      <c r="G218" s="19"/>
      <c r="H218" s="17"/>
      <c r="I218" s="18"/>
      <c r="J218" s="77"/>
      <c r="K218" s="19"/>
      <c r="L218" s="17"/>
      <c r="M218" s="18"/>
      <c r="N218" s="77"/>
      <c r="O218" s="19"/>
      <c r="P218" s="17"/>
      <c r="Q218" s="18"/>
      <c r="R218" s="77"/>
      <c r="S218" s="19"/>
      <c r="T218" s="17"/>
      <c r="U218" s="18"/>
      <c r="V218" s="77"/>
      <c r="W218" s="19"/>
      <c r="X218" s="17"/>
      <c r="Y218" s="18"/>
      <c r="Z218" s="60"/>
      <c r="AA218" s="19"/>
      <c r="AB218" s="17"/>
      <c r="AC218" s="18"/>
      <c r="AD218" s="60"/>
      <c r="AE218" s="23"/>
      <c r="AF218" s="96">
        <f t="shared" ref="AF218:AF219" si="53">F218+J218+N218+R218+V218+Z218+AD218</f>
        <v>0</v>
      </c>
    </row>
    <row r="219" spans="1:33" ht="15.75" thickBot="1" x14ac:dyDescent="0.3">
      <c r="A219" s="20"/>
      <c r="B219" s="26"/>
      <c r="C219" s="24"/>
      <c r="D219" s="106"/>
      <c r="E219" s="104"/>
      <c r="F219" s="107"/>
      <c r="G219" s="108"/>
      <c r="H219" s="106"/>
      <c r="I219" s="104"/>
      <c r="J219" s="107"/>
      <c r="K219" s="108"/>
      <c r="L219" s="106"/>
      <c r="M219" s="104"/>
      <c r="N219" s="107"/>
      <c r="O219" s="108"/>
      <c r="P219" s="106"/>
      <c r="Q219" s="104"/>
      <c r="R219" s="107"/>
      <c r="S219" s="108"/>
      <c r="T219" s="106"/>
      <c r="U219" s="104"/>
      <c r="V219" s="107"/>
      <c r="W219" s="108"/>
      <c r="X219" s="106"/>
      <c r="Y219" s="104"/>
      <c r="Z219" s="109"/>
      <c r="AA219" s="108"/>
      <c r="AB219" s="106"/>
      <c r="AC219" s="104"/>
      <c r="AD219" s="109"/>
      <c r="AE219" s="105"/>
      <c r="AF219" s="110">
        <f t="shared" si="53"/>
        <v>0</v>
      </c>
    </row>
    <row r="220" spans="1:33" ht="15.75" thickBot="1" x14ac:dyDescent="0.3">
      <c r="A220" s="111">
        <v>55</v>
      </c>
      <c r="B220" s="97">
        <v>11445</v>
      </c>
      <c r="C220" s="21" t="s">
        <v>67</v>
      </c>
      <c r="D220" s="98"/>
      <c r="E220" s="99"/>
      <c r="F220" s="100"/>
      <c r="G220" s="101"/>
      <c r="H220" s="98"/>
      <c r="I220" s="99"/>
      <c r="J220" s="100"/>
      <c r="K220" s="101"/>
      <c r="L220" s="98"/>
      <c r="M220" s="99"/>
      <c r="N220" s="100"/>
      <c r="O220" s="101"/>
      <c r="P220" s="98"/>
      <c r="Q220" s="99"/>
      <c r="R220" s="100"/>
      <c r="S220" s="101"/>
      <c r="T220" s="98"/>
      <c r="U220" s="99"/>
      <c r="V220" s="100"/>
      <c r="W220" s="101"/>
      <c r="X220" s="98"/>
      <c r="Y220" s="99"/>
      <c r="Z220" s="102"/>
      <c r="AA220" s="101"/>
      <c r="AB220" s="98"/>
      <c r="AC220" s="99"/>
      <c r="AD220" s="102"/>
      <c r="AE220" s="101"/>
      <c r="AF220" s="103">
        <f>F220+J220+N220+R220+V220+Z220+AD220</f>
        <v>0</v>
      </c>
      <c r="AG220">
        <f>SUM(AF220:AF223)</f>
        <v>0</v>
      </c>
    </row>
    <row r="221" spans="1:33" x14ac:dyDescent="0.25">
      <c r="A221" s="16"/>
      <c r="B221" s="25"/>
      <c r="C221" s="95"/>
      <c r="D221" s="64"/>
      <c r="E221" s="65"/>
      <c r="F221" s="78"/>
      <c r="G221" s="81"/>
      <c r="H221" s="64"/>
      <c r="I221" s="65"/>
      <c r="J221" s="78"/>
      <c r="K221" s="81"/>
      <c r="L221" s="64"/>
      <c r="M221" s="65"/>
      <c r="N221" s="78"/>
      <c r="O221" s="81"/>
      <c r="P221" s="64"/>
      <c r="Q221" s="65"/>
      <c r="R221" s="78"/>
      <c r="S221" s="81"/>
      <c r="T221" s="64"/>
      <c r="U221" s="65"/>
      <c r="V221" s="78"/>
      <c r="W221" s="81"/>
      <c r="X221" s="64"/>
      <c r="Y221" s="65"/>
      <c r="Z221" s="61"/>
      <c r="AA221" s="81"/>
      <c r="AB221" s="64"/>
      <c r="AC221" s="65"/>
      <c r="AD221" s="61"/>
      <c r="AE221" s="63"/>
      <c r="AF221" s="96">
        <f>F221+J221+N221+R221+V221+Z221+AD221</f>
        <v>0</v>
      </c>
    </row>
    <row r="222" spans="1:33" x14ac:dyDescent="0.25">
      <c r="A222" s="16"/>
      <c r="B222" s="9"/>
      <c r="C222" s="22"/>
      <c r="D222" s="17"/>
      <c r="E222" s="18"/>
      <c r="F222" s="77"/>
      <c r="G222" s="19"/>
      <c r="H222" s="17"/>
      <c r="I222" s="18"/>
      <c r="J222" s="77"/>
      <c r="K222" s="19"/>
      <c r="L222" s="17"/>
      <c r="M222" s="18"/>
      <c r="N222" s="77"/>
      <c r="O222" s="19"/>
      <c r="P222" s="17"/>
      <c r="Q222" s="18"/>
      <c r="R222" s="77"/>
      <c r="S222" s="19"/>
      <c r="T222" s="17"/>
      <c r="U222" s="18"/>
      <c r="V222" s="77"/>
      <c r="W222" s="19"/>
      <c r="X222" s="17"/>
      <c r="Y222" s="18"/>
      <c r="Z222" s="60"/>
      <c r="AA222" s="19"/>
      <c r="AB222" s="17"/>
      <c r="AC222" s="18"/>
      <c r="AD222" s="60"/>
      <c r="AE222" s="23"/>
      <c r="AF222" s="96">
        <f t="shared" ref="AF222:AF223" si="54">F222+J222+N222+R222+V222+Z222+AD222</f>
        <v>0</v>
      </c>
    </row>
    <row r="223" spans="1:33" ht="15.75" thickBot="1" x14ac:dyDescent="0.3">
      <c r="A223" s="20"/>
      <c r="B223" s="26"/>
      <c r="C223" s="24"/>
      <c r="D223" s="106"/>
      <c r="E223" s="104"/>
      <c r="F223" s="107"/>
      <c r="G223" s="108"/>
      <c r="H223" s="106"/>
      <c r="I223" s="104"/>
      <c r="J223" s="107"/>
      <c r="K223" s="108"/>
      <c r="L223" s="106"/>
      <c r="M223" s="104"/>
      <c r="N223" s="107"/>
      <c r="O223" s="108"/>
      <c r="P223" s="106"/>
      <c r="Q223" s="104"/>
      <c r="R223" s="107"/>
      <c r="S223" s="108"/>
      <c r="T223" s="106"/>
      <c r="U223" s="104"/>
      <c r="V223" s="107"/>
      <c r="W223" s="108"/>
      <c r="X223" s="106"/>
      <c r="Y223" s="104"/>
      <c r="Z223" s="109"/>
      <c r="AA223" s="108"/>
      <c r="AB223" s="106"/>
      <c r="AC223" s="104"/>
      <c r="AD223" s="109"/>
      <c r="AE223" s="105"/>
      <c r="AF223" s="110">
        <f t="shared" si="54"/>
        <v>0</v>
      </c>
    </row>
    <row r="224" spans="1:33" ht="15.75" thickBot="1" x14ac:dyDescent="0.3">
      <c r="A224" s="111">
        <v>56</v>
      </c>
      <c r="B224" s="97">
        <v>11432</v>
      </c>
      <c r="C224" s="21" t="s">
        <v>170</v>
      </c>
      <c r="D224" s="98"/>
      <c r="E224" s="99"/>
      <c r="F224" s="100"/>
      <c r="G224" s="101"/>
      <c r="H224" s="98"/>
      <c r="I224" s="99"/>
      <c r="J224" s="100"/>
      <c r="K224" s="101"/>
      <c r="L224" s="98"/>
      <c r="M224" s="99"/>
      <c r="N224" s="100"/>
      <c r="O224" s="101"/>
      <c r="P224" s="98"/>
      <c r="Q224" s="99"/>
      <c r="R224" s="100"/>
      <c r="S224" s="101"/>
      <c r="T224" s="98"/>
      <c r="U224" s="99"/>
      <c r="V224" s="100"/>
      <c r="W224" s="101"/>
      <c r="X224" s="98"/>
      <c r="Y224" s="99"/>
      <c r="Z224" s="102"/>
      <c r="AA224" s="101"/>
      <c r="AB224" s="98"/>
      <c r="AC224" s="99"/>
      <c r="AD224" s="102"/>
      <c r="AE224" s="101"/>
      <c r="AF224" s="103">
        <f>F224+J224+N224+R224+V224+Z224+AD224</f>
        <v>0</v>
      </c>
      <c r="AG224">
        <f>SUM(AF224:AF227)</f>
        <v>0</v>
      </c>
    </row>
    <row r="225" spans="1:33" x14ac:dyDescent="0.25">
      <c r="A225" s="16"/>
      <c r="B225" s="25"/>
      <c r="C225" s="95"/>
      <c r="D225" s="64"/>
      <c r="E225" s="65"/>
      <c r="F225" s="78"/>
      <c r="G225" s="81"/>
      <c r="H225" s="64"/>
      <c r="I225" s="65"/>
      <c r="J225" s="78"/>
      <c r="K225" s="81"/>
      <c r="L225" s="64"/>
      <c r="M225" s="65"/>
      <c r="N225" s="78"/>
      <c r="O225" s="81"/>
      <c r="P225" s="64"/>
      <c r="Q225" s="65"/>
      <c r="R225" s="78"/>
      <c r="S225" s="81"/>
      <c r="T225" s="64"/>
      <c r="U225" s="65"/>
      <c r="V225" s="78"/>
      <c r="W225" s="81"/>
      <c r="X225" s="64"/>
      <c r="Y225" s="65"/>
      <c r="Z225" s="61"/>
      <c r="AA225" s="81"/>
      <c r="AB225" s="64"/>
      <c r="AC225" s="65"/>
      <c r="AD225" s="61"/>
      <c r="AE225" s="63"/>
      <c r="AF225" s="96">
        <f>F225+J225+N225+R225+V225+Z225+AD225</f>
        <v>0</v>
      </c>
    </row>
    <row r="226" spans="1:33" x14ac:dyDescent="0.25">
      <c r="A226" s="16"/>
      <c r="B226" s="9"/>
      <c r="C226" s="22"/>
      <c r="D226" s="17"/>
      <c r="E226" s="18"/>
      <c r="F226" s="77"/>
      <c r="G226" s="19"/>
      <c r="H226" s="17"/>
      <c r="I226" s="18"/>
      <c r="J226" s="77"/>
      <c r="K226" s="19"/>
      <c r="L226" s="17"/>
      <c r="M226" s="18"/>
      <c r="N226" s="77"/>
      <c r="O226" s="19"/>
      <c r="P226" s="17"/>
      <c r="Q226" s="18"/>
      <c r="R226" s="77"/>
      <c r="S226" s="19"/>
      <c r="T226" s="17"/>
      <c r="U226" s="18"/>
      <c r="V226" s="77"/>
      <c r="W226" s="19"/>
      <c r="X226" s="17"/>
      <c r="Y226" s="18"/>
      <c r="Z226" s="60"/>
      <c r="AA226" s="19"/>
      <c r="AB226" s="17"/>
      <c r="AC226" s="18"/>
      <c r="AD226" s="60"/>
      <c r="AE226" s="23"/>
      <c r="AF226" s="96">
        <f t="shared" ref="AF226:AF227" si="55">F226+J226+N226+R226+V226+Z226+AD226</f>
        <v>0</v>
      </c>
    </row>
    <row r="227" spans="1:33" ht="15.75" thickBot="1" x14ac:dyDescent="0.3">
      <c r="A227" s="20"/>
      <c r="B227" s="26"/>
      <c r="C227" s="24"/>
      <c r="D227" s="106"/>
      <c r="E227" s="104"/>
      <c r="F227" s="107"/>
      <c r="G227" s="108"/>
      <c r="H227" s="106"/>
      <c r="I227" s="104"/>
      <c r="J227" s="107"/>
      <c r="K227" s="108"/>
      <c r="L227" s="106"/>
      <c r="M227" s="104"/>
      <c r="N227" s="107"/>
      <c r="O227" s="108"/>
      <c r="P227" s="106"/>
      <c r="Q227" s="104"/>
      <c r="R227" s="107"/>
      <c r="S227" s="108"/>
      <c r="T227" s="106"/>
      <c r="U227" s="104"/>
      <c r="V227" s="107"/>
      <c r="W227" s="108"/>
      <c r="X227" s="106"/>
      <c r="Y227" s="104"/>
      <c r="Z227" s="109"/>
      <c r="AA227" s="108"/>
      <c r="AB227" s="106"/>
      <c r="AC227" s="104"/>
      <c r="AD227" s="109"/>
      <c r="AE227" s="105"/>
      <c r="AF227" s="110">
        <f t="shared" si="55"/>
        <v>0</v>
      </c>
    </row>
    <row r="228" spans="1:33" ht="15.75" thickBot="1" x14ac:dyDescent="0.3">
      <c r="A228" s="111">
        <v>57</v>
      </c>
      <c r="B228" s="97">
        <v>11422</v>
      </c>
      <c r="C228" s="21" t="s">
        <v>69</v>
      </c>
      <c r="D228" s="98"/>
      <c r="E228" s="99"/>
      <c r="F228" s="100"/>
      <c r="G228" s="101"/>
      <c r="H228" s="98"/>
      <c r="I228" s="99"/>
      <c r="J228" s="100"/>
      <c r="K228" s="101"/>
      <c r="L228" s="98"/>
      <c r="M228" s="99"/>
      <c r="N228" s="100"/>
      <c r="O228" s="101"/>
      <c r="P228" s="98"/>
      <c r="Q228" s="99"/>
      <c r="R228" s="100"/>
      <c r="S228" s="101"/>
      <c r="T228" s="98"/>
      <c r="U228" s="99"/>
      <c r="V228" s="100"/>
      <c r="W228" s="101"/>
      <c r="X228" s="98"/>
      <c r="Y228" s="99"/>
      <c r="Z228" s="102"/>
      <c r="AA228" s="101"/>
      <c r="AB228" s="98"/>
      <c r="AC228" s="99"/>
      <c r="AD228" s="102"/>
      <c r="AE228" s="101"/>
      <c r="AF228" s="103">
        <f>F228+J228+N228+R228+V228+Z228+AD228</f>
        <v>0</v>
      </c>
      <c r="AG228">
        <f>SUM(AF228:AF231)</f>
        <v>0</v>
      </c>
    </row>
    <row r="229" spans="1:33" x14ac:dyDescent="0.25">
      <c r="A229" s="16"/>
      <c r="B229" s="25"/>
      <c r="C229" s="95"/>
      <c r="D229" s="64"/>
      <c r="E229" s="65"/>
      <c r="F229" s="78"/>
      <c r="G229" s="81"/>
      <c r="H229" s="64"/>
      <c r="I229" s="65"/>
      <c r="J229" s="78"/>
      <c r="K229" s="81"/>
      <c r="L229" s="64"/>
      <c r="M229" s="65"/>
      <c r="N229" s="78"/>
      <c r="O229" s="81"/>
      <c r="P229" s="64"/>
      <c r="Q229" s="65"/>
      <c r="R229" s="78"/>
      <c r="S229" s="81"/>
      <c r="T229" s="64"/>
      <c r="U229" s="65"/>
      <c r="V229" s="78"/>
      <c r="W229" s="81"/>
      <c r="X229" s="64"/>
      <c r="Y229" s="65"/>
      <c r="Z229" s="61"/>
      <c r="AA229" s="81"/>
      <c r="AB229" s="64"/>
      <c r="AC229" s="65"/>
      <c r="AD229" s="61"/>
      <c r="AE229" s="63"/>
      <c r="AF229" s="96">
        <f>F229+J229+N229+R229+V229+Z229+AD229</f>
        <v>0</v>
      </c>
    </row>
    <row r="230" spans="1:33" x14ac:dyDescent="0.25">
      <c r="A230" s="16"/>
      <c r="B230" s="9"/>
      <c r="C230" s="22"/>
      <c r="D230" s="17"/>
      <c r="E230" s="18"/>
      <c r="F230" s="77"/>
      <c r="G230" s="19"/>
      <c r="H230" s="17"/>
      <c r="I230" s="18"/>
      <c r="J230" s="77"/>
      <c r="K230" s="19"/>
      <c r="L230" s="17"/>
      <c r="M230" s="18"/>
      <c r="N230" s="77"/>
      <c r="O230" s="19"/>
      <c r="P230" s="17"/>
      <c r="Q230" s="18"/>
      <c r="R230" s="77"/>
      <c r="S230" s="19"/>
      <c r="T230" s="17"/>
      <c r="U230" s="18"/>
      <c r="V230" s="77"/>
      <c r="W230" s="19"/>
      <c r="X230" s="17"/>
      <c r="Y230" s="18"/>
      <c r="Z230" s="60"/>
      <c r="AA230" s="19"/>
      <c r="AB230" s="17"/>
      <c r="AC230" s="18"/>
      <c r="AD230" s="60"/>
      <c r="AE230" s="23"/>
      <c r="AF230" s="96">
        <f t="shared" ref="AF230:AF231" si="56">F230+J230+N230+R230+V230+Z230+AD230</f>
        <v>0</v>
      </c>
    </row>
    <row r="231" spans="1:33" ht="15.75" thickBot="1" x14ac:dyDescent="0.3">
      <c r="A231" s="20"/>
      <c r="B231" s="26"/>
      <c r="C231" s="24"/>
      <c r="D231" s="106"/>
      <c r="E231" s="104"/>
      <c r="F231" s="107"/>
      <c r="G231" s="108"/>
      <c r="H231" s="106"/>
      <c r="I231" s="104"/>
      <c r="J231" s="107"/>
      <c r="K231" s="108"/>
      <c r="L231" s="106"/>
      <c r="M231" s="104"/>
      <c r="N231" s="107"/>
      <c r="O231" s="108"/>
      <c r="P231" s="106"/>
      <c r="Q231" s="104"/>
      <c r="R231" s="107"/>
      <c r="S231" s="108"/>
      <c r="T231" s="106"/>
      <c r="U231" s="104"/>
      <c r="V231" s="107"/>
      <c r="W231" s="108"/>
      <c r="X231" s="106"/>
      <c r="Y231" s="104"/>
      <c r="Z231" s="109"/>
      <c r="AA231" s="108"/>
      <c r="AB231" s="106"/>
      <c r="AC231" s="104"/>
      <c r="AD231" s="109"/>
      <c r="AE231" s="105"/>
      <c r="AF231" s="110">
        <f t="shared" si="56"/>
        <v>0</v>
      </c>
    </row>
    <row r="232" spans="1:33" ht="15.75" thickBot="1" x14ac:dyDescent="0.3">
      <c r="A232" s="111">
        <v>58</v>
      </c>
      <c r="B232" s="97">
        <v>11506</v>
      </c>
      <c r="C232" s="21" t="s">
        <v>100</v>
      </c>
      <c r="D232" s="98"/>
      <c r="E232" s="99"/>
      <c r="F232" s="100"/>
      <c r="G232" s="101"/>
      <c r="H232" s="98"/>
      <c r="I232" s="99"/>
      <c r="J232" s="100"/>
      <c r="K232" s="101"/>
      <c r="L232" s="98"/>
      <c r="M232" s="99"/>
      <c r="N232" s="100"/>
      <c r="O232" s="101"/>
      <c r="P232" s="98"/>
      <c r="Q232" s="99"/>
      <c r="R232" s="100"/>
      <c r="S232" s="101"/>
      <c r="T232" s="98"/>
      <c r="U232" s="99"/>
      <c r="V232" s="100"/>
      <c r="W232" s="101"/>
      <c r="X232" s="98"/>
      <c r="Y232" s="99"/>
      <c r="Z232" s="102"/>
      <c r="AA232" s="101"/>
      <c r="AB232" s="98"/>
      <c r="AC232" s="99"/>
      <c r="AD232" s="102"/>
      <c r="AE232" s="101"/>
      <c r="AF232" s="103">
        <f>F232+J232+N232+R232+V232+Z232+AD232</f>
        <v>0</v>
      </c>
      <c r="AG232">
        <f>SUM(AF232:AF235)</f>
        <v>0</v>
      </c>
    </row>
    <row r="233" spans="1:33" x14ac:dyDescent="0.25">
      <c r="A233" s="16"/>
      <c r="B233" s="25"/>
      <c r="C233" s="95"/>
      <c r="D233" s="64"/>
      <c r="E233" s="65"/>
      <c r="F233" s="78"/>
      <c r="G233" s="81"/>
      <c r="H233" s="64"/>
      <c r="I233" s="65"/>
      <c r="J233" s="78"/>
      <c r="K233" s="81"/>
      <c r="L233" s="64"/>
      <c r="M233" s="65"/>
      <c r="N233" s="78"/>
      <c r="O233" s="81"/>
      <c r="P233" s="64"/>
      <c r="Q233" s="65"/>
      <c r="R233" s="78"/>
      <c r="S233" s="81"/>
      <c r="T233" s="64"/>
      <c r="U233" s="65"/>
      <c r="V233" s="78"/>
      <c r="W233" s="81"/>
      <c r="X233" s="64"/>
      <c r="Y233" s="65"/>
      <c r="Z233" s="61"/>
      <c r="AA233" s="81"/>
      <c r="AB233" s="64"/>
      <c r="AC233" s="65"/>
      <c r="AD233" s="61"/>
      <c r="AE233" s="63"/>
      <c r="AF233" s="96">
        <f>F233+J233+N233+R233+V233+Z233+AD233</f>
        <v>0</v>
      </c>
    </row>
    <row r="234" spans="1:33" x14ac:dyDescent="0.25">
      <c r="A234" s="16"/>
      <c r="B234" s="9"/>
      <c r="C234" s="22"/>
      <c r="D234" s="17"/>
      <c r="E234" s="18"/>
      <c r="F234" s="77"/>
      <c r="G234" s="19"/>
      <c r="H234" s="17"/>
      <c r="I234" s="18"/>
      <c r="J234" s="77"/>
      <c r="K234" s="19"/>
      <c r="L234" s="17"/>
      <c r="M234" s="18"/>
      <c r="N234" s="77"/>
      <c r="O234" s="19"/>
      <c r="P234" s="17"/>
      <c r="Q234" s="18"/>
      <c r="R234" s="77"/>
      <c r="S234" s="19"/>
      <c r="T234" s="17"/>
      <c r="U234" s="18"/>
      <c r="V234" s="77"/>
      <c r="W234" s="19"/>
      <c r="X234" s="17"/>
      <c r="Y234" s="18"/>
      <c r="Z234" s="60"/>
      <c r="AA234" s="19"/>
      <c r="AB234" s="17"/>
      <c r="AC234" s="18"/>
      <c r="AD234" s="60"/>
      <c r="AE234" s="23"/>
      <c r="AF234" s="96">
        <f t="shared" ref="AF234:AF235" si="57">F234+J234+N234+R234+V234+Z234+AD234</f>
        <v>0</v>
      </c>
    </row>
    <row r="235" spans="1:33" ht="15.75" thickBot="1" x14ac:dyDescent="0.3">
      <c r="A235" s="20"/>
      <c r="B235" s="26"/>
      <c r="C235" s="24"/>
      <c r="D235" s="106"/>
      <c r="E235" s="104"/>
      <c r="F235" s="107"/>
      <c r="G235" s="108"/>
      <c r="H235" s="106"/>
      <c r="I235" s="104"/>
      <c r="J235" s="107"/>
      <c r="K235" s="108"/>
      <c r="L235" s="106"/>
      <c r="M235" s="104"/>
      <c r="N235" s="107"/>
      <c r="O235" s="108"/>
      <c r="P235" s="106"/>
      <c r="Q235" s="104"/>
      <c r="R235" s="107"/>
      <c r="S235" s="108"/>
      <c r="T235" s="106"/>
      <c r="U235" s="104"/>
      <c r="V235" s="107"/>
      <c r="W235" s="108"/>
      <c r="X235" s="106"/>
      <c r="Y235" s="104"/>
      <c r="Z235" s="109"/>
      <c r="AA235" s="108"/>
      <c r="AB235" s="106"/>
      <c r="AC235" s="104"/>
      <c r="AD235" s="109"/>
      <c r="AE235" s="105"/>
      <c r="AF235" s="110">
        <f t="shared" si="57"/>
        <v>0</v>
      </c>
    </row>
    <row r="236" spans="1:33" ht="15.75" thickBot="1" x14ac:dyDescent="0.3">
      <c r="A236" s="111">
        <v>59</v>
      </c>
      <c r="B236" s="97">
        <v>11477</v>
      </c>
      <c r="C236" s="21" t="s">
        <v>71</v>
      </c>
      <c r="D236" s="98"/>
      <c r="E236" s="99"/>
      <c r="F236" s="100"/>
      <c r="G236" s="101"/>
      <c r="H236" s="98"/>
      <c r="I236" s="99"/>
      <c r="J236" s="100"/>
      <c r="K236" s="101"/>
      <c r="L236" s="98"/>
      <c r="M236" s="99"/>
      <c r="N236" s="100"/>
      <c r="O236" s="101"/>
      <c r="P236" s="98"/>
      <c r="Q236" s="99"/>
      <c r="R236" s="100"/>
      <c r="S236" s="101"/>
      <c r="T236" s="98"/>
      <c r="U236" s="99"/>
      <c r="V236" s="100"/>
      <c r="W236" s="101"/>
      <c r="X236" s="98"/>
      <c r="Y236" s="99"/>
      <c r="Z236" s="102"/>
      <c r="AA236" s="101"/>
      <c r="AB236" s="98"/>
      <c r="AC236" s="99"/>
      <c r="AD236" s="102"/>
      <c r="AE236" s="101"/>
      <c r="AF236" s="103">
        <f>F236+J236+N236+R236+V236+Z236+AD236</f>
        <v>0</v>
      </c>
      <c r="AG236">
        <f>SUM(AF236:AF239)</f>
        <v>0</v>
      </c>
    </row>
    <row r="237" spans="1:33" x14ac:dyDescent="0.25">
      <c r="A237" s="16"/>
      <c r="B237" s="25"/>
      <c r="C237" s="95"/>
      <c r="D237" s="64"/>
      <c r="E237" s="65"/>
      <c r="F237" s="78"/>
      <c r="G237" s="81"/>
      <c r="H237" s="64"/>
      <c r="I237" s="65"/>
      <c r="J237" s="78"/>
      <c r="K237" s="81"/>
      <c r="L237" s="64"/>
      <c r="M237" s="65"/>
      <c r="N237" s="78"/>
      <c r="O237" s="81"/>
      <c r="P237" s="64"/>
      <c r="Q237" s="65"/>
      <c r="R237" s="78"/>
      <c r="S237" s="81"/>
      <c r="T237" s="64"/>
      <c r="U237" s="65"/>
      <c r="V237" s="78"/>
      <c r="W237" s="81"/>
      <c r="X237" s="64"/>
      <c r="Y237" s="65"/>
      <c r="Z237" s="61"/>
      <c r="AA237" s="81"/>
      <c r="AB237" s="64"/>
      <c r="AC237" s="65"/>
      <c r="AD237" s="61"/>
      <c r="AE237" s="63"/>
      <c r="AF237" s="96">
        <f>F237+J237+N237+R237+V237+Z237+AD237</f>
        <v>0</v>
      </c>
    </row>
    <row r="238" spans="1:33" x14ac:dyDescent="0.25">
      <c r="A238" s="16"/>
      <c r="B238" s="9"/>
      <c r="C238" s="22"/>
      <c r="D238" s="17"/>
      <c r="E238" s="18"/>
      <c r="F238" s="77"/>
      <c r="G238" s="19"/>
      <c r="H238" s="17"/>
      <c r="I238" s="18"/>
      <c r="J238" s="77"/>
      <c r="K238" s="19"/>
      <c r="L238" s="17"/>
      <c r="M238" s="18"/>
      <c r="N238" s="77"/>
      <c r="O238" s="19"/>
      <c r="P238" s="17"/>
      <c r="Q238" s="18"/>
      <c r="R238" s="77"/>
      <c r="S238" s="19"/>
      <c r="T238" s="17"/>
      <c r="U238" s="18"/>
      <c r="V238" s="77"/>
      <c r="W238" s="19"/>
      <c r="X238" s="17"/>
      <c r="Y238" s="18"/>
      <c r="Z238" s="60"/>
      <c r="AA238" s="19"/>
      <c r="AB238" s="17"/>
      <c r="AC238" s="18"/>
      <c r="AD238" s="60"/>
      <c r="AE238" s="23"/>
      <c r="AF238" s="96">
        <f t="shared" ref="AF238:AF239" si="58">F238+J238+N238+R238+V238+Z238+AD238</f>
        <v>0</v>
      </c>
    </row>
    <row r="239" spans="1:33" ht="15.75" thickBot="1" x14ac:dyDescent="0.3">
      <c r="A239" s="20"/>
      <c r="B239" s="26"/>
      <c r="C239" s="24"/>
      <c r="D239" s="106"/>
      <c r="E239" s="104"/>
      <c r="F239" s="107"/>
      <c r="G239" s="108"/>
      <c r="H239" s="106"/>
      <c r="I239" s="104"/>
      <c r="J239" s="107"/>
      <c r="K239" s="108"/>
      <c r="L239" s="106"/>
      <c r="M239" s="104"/>
      <c r="N239" s="107"/>
      <c r="O239" s="108"/>
      <c r="P239" s="106"/>
      <c r="Q239" s="104"/>
      <c r="R239" s="107"/>
      <c r="S239" s="108"/>
      <c r="T239" s="106"/>
      <c r="U239" s="104"/>
      <c r="V239" s="107"/>
      <c r="W239" s="108"/>
      <c r="X239" s="106"/>
      <c r="Y239" s="104"/>
      <c r="Z239" s="109"/>
      <c r="AA239" s="108"/>
      <c r="AB239" s="106"/>
      <c r="AC239" s="104"/>
      <c r="AD239" s="109"/>
      <c r="AE239" s="105"/>
      <c r="AF239" s="110">
        <f t="shared" si="58"/>
        <v>0</v>
      </c>
    </row>
    <row r="240" spans="1:33" ht="15.75" thickBot="1" x14ac:dyDescent="0.3">
      <c r="A240" s="111">
        <v>60</v>
      </c>
      <c r="B240" s="97">
        <v>11456</v>
      </c>
      <c r="C240" s="21" t="s">
        <v>72</v>
      </c>
      <c r="D240" s="98"/>
      <c r="E240" s="99"/>
      <c r="F240" s="100"/>
      <c r="G240" s="101"/>
      <c r="H240" s="98"/>
      <c r="I240" s="99"/>
      <c r="J240" s="100"/>
      <c r="K240" s="101"/>
      <c r="L240" s="98"/>
      <c r="M240" s="99"/>
      <c r="N240" s="100"/>
      <c r="O240" s="101"/>
      <c r="P240" s="98"/>
      <c r="Q240" s="99"/>
      <c r="R240" s="100"/>
      <c r="S240" s="101"/>
      <c r="T240" s="98"/>
      <c r="U240" s="99"/>
      <c r="V240" s="100"/>
      <c r="W240" s="101"/>
      <c r="X240" s="98"/>
      <c r="Y240" s="99"/>
      <c r="Z240" s="102"/>
      <c r="AA240" s="101"/>
      <c r="AB240" s="98"/>
      <c r="AC240" s="99"/>
      <c r="AD240" s="102"/>
      <c r="AE240" s="101"/>
      <c r="AF240" s="103">
        <f>F240+J240+N240+R240+V240+Z240+AD240</f>
        <v>0</v>
      </c>
      <c r="AG240">
        <f>SUM(AF240:AF243)</f>
        <v>0</v>
      </c>
    </row>
    <row r="241" spans="1:33" x14ac:dyDescent="0.25">
      <c r="A241" s="16"/>
      <c r="B241" s="25"/>
      <c r="C241" s="95"/>
      <c r="D241" s="64"/>
      <c r="E241" s="65"/>
      <c r="F241" s="78"/>
      <c r="G241" s="81"/>
      <c r="H241" s="64"/>
      <c r="I241" s="65"/>
      <c r="J241" s="78"/>
      <c r="K241" s="81"/>
      <c r="L241" s="64"/>
      <c r="M241" s="65"/>
      <c r="N241" s="78"/>
      <c r="O241" s="81"/>
      <c r="P241" s="64"/>
      <c r="Q241" s="65"/>
      <c r="R241" s="78"/>
      <c r="S241" s="81"/>
      <c r="T241" s="64"/>
      <c r="U241" s="65"/>
      <c r="V241" s="78"/>
      <c r="W241" s="81"/>
      <c r="X241" s="64"/>
      <c r="Y241" s="65"/>
      <c r="Z241" s="61"/>
      <c r="AA241" s="81"/>
      <c r="AB241" s="64"/>
      <c r="AC241" s="65"/>
      <c r="AD241" s="61"/>
      <c r="AE241" s="63"/>
      <c r="AF241" s="96">
        <f>F241+J241+N241+R241+V241+Z241+AD241</f>
        <v>0</v>
      </c>
    </row>
    <row r="242" spans="1:33" x14ac:dyDescent="0.25">
      <c r="A242" s="16"/>
      <c r="B242" s="9"/>
      <c r="C242" s="22"/>
      <c r="D242" s="17"/>
      <c r="E242" s="18"/>
      <c r="F242" s="77"/>
      <c r="G242" s="19"/>
      <c r="H242" s="17"/>
      <c r="I242" s="18"/>
      <c r="J242" s="77"/>
      <c r="K242" s="19"/>
      <c r="L242" s="17"/>
      <c r="M242" s="18"/>
      <c r="N242" s="77"/>
      <c r="O242" s="19"/>
      <c r="P242" s="17"/>
      <c r="Q242" s="18"/>
      <c r="R242" s="77"/>
      <c r="S242" s="19"/>
      <c r="T242" s="17"/>
      <c r="U242" s="18"/>
      <c r="V242" s="77"/>
      <c r="W242" s="19"/>
      <c r="X242" s="17"/>
      <c r="Y242" s="18"/>
      <c r="Z242" s="60"/>
      <c r="AA242" s="19"/>
      <c r="AB242" s="17"/>
      <c r="AC242" s="18"/>
      <c r="AD242" s="60"/>
      <c r="AE242" s="23"/>
      <c r="AF242" s="96">
        <f t="shared" ref="AF242:AF243" si="59">F242+J242+N242+R242+V242+Z242+AD242</f>
        <v>0</v>
      </c>
    </row>
    <row r="243" spans="1:33" ht="15.75" thickBot="1" x14ac:dyDescent="0.3">
      <c r="A243" s="20"/>
      <c r="B243" s="26"/>
      <c r="C243" s="24"/>
      <c r="D243" s="106"/>
      <c r="E243" s="104"/>
      <c r="F243" s="107"/>
      <c r="G243" s="108"/>
      <c r="H243" s="106"/>
      <c r="I243" s="104"/>
      <c r="J243" s="107"/>
      <c r="K243" s="108"/>
      <c r="L243" s="106"/>
      <c r="M243" s="104"/>
      <c r="N243" s="107"/>
      <c r="O243" s="108"/>
      <c r="P243" s="106"/>
      <c r="Q243" s="104"/>
      <c r="R243" s="107"/>
      <c r="S243" s="108"/>
      <c r="T243" s="106"/>
      <c r="U243" s="104"/>
      <c r="V243" s="107"/>
      <c r="W243" s="108"/>
      <c r="X243" s="106"/>
      <c r="Y243" s="104"/>
      <c r="Z243" s="109"/>
      <c r="AA243" s="108"/>
      <c r="AB243" s="106"/>
      <c r="AC243" s="104"/>
      <c r="AD243" s="109"/>
      <c r="AE243" s="105"/>
      <c r="AF243" s="110">
        <f t="shared" si="59"/>
        <v>0</v>
      </c>
    </row>
    <row r="244" spans="1:33" ht="15.75" thickBot="1" x14ac:dyDescent="0.3">
      <c r="A244" s="111">
        <v>61</v>
      </c>
      <c r="B244" s="97">
        <v>11533</v>
      </c>
      <c r="C244" s="21" t="s">
        <v>271</v>
      </c>
      <c r="D244" s="98"/>
      <c r="E244" s="99"/>
      <c r="F244" s="100"/>
      <c r="G244" s="101"/>
      <c r="H244" s="98"/>
      <c r="I244" s="99"/>
      <c r="J244" s="100"/>
      <c r="K244" s="101"/>
      <c r="L244" s="98"/>
      <c r="M244" s="99"/>
      <c r="N244" s="100"/>
      <c r="O244" s="101"/>
      <c r="P244" s="98"/>
      <c r="Q244" s="99"/>
      <c r="R244" s="100"/>
      <c r="S244" s="101"/>
      <c r="T244" s="98"/>
      <c r="U244" s="99"/>
      <c r="V244" s="100"/>
      <c r="W244" s="101"/>
      <c r="X244" s="98"/>
      <c r="Y244" s="99"/>
      <c r="Z244" s="102"/>
      <c r="AA244" s="101"/>
      <c r="AB244" s="98"/>
      <c r="AC244" s="99"/>
      <c r="AD244" s="102"/>
      <c r="AE244" s="101"/>
      <c r="AF244" s="103">
        <f>F244+J244+N244+R244+V244+Z244+AD244</f>
        <v>0</v>
      </c>
      <c r="AG244">
        <f>SUM(AF244:AF247)</f>
        <v>0</v>
      </c>
    </row>
    <row r="245" spans="1:33" x14ac:dyDescent="0.25">
      <c r="A245" s="16"/>
      <c r="B245" s="25"/>
      <c r="C245" s="95"/>
      <c r="D245" s="64"/>
      <c r="E245" s="65"/>
      <c r="F245" s="78"/>
      <c r="G245" s="81"/>
      <c r="H245" s="64"/>
      <c r="I245" s="65"/>
      <c r="J245" s="78"/>
      <c r="K245" s="81"/>
      <c r="L245" s="64"/>
      <c r="M245" s="65"/>
      <c r="N245" s="78"/>
      <c r="O245" s="81"/>
      <c r="P245" s="64"/>
      <c r="Q245" s="65"/>
      <c r="R245" s="78"/>
      <c r="S245" s="81"/>
      <c r="T245" s="64"/>
      <c r="U245" s="65"/>
      <c r="V245" s="78"/>
      <c r="W245" s="81"/>
      <c r="X245" s="64"/>
      <c r="Y245" s="65"/>
      <c r="Z245" s="61"/>
      <c r="AA245" s="81"/>
      <c r="AB245" s="64"/>
      <c r="AC245" s="65"/>
      <c r="AD245" s="61"/>
      <c r="AE245" s="63"/>
      <c r="AF245" s="96">
        <f>F245+J245+N245+R245+V245+Z245+AD245</f>
        <v>0</v>
      </c>
    </row>
    <row r="246" spans="1:33" x14ac:dyDescent="0.25">
      <c r="A246" s="16"/>
      <c r="B246" s="9"/>
      <c r="C246" s="22"/>
      <c r="D246" s="17"/>
      <c r="E246" s="18"/>
      <c r="F246" s="77"/>
      <c r="G246" s="19"/>
      <c r="H246" s="17"/>
      <c r="I246" s="18"/>
      <c r="J246" s="77"/>
      <c r="K246" s="19"/>
      <c r="L246" s="17"/>
      <c r="M246" s="18"/>
      <c r="N246" s="77"/>
      <c r="O246" s="19"/>
      <c r="P246" s="17"/>
      <c r="Q246" s="18"/>
      <c r="R246" s="77"/>
      <c r="S246" s="19"/>
      <c r="T246" s="17"/>
      <c r="U246" s="18"/>
      <c r="V246" s="77"/>
      <c r="W246" s="19"/>
      <c r="X246" s="17"/>
      <c r="Y246" s="18"/>
      <c r="Z246" s="60"/>
      <c r="AA246" s="19"/>
      <c r="AB246" s="17"/>
      <c r="AC246" s="18"/>
      <c r="AD246" s="60"/>
      <c r="AE246" s="23"/>
      <c r="AF246" s="96">
        <f t="shared" ref="AF246:AF247" si="60">F246+J246+N246+R246+V246+Z246+AD246</f>
        <v>0</v>
      </c>
    </row>
    <row r="247" spans="1:33" ht="15.75" thickBot="1" x14ac:dyDescent="0.3">
      <c r="A247" s="20"/>
      <c r="B247" s="26"/>
      <c r="C247" s="24"/>
      <c r="D247" s="106"/>
      <c r="E247" s="104"/>
      <c r="F247" s="107"/>
      <c r="G247" s="108"/>
      <c r="H247" s="106"/>
      <c r="I247" s="104"/>
      <c r="J247" s="107"/>
      <c r="K247" s="108"/>
      <c r="L247" s="106"/>
      <c r="M247" s="104"/>
      <c r="N247" s="107"/>
      <c r="O247" s="108"/>
      <c r="P247" s="106"/>
      <c r="Q247" s="104"/>
      <c r="R247" s="107"/>
      <c r="S247" s="108"/>
      <c r="T247" s="106"/>
      <c r="U247" s="104"/>
      <c r="V247" s="107"/>
      <c r="W247" s="108"/>
      <c r="X247" s="106"/>
      <c r="Y247" s="104"/>
      <c r="Z247" s="109"/>
      <c r="AA247" s="108"/>
      <c r="AB247" s="106"/>
      <c r="AC247" s="104"/>
      <c r="AD247" s="109"/>
      <c r="AE247" s="105"/>
      <c r="AF247" s="110">
        <f t="shared" si="60"/>
        <v>0</v>
      </c>
    </row>
    <row r="248" spans="1:33" ht="15.75" thickBot="1" x14ac:dyDescent="0.3">
      <c r="A248" s="111">
        <v>62</v>
      </c>
      <c r="B248" s="97">
        <v>11444</v>
      </c>
      <c r="C248" s="21" t="s">
        <v>75</v>
      </c>
      <c r="D248" s="98"/>
      <c r="E248" s="99"/>
      <c r="F248" s="100"/>
      <c r="G248" s="101"/>
      <c r="H248" s="98"/>
      <c r="I248" s="99"/>
      <c r="J248" s="100"/>
      <c r="K248" s="101"/>
      <c r="L248" s="98"/>
      <c r="M248" s="99"/>
      <c r="N248" s="100"/>
      <c r="O248" s="101"/>
      <c r="P248" s="98"/>
      <c r="Q248" s="99"/>
      <c r="R248" s="100"/>
      <c r="S248" s="101"/>
      <c r="T248" s="98"/>
      <c r="U248" s="99"/>
      <c r="V248" s="100"/>
      <c r="W248" s="101"/>
      <c r="X248" s="98"/>
      <c r="Y248" s="99"/>
      <c r="Z248" s="102"/>
      <c r="AA248" s="101"/>
      <c r="AB248" s="98"/>
      <c r="AC248" s="99"/>
      <c r="AD248" s="102"/>
      <c r="AE248" s="101"/>
      <c r="AF248" s="103">
        <f>F248+J248+N248+R248+V248+Z248+AD248</f>
        <v>0</v>
      </c>
      <c r="AG248">
        <f>SUM(AF248:AF251)</f>
        <v>0</v>
      </c>
    </row>
    <row r="249" spans="1:33" x14ac:dyDescent="0.25">
      <c r="A249" s="16"/>
      <c r="B249" s="25"/>
      <c r="C249" s="95"/>
      <c r="D249" s="64"/>
      <c r="E249" s="65"/>
      <c r="F249" s="78"/>
      <c r="G249" s="81"/>
      <c r="H249" s="64"/>
      <c r="I249" s="65"/>
      <c r="J249" s="78"/>
      <c r="K249" s="81"/>
      <c r="L249" s="64"/>
      <c r="M249" s="65"/>
      <c r="N249" s="78"/>
      <c r="O249" s="81"/>
      <c r="P249" s="64"/>
      <c r="Q249" s="65"/>
      <c r="R249" s="78"/>
      <c r="S249" s="81"/>
      <c r="T249" s="64"/>
      <c r="U249" s="65"/>
      <c r="V249" s="78"/>
      <c r="W249" s="81"/>
      <c r="X249" s="64"/>
      <c r="Y249" s="65"/>
      <c r="Z249" s="61"/>
      <c r="AA249" s="81"/>
      <c r="AB249" s="64"/>
      <c r="AC249" s="65"/>
      <c r="AD249" s="61"/>
      <c r="AE249" s="63"/>
      <c r="AF249" s="96">
        <f>F249+J249+N249+R249+V249+Z249+AD249</f>
        <v>0</v>
      </c>
    </row>
    <row r="250" spans="1:33" x14ac:dyDescent="0.25">
      <c r="A250" s="16"/>
      <c r="B250" s="9"/>
      <c r="C250" s="22"/>
      <c r="D250" s="17"/>
      <c r="E250" s="18"/>
      <c r="F250" s="77"/>
      <c r="G250" s="19"/>
      <c r="H250" s="17"/>
      <c r="I250" s="18"/>
      <c r="J250" s="77"/>
      <c r="K250" s="19"/>
      <c r="L250" s="17"/>
      <c r="M250" s="18"/>
      <c r="N250" s="77"/>
      <c r="O250" s="19"/>
      <c r="P250" s="17"/>
      <c r="Q250" s="18"/>
      <c r="R250" s="77"/>
      <c r="S250" s="19"/>
      <c r="T250" s="17"/>
      <c r="U250" s="18"/>
      <c r="V250" s="77"/>
      <c r="W250" s="19"/>
      <c r="X250" s="17"/>
      <c r="Y250" s="18"/>
      <c r="Z250" s="60"/>
      <c r="AA250" s="19"/>
      <c r="AB250" s="17"/>
      <c r="AC250" s="18"/>
      <c r="AD250" s="60"/>
      <c r="AE250" s="23"/>
      <c r="AF250" s="96">
        <f t="shared" ref="AF250:AF251" si="61">F250+J250+N250+R250+V250+Z250+AD250</f>
        <v>0</v>
      </c>
    </row>
    <row r="251" spans="1:33" ht="15.75" thickBot="1" x14ac:dyDescent="0.3">
      <c r="A251" s="20"/>
      <c r="B251" s="26"/>
      <c r="C251" s="24"/>
      <c r="D251" s="106"/>
      <c r="E251" s="104"/>
      <c r="F251" s="107"/>
      <c r="G251" s="108"/>
      <c r="H251" s="106"/>
      <c r="I251" s="104"/>
      <c r="J251" s="107"/>
      <c r="K251" s="108"/>
      <c r="L251" s="106"/>
      <c r="M251" s="104"/>
      <c r="N251" s="107"/>
      <c r="O251" s="108"/>
      <c r="P251" s="106"/>
      <c r="Q251" s="104"/>
      <c r="R251" s="107"/>
      <c r="S251" s="108"/>
      <c r="T251" s="106"/>
      <c r="U251" s="104"/>
      <c r="V251" s="107"/>
      <c r="W251" s="108"/>
      <c r="X251" s="106"/>
      <c r="Y251" s="104"/>
      <c r="Z251" s="109"/>
      <c r="AA251" s="108"/>
      <c r="AB251" s="106"/>
      <c r="AC251" s="104"/>
      <c r="AD251" s="109"/>
      <c r="AE251" s="105"/>
      <c r="AF251" s="110">
        <f t="shared" si="61"/>
        <v>0</v>
      </c>
    </row>
    <row r="252" spans="1:33" ht="15.75" thickBot="1" x14ac:dyDescent="0.3">
      <c r="A252" s="111">
        <v>63</v>
      </c>
      <c r="B252" s="97">
        <v>11434</v>
      </c>
      <c r="C252" s="21" t="s">
        <v>76</v>
      </c>
      <c r="D252" s="98"/>
      <c r="E252" s="99"/>
      <c r="F252" s="100"/>
      <c r="G252" s="101"/>
      <c r="H252" s="98"/>
      <c r="I252" s="99"/>
      <c r="J252" s="100"/>
      <c r="K252" s="101"/>
      <c r="L252" s="98"/>
      <c r="M252" s="99"/>
      <c r="N252" s="100"/>
      <c r="O252" s="101"/>
      <c r="P252" s="98"/>
      <c r="Q252" s="99"/>
      <c r="R252" s="100"/>
      <c r="S252" s="101"/>
      <c r="T252" s="98"/>
      <c r="U252" s="99"/>
      <c r="V252" s="100"/>
      <c r="W252" s="101"/>
      <c r="X252" s="98"/>
      <c r="Y252" s="99"/>
      <c r="Z252" s="102"/>
      <c r="AA252" s="101"/>
      <c r="AB252" s="98"/>
      <c r="AC252" s="99"/>
      <c r="AD252" s="102"/>
      <c r="AE252" s="101"/>
      <c r="AF252" s="103">
        <f>F252+J252+N252+R252+V252+Z252+AD252</f>
        <v>0</v>
      </c>
      <c r="AG252">
        <f>SUM(AF252:AF255)</f>
        <v>0</v>
      </c>
    </row>
    <row r="253" spans="1:33" x14ac:dyDescent="0.25">
      <c r="A253" s="16"/>
      <c r="B253" s="25"/>
      <c r="C253" s="95"/>
      <c r="D253" s="64"/>
      <c r="E253" s="65"/>
      <c r="F253" s="78"/>
      <c r="G253" s="81"/>
      <c r="H253" s="64"/>
      <c r="I253" s="65"/>
      <c r="J253" s="78"/>
      <c r="K253" s="81"/>
      <c r="L253" s="64"/>
      <c r="M253" s="65"/>
      <c r="N253" s="78"/>
      <c r="O253" s="81"/>
      <c r="P253" s="64"/>
      <c r="Q253" s="65"/>
      <c r="R253" s="78"/>
      <c r="S253" s="81"/>
      <c r="T253" s="64"/>
      <c r="U253" s="65"/>
      <c r="V253" s="78"/>
      <c r="W253" s="81"/>
      <c r="X253" s="64"/>
      <c r="Y253" s="65"/>
      <c r="Z253" s="61"/>
      <c r="AA253" s="81"/>
      <c r="AB253" s="64"/>
      <c r="AC253" s="65"/>
      <c r="AD253" s="61"/>
      <c r="AE253" s="63"/>
      <c r="AF253" s="96">
        <f>F253+J253+N253+R253+V253+Z253+AD253</f>
        <v>0</v>
      </c>
    </row>
    <row r="254" spans="1:33" x14ac:dyDescent="0.25">
      <c r="A254" s="16"/>
      <c r="B254" s="9"/>
      <c r="C254" s="22"/>
      <c r="D254" s="17"/>
      <c r="E254" s="18"/>
      <c r="F254" s="77"/>
      <c r="G254" s="19"/>
      <c r="H254" s="17"/>
      <c r="I254" s="18"/>
      <c r="J254" s="77"/>
      <c r="K254" s="19"/>
      <c r="L254" s="17"/>
      <c r="M254" s="18"/>
      <c r="N254" s="77"/>
      <c r="O254" s="19"/>
      <c r="P254" s="17"/>
      <c r="Q254" s="18"/>
      <c r="R254" s="77"/>
      <c r="S254" s="19"/>
      <c r="T254" s="17"/>
      <c r="U254" s="18"/>
      <c r="V254" s="77"/>
      <c r="W254" s="19"/>
      <c r="X254" s="17"/>
      <c r="Y254" s="18"/>
      <c r="Z254" s="60"/>
      <c r="AA254" s="19"/>
      <c r="AB254" s="17"/>
      <c r="AC254" s="18"/>
      <c r="AD254" s="60"/>
      <c r="AE254" s="23"/>
      <c r="AF254" s="96">
        <f t="shared" ref="AF254:AF255" si="62">F254+J254+N254+R254+V254+Z254+AD254</f>
        <v>0</v>
      </c>
    </row>
    <row r="255" spans="1:33" ht="15.75" thickBot="1" x14ac:dyDescent="0.3">
      <c r="A255" s="20"/>
      <c r="B255" s="26"/>
      <c r="C255" s="24"/>
      <c r="D255" s="106"/>
      <c r="E255" s="104"/>
      <c r="F255" s="107"/>
      <c r="G255" s="108"/>
      <c r="H255" s="106"/>
      <c r="I255" s="104"/>
      <c r="J255" s="107"/>
      <c r="K255" s="108"/>
      <c r="L255" s="106"/>
      <c r="M255" s="104"/>
      <c r="N255" s="107"/>
      <c r="O255" s="108"/>
      <c r="P255" s="106"/>
      <c r="Q255" s="104"/>
      <c r="R255" s="107"/>
      <c r="S255" s="108"/>
      <c r="T255" s="106"/>
      <c r="U255" s="104"/>
      <c r="V255" s="107"/>
      <c r="W255" s="108"/>
      <c r="X255" s="106"/>
      <c r="Y255" s="104"/>
      <c r="Z255" s="109"/>
      <c r="AA255" s="108"/>
      <c r="AB255" s="106"/>
      <c r="AC255" s="104"/>
      <c r="AD255" s="109"/>
      <c r="AE255" s="105"/>
      <c r="AF255" s="110">
        <f t="shared" si="62"/>
        <v>0</v>
      </c>
    </row>
    <row r="256" spans="1:33" ht="15.75" thickBot="1" x14ac:dyDescent="0.3">
      <c r="A256" s="111">
        <v>64</v>
      </c>
      <c r="B256" s="97">
        <v>11455</v>
      </c>
      <c r="C256" s="21" t="s">
        <v>172</v>
      </c>
      <c r="D256" s="98"/>
      <c r="E256" s="99"/>
      <c r="F256" s="100"/>
      <c r="G256" s="101"/>
      <c r="H256" s="98"/>
      <c r="I256" s="99"/>
      <c r="J256" s="100"/>
      <c r="K256" s="101"/>
      <c r="L256" s="98"/>
      <c r="M256" s="99"/>
      <c r="N256" s="100"/>
      <c r="O256" s="101"/>
      <c r="P256" s="98"/>
      <c r="Q256" s="99"/>
      <c r="R256" s="100"/>
      <c r="S256" s="101"/>
      <c r="T256" s="98"/>
      <c r="U256" s="99"/>
      <c r="V256" s="100"/>
      <c r="W256" s="101"/>
      <c r="X256" s="98"/>
      <c r="Y256" s="99"/>
      <c r="Z256" s="102"/>
      <c r="AA256" s="101"/>
      <c r="AB256" s="98"/>
      <c r="AC256" s="99"/>
      <c r="AD256" s="102"/>
      <c r="AE256" s="101"/>
      <c r="AF256" s="103">
        <f>F256+J256+N256+R256+V256+Z256+AD256</f>
        <v>0</v>
      </c>
      <c r="AG256">
        <f>SUM(AF256:AF259)</f>
        <v>0</v>
      </c>
    </row>
    <row r="257" spans="1:33" x14ac:dyDescent="0.25">
      <c r="A257" s="16"/>
      <c r="B257" s="25"/>
      <c r="C257" s="95"/>
      <c r="D257" s="64"/>
      <c r="E257" s="65"/>
      <c r="F257" s="78"/>
      <c r="G257" s="81"/>
      <c r="H257" s="64"/>
      <c r="I257" s="65"/>
      <c r="J257" s="78"/>
      <c r="K257" s="81"/>
      <c r="L257" s="64"/>
      <c r="M257" s="65"/>
      <c r="N257" s="78"/>
      <c r="O257" s="81"/>
      <c r="P257" s="64"/>
      <c r="Q257" s="65"/>
      <c r="R257" s="78"/>
      <c r="S257" s="81"/>
      <c r="T257" s="64"/>
      <c r="U257" s="65"/>
      <c r="V257" s="78"/>
      <c r="W257" s="81"/>
      <c r="X257" s="64"/>
      <c r="Y257" s="65"/>
      <c r="Z257" s="61"/>
      <c r="AA257" s="81"/>
      <c r="AB257" s="64"/>
      <c r="AC257" s="65"/>
      <c r="AD257" s="61"/>
      <c r="AE257" s="63"/>
      <c r="AF257" s="96">
        <f>F257+J257+N257+R257+V257+Z257+AD257</f>
        <v>0</v>
      </c>
    </row>
    <row r="258" spans="1:33" x14ac:dyDescent="0.25">
      <c r="A258" s="16"/>
      <c r="B258" s="9"/>
      <c r="C258" s="22"/>
      <c r="D258" s="17"/>
      <c r="E258" s="18"/>
      <c r="F258" s="77"/>
      <c r="G258" s="19"/>
      <c r="H258" s="17"/>
      <c r="I258" s="18"/>
      <c r="J258" s="77"/>
      <c r="K258" s="19"/>
      <c r="L258" s="17"/>
      <c r="M258" s="18"/>
      <c r="N258" s="77"/>
      <c r="O258" s="19"/>
      <c r="P258" s="17"/>
      <c r="Q258" s="18"/>
      <c r="R258" s="77"/>
      <c r="S258" s="19"/>
      <c r="T258" s="17"/>
      <c r="U258" s="18"/>
      <c r="V258" s="77"/>
      <c r="W258" s="19"/>
      <c r="X258" s="17"/>
      <c r="Y258" s="18"/>
      <c r="Z258" s="60"/>
      <c r="AA258" s="19"/>
      <c r="AB258" s="17"/>
      <c r="AC258" s="18"/>
      <c r="AD258" s="60"/>
      <c r="AE258" s="23"/>
      <c r="AF258" s="96">
        <f t="shared" ref="AF258:AF259" si="63">F258+J258+N258+R258+V258+Z258+AD258</f>
        <v>0</v>
      </c>
    </row>
    <row r="259" spans="1:33" ht="15.75" thickBot="1" x14ac:dyDescent="0.3">
      <c r="A259" s="20"/>
      <c r="B259" s="26"/>
      <c r="C259" s="24"/>
      <c r="D259" s="106"/>
      <c r="E259" s="104"/>
      <c r="F259" s="107"/>
      <c r="G259" s="108"/>
      <c r="H259" s="106"/>
      <c r="I259" s="104"/>
      <c r="J259" s="107"/>
      <c r="K259" s="108"/>
      <c r="L259" s="106"/>
      <c r="M259" s="104"/>
      <c r="N259" s="107"/>
      <c r="O259" s="108"/>
      <c r="P259" s="106"/>
      <c r="Q259" s="104"/>
      <c r="R259" s="107"/>
      <c r="S259" s="108"/>
      <c r="T259" s="106"/>
      <c r="U259" s="104"/>
      <c r="V259" s="107"/>
      <c r="W259" s="108"/>
      <c r="X259" s="106"/>
      <c r="Y259" s="104"/>
      <c r="Z259" s="109"/>
      <c r="AA259" s="108"/>
      <c r="AB259" s="106"/>
      <c r="AC259" s="104"/>
      <c r="AD259" s="109"/>
      <c r="AE259" s="105"/>
      <c r="AF259" s="110">
        <f t="shared" si="63"/>
        <v>0</v>
      </c>
    </row>
    <row r="260" spans="1:33" ht="15.75" thickBot="1" x14ac:dyDescent="0.3">
      <c r="A260" s="111">
        <v>65</v>
      </c>
      <c r="B260" s="97">
        <v>11463</v>
      </c>
      <c r="C260" s="21" t="s">
        <v>173</v>
      </c>
      <c r="D260" s="98"/>
      <c r="E260" s="99"/>
      <c r="F260" s="100"/>
      <c r="G260" s="101"/>
      <c r="H260" s="98"/>
      <c r="I260" s="99"/>
      <c r="J260" s="100"/>
      <c r="K260" s="101"/>
      <c r="L260" s="98"/>
      <c r="M260" s="99"/>
      <c r="N260" s="100"/>
      <c r="O260" s="101"/>
      <c r="P260" s="98"/>
      <c r="Q260" s="99"/>
      <c r="R260" s="100"/>
      <c r="S260" s="101"/>
      <c r="T260" s="98"/>
      <c r="U260" s="99"/>
      <c r="V260" s="100"/>
      <c r="W260" s="101"/>
      <c r="X260" s="98"/>
      <c r="Y260" s="99"/>
      <c r="Z260" s="102"/>
      <c r="AA260" s="101"/>
      <c r="AB260" s="98"/>
      <c r="AC260" s="99"/>
      <c r="AD260" s="102"/>
      <c r="AE260" s="101"/>
      <c r="AF260" s="103">
        <f>F260+J260+N260+R260+V260+Z260+AD260</f>
        <v>0</v>
      </c>
      <c r="AG260">
        <f>SUM(AF260:AF263)</f>
        <v>0</v>
      </c>
    </row>
    <row r="261" spans="1:33" x14ac:dyDescent="0.25">
      <c r="A261" s="16"/>
      <c r="B261" s="25"/>
      <c r="C261" s="95"/>
      <c r="D261" s="64"/>
      <c r="E261" s="65"/>
      <c r="F261" s="78"/>
      <c r="G261" s="81"/>
      <c r="H261" s="64"/>
      <c r="I261" s="65"/>
      <c r="J261" s="78"/>
      <c r="K261" s="81"/>
      <c r="L261" s="64"/>
      <c r="M261" s="65"/>
      <c r="N261" s="78"/>
      <c r="O261" s="81"/>
      <c r="P261" s="64"/>
      <c r="Q261" s="65"/>
      <c r="R261" s="78"/>
      <c r="S261" s="81"/>
      <c r="T261" s="64"/>
      <c r="U261" s="65"/>
      <c r="V261" s="78"/>
      <c r="W261" s="81"/>
      <c r="X261" s="64"/>
      <c r="Y261" s="65"/>
      <c r="Z261" s="61"/>
      <c r="AA261" s="81"/>
      <c r="AB261" s="64"/>
      <c r="AC261" s="65"/>
      <c r="AD261" s="61"/>
      <c r="AE261" s="63"/>
      <c r="AF261" s="96">
        <f>F261+J261+N261+R261+V261+Z261+AD261</f>
        <v>0</v>
      </c>
    </row>
    <row r="262" spans="1:33" x14ac:dyDescent="0.25">
      <c r="A262" s="16"/>
      <c r="B262" s="9"/>
      <c r="C262" s="22"/>
      <c r="D262" s="17"/>
      <c r="E262" s="18"/>
      <c r="F262" s="77"/>
      <c r="G262" s="19"/>
      <c r="H262" s="17"/>
      <c r="I262" s="18"/>
      <c r="J262" s="77"/>
      <c r="K262" s="19"/>
      <c r="L262" s="17"/>
      <c r="M262" s="18"/>
      <c r="N262" s="77"/>
      <c r="O262" s="19"/>
      <c r="P262" s="17"/>
      <c r="Q262" s="18"/>
      <c r="R262" s="77"/>
      <c r="S262" s="19"/>
      <c r="T262" s="17"/>
      <c r="U262" s="18"/>
      <c r="V262" s="77"/>
      <c r="W262" s="19"/>
      <c r="X262" s="17"/>
      <c r="Y262" s="18"/>
      <c r="Z262" s="60"/>
      <c r="AA262" s="19"/>
      <c r="AB262" s="17"/>
      <c r="AC262" s="18"/>
      <c r="AD262" s="60"/>
      <c r="AE262" s="23"/>
      <c r="AF262" s="96">
        <f t="shared" ref="AF262:AF263" si="64">F262+J262+N262+R262+V262+Z262+AD262</f>
        <v>0</v>
      </c>
    </row>
    <row r="263" spans="1:33" ht="15.75" thickBot="1" x14ac:dyDescent="0.3">
      <c r="A263" s="20"/>
      <c r="B263" s="26"/>
      <c r="C263" s="24"/>
      <c r="D263" s="106"/>
      <c r="E263" s="104"/>
      <c r="F263" s="107"/>
      <c r="G263" s="108"/>
      <c r="H263" s="106"/>
      <c r="I263" s="104"/>
      <c r="J263" s="107"/>
      <c r="K263" s="108"/>
      <c r="L263" s="106"/>
      <c r="M263" s="104"/>
      <c r="N263" s="107"/>
      <c r="O263" s="108"/>
      <c r="P263" s="106"/>
      <c r="Q263" s="104"/>
      <c r="R263" s="107"/>
      <c r="S263" s="108"/>
      <c r="T263" s="106"/>
      <c r="U263" s="104"/>
      <c r="V263" s="107"/>
      <c r="W263" s="108"/>
      <c r="X263" s="106"/>
      <c r="Y263" s="104"/>
      <c r="Z263" s="109"/>
      <c r="AA263" s="108"/>
      <c r="AB263" s="106"/>
      <c r="AC263" s="104"/>
      <c r="AD263" s="109"/>
      <c r="AE263" s="105"/>
      <c r="AF263" s="110">
        <f t="shared" si="64"/>
        <v>0</v>
      </c>
    </row>
    <row r="264" spans="1:33" ht="15.75" thickBot="1" x14ac:dyDescent="0.3">
      <c r="A264" s="111">
        <v>66</v>
      </c>
      <c r="B264" s="97">
        <v>11528</v>
      </c>
      <c r="C264" s="21" t="s">
        <v>121</v>
      </c>
      <c r="D264" s="98"/>
      <c r="E264" s="99"/>
      <c r="F264" s="100"/>
      <c r="G264" s="101"/>
      <c r="H264" s="98"/>
      <c r="I264" s="99"/>
      <c r="J264" s="100"/>
      <c r="K264" s="101"/>
      <c r="L264" s="98"/>
      <c r="M264" s="99"/>
      <c r="N264" s="100"/>
      <c r="O264" s="101"/>
      <c r="P264" s="98"/>
      <c r="Q264" s="99"/>
      <c r="R264" s="100"/>
      <c r="S264" s="101"/>
      <c r="T264" s="98"/>
      <c r="U264" s="99"/>
      <c r="V264" s="100"/>
      <c r="W264" s="101"/>
      <c r="X264" s="98"/>
      <c r="Y264" s="99"/>
      <c r="Z264" s="102"/>
      <c r="AA264" s="101"/>
      <c r="AB264" s="98"/>
      <c r="AC264" s="99"/>
      <c r="AD264" s="102"/>
      <c r="AE264" s="101"/>
      <c r="AF264" s="103">
        <f>F264+J264+N264+R264+V264+Z264+AD264</f>
        <v>0</v>
      </c>
      <c r="AG264">
        <f>SUM(AF264:AF267)</f>
        <v>0</v>
      </c>
    </row>
    <row r="265" spans="1:33" x14ac:dyDescent="0.25">
      <c r="A265" s="16"/>
      <c r="B265" s="25"/>
      <c r="C265" s="95"/>
      <c r="D265" s="64"/>
      <c r="E265" s="65"/>
      <c r="F265" s="78"/>
      <c r="G265" s="81"/>
      <c r="H265" s="64"/>
      <c r="I265" s="65"/>
      <c r="J265" s="78"/>
      <c r="K265" s="81"/>
      <c r="L265" s="64"/>
      <c r="M265" s="65"/>
      <c r="N265" s="78"/>
      <c r="O265" s="81"/>
      <c r="P265" s="64"/>
      <c r="Q265" s="65"/>
      <c r="R265" s="78"/>
      <c r="S265" s="81"/>
      <c r="T265" s="64"/>
      <c r="U265" s="65"/>
      <c r="V265" s="78"/>
      <c r="W265" s="81"/>
      <c r="X265" s="64"/>
      <c r="Y265" s="65"/>
      <c r="Z265" s="61"/>
      <c r="AA265" s="81"/>
      <c r="AB265" s="64"/>
      <c r="AC265" s="65"/>
      <c r="AD265" s="61"/>
      <c r="AE265" s="63"/>
      <c r="AF265" s="96">
        <f>F265+J265+N265+R265+V265+Z265+AD265</f>
        <v>0</v>
      </c>
    </row>
    <row r="266" spans="1:33" x14ac:dyDescent="0.25">
      <c r="A266" s="16"/>
      <c r="B266" s="9"/>
      <c r="C266" s="22"/>
      <c r="D266" s="17"/>
      <c r="E266" s="18"/>
      <c r="F266" s="77"/>
      <c r="G266" s="19"/>
      <c r="H266" s="17"/>
      <c r="I266" s="18"/>
      <c r="J266" s="77"/>
      <c r="K266" s="19"/>
      <c r="L266" s="17"/>
      <c r="M266" s="18"/>
      <c r="N266" s="77"/>
      <c r="O266" s="19"/>
      <c r="P266" s="17"/>
      <c r="Q266" s="18"/>
      <c r="R266" s="77"/>
      <c r="S266" s="19"/>
      <c r="T266" s="17"/>
      <c r="U266" s="18"/>
      <c r="V266" s="77"/>
      <c r="W266" s="19"/>
      <c r="X266" s="17"/>
      <c r="Y266" s="18"/>
      <c r="Z266" s="60"/>
      <c r="AA266" s="19"/>
      <c r="AB266" s="17"/>
      <c r="AC266" s="18"/>
      <c r="AD266" s="60"/>
      <c r="AE266" s="23"/>
      <c r="AF266" s="96">
        <f t="shared" ref="AF266:AF267" si="65">F266+J266+N266+R266+V266+Z266+AD266</f>
        <v>0</v>
      </c>
    </row>
    <row r="267" spans="1:33" ht="15.75" thickBot="1" x14ac:dyDescent="0.3">
      <c r="A267" s="20"/>
      <c r="B267" s="26"/>
      <c r="C267" s="24"/>
      <c r="D267" s="106"/>
      <c r="E267" s="104"/>
      <c r="F267" s="107"/>
      <c r="G267" s="108"/>
      <c r="H267" s="106"/>
      <c r="I267" s="104"/>
      <c r="J267" s="107"/>
      <c r="K267" s="108"/>
      <c r="L267" s="106"/>
      <c r="M267" s="104"/>
      <c r="N267" s="107"/>
      <c r="O267" s="108"/>
      <c r="P267" s="106"/>
      <c r="Q267" s="104"/>
      <c r="R267" s="107"/>
      <c r="S267" s="108"/>
      <c r="T267" s="106"/>
      <c r="U267" s="104"/>
      <c r="V267" s="107"/>
      <c r="W267" s="108"/>
      <c r="X267" s="106"/>
      <c r="Y267" s="104"/>
      <c r="Z267" s="109"/>
      <c r="AA267" s="108"/>
      <c r="AB267" s="106"/>
      <c r="AC267" s="104"/>
      <c r="AD267" s="109"/>
      <c r="AE267" s="105"/>
      <c r="AF267" s="110">
        <f t="shared" si="65"/>
        <v>0</v>
      </c>
    </row>
    <row r="268" spans="1:33" ht="15.75" thickBot="1" x14ac:dyDescent="0.3">
      <c r="A268" s="111">
        <v>67</v>
      </c>
      <c r="B268" s="97">
        <v>11526</v>
      </c>
      <c r="C268" s="21" t="s">
        <v>174</v>
      </c>
      <c r="D268" s="98"/>
      <c r="E268" s="99"/>
      <c r="F268" s="100"/>
      <c r="G268" s="101"/>
      <c r="H268" s="98"/>
      <c r="I268" s="99"/>
      <c r="J268" s="100"/>
      <c r="K268" s="101"/>
      <c r="L268" s="98"/>
      <c r="M268" s="99"/>
      <c r="N268" s="100"/>
      <c r="O268" s="101"/>
      <c r="P268" s="98"/>
      <c r="Q268" s="99"/>
      <c r="R268" s="100"/>
      <c r="S268" s="101"/>
      <c r="T268" s="98"/>
      <c r="U268" s="99"/>
      <c r="V268" s="100"/>
      <c r="W268" s="101"/>
      <c r="X268" s="98"/>
      <c r="Y268" s="99"/>
      <c r="Z268" s="102"/>
      <c r="AA268" s="101"/>
      <c r="AB268" s="98"/>
      <c r="AC268" s="99"/>
      <c r="AD268" s="102"/>
      <c r="AE268" s="101"/>
      <c r="AF268" s="103">
        <f>F268+J268+N268+R268+V268+Z268+AD268</f>
        <v>0</v>
      </c>
      <c r="AG268">
        <f>SUM(AF268:AF271)</f>
        <v>0</v>
      </c>
    </row>
    <row r="269" spans="1:33" x14ac:dyDescent="0.25">
      <c r="A269" s="16"/>
      <c r="B269" s="25"/>
      <c r="C269" s="95"/>
      <c r="D269" s="64"/>
      <c r="E269" s="65"/>
      <c r="F269" s="78"/>
      <c r="G269" s="81"/>
      <c r="H269" s="64"/>
      <c r="I269" s="65"/>
      <c r="J269" s="78"/>
      <c r="K269" s="81"/>
      <c r="L269" s="64"/>
      <c r="M269" s="65"/>
      <c r="N269" s="78"/>
      <c r="O269" s="81"/>
      <c r="P269" s="64"/>
      <c r="Q269" s="65"/>
      <c r="R269" s="78"/>
      <c r="S269" s="81"/>
      <c r="T269" s="64"/>
      <c r="U269" s="65"/>
      <c r="V269" s="78"/>
      <c r="W269" s="81"/>
      <c r="X269" s="64"/>
      <c r="Y269" s="65"/>
      <c r="Z269" s="61"/>
      <c r="AA269" s="81"/>
      <c r="AB269" s="64"/>
      <c r="AC269" s="65"/>
      <c r="AD269" s="61"/>
      <c r="AE269" s="63"/>
      <c r="AF269" s="96">
        <f>F269+J269+N269+R269+V269+Z269+AD269</f>
        <v>0</v>
      </c>
    </row>
    <row r="270" spans="1:33" x14ac:dyDescent="0.25">
      <c r="A270" s="16"/>
      <c r="B270" s="9"/>
      <c r="C270" s="22"/>
      <c r="D270" s="17"/>
      <c r="E270" s="18"/>
      <c r="F270" s="77"/>
      <c r="G270" s="19"/>
      <c r="H270" s="17"/>
      <c r="I270" s="18"/>
      <c r="J270" s="77"/>
      <c r="K270" s="19"/>
      <c r="L270" s="17"/>
      <c r="M270" s="18"/>
      <c r="N270" s="77"/>
      <c r="O270" s="19"/>
      <c r="P270" s="17"/>
      <c r="Q270" s="18"/>
      <c r="R270" s="77"/>
      <c r="S270" s="19"/>
      <c r="T270" s="17"/>
      <c r="U270" s="18"/>
      <c r="V270" s="77"/>
      <c r="W270" s="19"/>
      <c r="X270" s="17"/>
      <c r="Y270" s="18"/>
      <c r="Z270" s="60"/>
      <c r="AA270" s="19"/>
      <c r="AB270" s="17"/>
      <c r="AC270" s="18"/>
      <c r="AD270" s="60"/>
      <c r="AE270" s="23"/>
      <c r="AF270" s="96">
        <f t="shared" ref="AF270:AF271" si="66">F270+J270+N270+R270+V270+Z270+AD270</f>
        <v>0</v>
      </c>
    </row>
    <row r="271" spans="1:33" ht="15.75" thickBot="1" x14ac:dyDescent="0.3">
      <c r="A271" s="20"/>
      <c r="B271" s="26"/>
      <c r="C271" s="24"/>
      <c r="D271" s="106"/>
      <c r="E271" s="104"/>
      <c r="F271" s="107"/>
      <c r="G271" s="108"/>
      <c r="H271" s="106"/>
      <c r="I271" s="104"/>
      <c r="J271" s="107"/>
      <c r="K271" s="108"/>
      <c r="L271" s="106"/>
      <c r="M271" s="104"/>
      <c r="N271" s="107"/>
      <c r="O271" s="108"/>
      <c r="P271" s="106"/>
      <c r="Q271" s="104"/>
      <c r="R271" s="107"/>
      <c r="S271" s="108"/>
      <c r="T271" s="106"/>
      <c r="U271" s="104"/>
      <c r="V271" s="107"/>
      <c r="W271" s="108"/>
      <c r="X271" s="106"/>
      <c r="Y271" s="104"/>
      <c r="Z271" s="109"/>
      <c r="AA271" s="108"/>
      <c r="AB271" s="106"/>
      <c r="AC271" s="104"/>
      <c r="AD271" s="109"/>
      <c r="AE271" s="105"/>
      <c r="AF271" s="110">
        <f t="shared" si="66"/>
        <v>0</v>
      </c>
    </row>
    <row r="272" spans="1:33" ht="15.75" thickBot="1" x14ac:dyDescent="0.3">
      <c r="A272" s="111">
        <v>1</v>
      </c>
      <c r="B272" s="97"/>
      <c r="C272" s="21"/>
      <c r="D272" s="98"/>
      <c r="E272" s="99"/>
      <c r="F272" s="100"/>
      <c r="G272" s="101"/>
      <c r="H272" s="98"/>
      <c r="I272" s="99"/>
      <c r="J272" s="100"/>
      <c r="K272" s="101"/>
      <c r="L272" s="98"/>
      <c r="M272" s="99"/>
      <c r="N272" s="100"/>
      <c r="O272" s="101"/>
      <c r="P272" s="98"/>
      <c r="Q272" s="99"/>
      <c r="R272" s="100"/>
      <c r="S272" s="101"/>
      <c r="T272" s="98"/>
      <c r="U272" s="99"/>
      <c r="V272" s="100"/>
      <c r="W272" s="101"/>
      <c r="X272" s="98"/>
      <c r="Y272" s="99"/>
      <c r="Z272" s="102"/>
      <c r="AA272" s="101"/>
      <c r="AB272" s="98"/>
      <c r="AC272" s="99"/>
      <c r="AD272" s="102"/>
      <c r="AE272" s="101"/>
      <c r="AF272" s="103">
        <f>F272+J272+N272+R272+V272+Z272+AD272</f>
        <v>0</v>
      </c>
      <c r="AG272">
        <f>SUM(AF272:AF275)</f>
        <v>0</v>
      </c>
    </row>
    <row r="273" spans="1:32" x14ac:dyDescent="0.25">
      <c r="A273" s="16"/>
      <c r="B273" s="25"/>
      <c r="C273" s="95"/>
      <c r="D273" s="64"/>
      <c r="E273" s="65"/>
      <c r="F273" s="78"/>
      <c r="G273" s="81"/>
      <c r="H273" s="64"/>
      <c r="I273" s="65"/>
      <c r="J273" s="78"/>
      <c r="K273" s="81"/>
      <c r="L273" s="64"/>
      <c r="M273" s="65"/>
      <c r="N273" s="78"/>
      <c r="O273" s="81"/>
      <c r="P273" s="64"/>
      <c r="Q273" s="65"/>
      <c r="R273" s="78"/>
      <c r="S273" s="81"/>
      <c r="T273" s="64"/>
      <c r="U273" s="65"/>
      <c r="V273" s="78"/>
      <c r="W273" s="81"/>
      <c r="X273" s="64"/>
      <c r="Y273" s="65"/>
      <c r="Z273" s="61"/>
      <c r="AA273" s="81"/>
      <c r="AB273" s="64"/>
      <c r="AC273" s="65"/>
      <c r="AD273" s="61"/>
      <c r="AE273" s="63"/>
      <c r="AF273" s="96">
        <f>F273+J273+N273+R273+V273+Z273+AD273</f>
        <v>0</v>
      </c>
    </row>
    <row r="274" spans="1:32" x14ac:dyDescent="0.25">
      <c r="A274" s="16"/>
      <c r="B274" s="9"/>
      <c r="C274" s="22"/>
      <c r="D274" s="17"/>
      <c r="E274" s="18"/>
      <c r="F274" s="77"/>
      <c r="G274" s="19"/>
      <c r="H274" s="17"/>
      <c r="I274" s="18"/>
      <c r="J274" s="77"/>
      <c r="K274" s="19"/>
      <c r="L274" s="17"/>
      <c r="M274" s="18"/>
      <c r="N274" s="77"/>
      <c r="O274" s="19"/>
      <c r="P274" s="17"/>
      <c r="Q274" s="18"/>
      <c r="R274" s="77"/>
      <c r="S274" s="19"/>
      <c r="T274" s="17"/>
      <c r="U274" s="18"/>
      <c r="V274" s="77"/>
      <c r="W274" s="19"/>
      <c r="X274" s="17"/>
      <c r="Y274" s="18"/>
      <c r="Z274" s="60"/>
      <c r="AA274" s="19"/>
      <c r="AB274" s="17"/>
      <c r="AC274" s="18"/>
      <c r="AD274" s="60"/>
      <c r="AE274" s="23"/>
      <c r="AF274" s="96">
        <f t="shared" ref="AF274:AF275" si="67">F274+J274+N274+R274+V274+Z274+AD274</f>
        <v>0</v>
      </c>
    </row>
    <row r="275" spans="1:32" ht="15.75" thickBot="1" x14ac:dyDescent="0.3">
      <c r="A275" s="20"/>
      <c r="B275" s="26"/>
      <c r="C275" s="24"/>
      <c r="D275" s="106"/>
      <c r="E275" s="104"/>
      <c r="F275" s="107"/>
      <c r="G275" s="108"/>
      <c r="H275" s="106"/>
      <c r="I275" s="104"/>
      <c r="J275" s="107"/>
      <c r="K275" s="108"/>
      <c r="L275" s="106"/>
      <c r="M275" s="104"/>
      <c r="N275" s="107"/>
      <c r="O275" s="108"/>
      <c r="P275" s="106"/>
      <c r="Q275" s="104"/>
      <c r="R275" s="107"/>
      <c r="S275" s="108"/>
      <c r="T275" s="106"/>
      <c r="U275" s="104"/>
      <c r="V275" s="107"/>
      <c r="W275" s="108"/>
      <c r="X275" s="106"/>
      <c r="Y275" s="104"/>
      <c r="Z275" s="109"/>
      <c r="AA275" s="108"/>
      <c r="AB275" s="106"/>
      <c r="AC275" s="104"/>
      <c r="AD275" s="109"/>
      <c r="AE275" s="105"/>
      <c r="AF275" s="110">
        <f t="shared" si="67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75">
    <cfRule type="duplicateValues" dxfId="63" priority="1"/>
  </conditionalFormatting>
  <conditionalFormatting sqref="B4:B275">
    <cfRule type="duplicateValues" dxfId="62" priority="2"/>
    <cfRule type="duplicateValues" dxfId="61" priority="3"/>
    <cfRule type="duplicateValues" dxfId="60" priority="4"/>
  </conditionalFormatting>
  <conditionalFormatting sqref="B4:B20156">
    <cfRule type="duplicateValues" dxfId="59" priority="5"/>
    <cfRule type="duplicateValues" dxfId="58" priority="6"/>
  </conditionalFormatting>
  <conditionalFormatting sqref="B4:B20155">
    <cfRule type="duplicateValues" dxfId="57" priority="7"/>
  </conditionalFormatting>
  <conditionalFormatting sqref="B4:B20154">
    <cfRule type="duplicateValues" dxfId="56" priority="8"/>
  </conditionalFormatting>
  <conditionalFormatting sqref="B4:B19945">
    <cfRule type="duplicateValues" dxfId="55" priority="9"/>
  </conditionalFormatting>
  <conditionalFormatting sqref="B4:B19942">
    <cfRule type="duplicateValues" dxfId="54" priority="10"/>
  </conditionalFormatting>
  <conditionalFormatting sqref="B4:B19944">
    <cfRule type="duplicateValues" dxfId="53" priority="11"/>
  </conditionalFormatting>
  <conditionalFormatting sqref="B4:B19941">
    <cfRule type="duplicateValues" dxfId="52" priority="12"/>
  </conditionalFormatting>
  <conditionalFormatting sqref="B4:B19827">
    <cfRule type="duplicateValues" dxfId="51" priority="13"/>
    <cfRule type="duplicateValues" dxfId="50" priority="14"/>
    <cfRule type="duplicateValues" dxfId="49" priority="15"/>
    <cfRule type="duplicateValues" dxfId="48" priority="16"/>
    <cfRule type="duplicateValues" dxfId="47" priority="17"/>
    <cfRule type="duplicateValues" dxfId="46" priority="18"/>
    <cfRule type="duplicateValues" dxfId="45" priority="19"/>
    <cfRule type="duplicateValues" dxfId="44" priority="20"/>
    <cfRule type="duplicateValues" dxfId="43" priority="21"/>
    <cfRule type="duplicateValues" dxfId="42" priority="22"/>
    <cfRule type="duplicateValues" dxfId="41" priority="23"/>
    <cfRule type="duplicateValues" dxfId="40" priority="24"/>
    <cfRule type="duplicateValues" dxfId="39" priority="25"/>
  </conditionalFormatting>
  <conditionalFormatting sqref="B4:B19827">
    <cfRule type="duplicateValues" dxfId="38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DK5420"/>
  <sheetViews>
    <sheetView topLeftCell="A39" workbookViewId="0">
      <selection activeCell="C77" sqref="C77"/>
    </sheetView>
  </sheetViews>
  <sheetFormatPr baseColWidth="10" defaultColWidth="11.42578125" defaultRowHeight="11.25" x14ac:dyDescent="0.2"/>
  <cols>
    <col min="1" max="1" width="2.140625" style="135" customWidth="1"/>
    <col min="2" max="2" width="8.42578125" style="84" customWidth="1"/>
    <col min="3" max="3" width="43.7109375" style="93" customWidth="1"/>
    <col min="4" max="7" width="18.7109375" style="94" customWidth="1"/>
    <col min="8" max="8" width="18.7109375" style="150" customWidth="1"/>
    <col min="9" max="203" width="18.7109375" style="94" customWidth="1"/>
    <col min="204" max="256" width="11.42578125" style="94"/>
    <col min="257" max="257" width="2.140625" style="94" customWidth="1"/>
    <col min="258" max="258" width="8.42578125" style="94" customWidth="1"/>
    <col min="259" max="259" width="43.7109375" style="94" customWidth="1"/>
    <col min="260" max="459" width="18.7109375" style="94" customWidth="1"/>
    <col min="460" max="512" width="11.42578125" style="94"/>
    <col min="513" max="513" width="2.140625" style="94" customWidth="1"/>
    <col min="514" max="514" width="8.42578125" style="94" customWidth="1"/>
    <col min="515" max="515" width="43.7109375" style="94" customWidth="1"/>
    <col min="516" max="715" width="18.7109375" style="94" customWidth="1"/>
    <col min="716" max="768" width="11.42578125" style="94"/>
    <col min="769" max="769" width="2.140625" style="94" customWidth="1"/>
    <col min="770" max="770" width="8.42578125" style="94" customWidth="1"/>
    <col min="771" max="771" width="43.7109375" style="94" customWidth="1"/>
    <col min="772" max="971" width="18.7109375" style="94" customWidth="1"/>
    <col min="972" max="1024" width="11.42578125" style="94"/>
    <col min="1025" max="1025" width="2.140625" style="94" customWidth="1"/>
    <col min="1026" max="1026" width="8.42578125" style="94" customWidth="1"/>
    <col min="1027" max="1027" width="43.7109375" style="94" customWidth="1"/>
    <col min="1028" max="1227" width="18.7109375" style="94" customWidth="1"/>
    <col min="1228" max="1280" width="11.42578125" style="94"/>
    <col min="1281" max="1281" width="2.140625" style="94" customWidth="1"/>
    <col min="1282" max="1282" width="8.42578125" style="94" customWidth="1"/>
    <col min="1283" max="1283" width="43.7109375" style="94" customWidth="1"/>
    <col min="1284" max="1483" width="18.7109375" style="94" customWidth="1"/>
    <col min="1484" max="1536" width="11.42578125" style="94"/>
    <col min="1537" max="1537" width="2.140625" style="94" customWidth="1"/>
    <col min="1538" max="1538" width="8.42578125" style="94" customWidth="1"/>
    <col min="1539" max="1539" width="43.7109375" style="94" customWidth="1"/>
    <col min="1540" max="1739" width="18.7109375" style="94" customWidth="1"/>
    <col min="1740" max="1792" width="11.42578125" style="94"/>
    <col min="1793" max="1793" width="2.140625" style="94" customWidth="1"/>
    <col min="1794" max="1794" width="8.42578125" style="94" customWidth="1"/>
    <col min="1795" max="1795" width="43.7109375" style="94" customWidth="1"/>
    <col min="1796" max="1995" width="18.7109375" style="94" customWidth="1"/>
    <col min="1996" max="2048" width="11.42578125" style="94"/>
    <col min="2049" max="2049" width="2.140625" style="94" customWidth="1"/>
    <col min="2050" max="2050" width="8.42578125" style="94" customWidth="1"/>
    <col min="2051" max="2051" width="43.7109375" style="94" customWidth="1"/>
    <col min="2052" max="2251" width="18.7109375" style="94" customWidth="1"/>
    <col min="2252" max="2304" width="11.42578125" style="94"/>
    <col min="2305" max="2305" width="2.140625" style="94" customWidth="1"/>
    <col min="2306" max="2306" width="8.42578125" style="94" customWidth="1"/>
    <col min="2307" max="2307" width="43.7109375" style="94" customWidth="1"/>
    <col min="2308" max="2507" width="18.7109375" style="94" customWidth="1"/>
    <col min="2508" max="2560" width="11.42578125" style="94"/>
    <col min="2561" max="2561" width="2.140625" style="94" customWidth="1"/>
    <col min="2562" max="2562" width="8.42578125" style="94" customWidth="1"/>
    <col min="2563" max="2563" width="43.7109375" style="94" customWidth="1"/>
    <col min="2564" max="2763" width="18.7109375" style="94" customWidth="1"/>
    <col min="2764" max="2816" width="11.42578125" style="94"/>
    <col min="2817" max="2817" width="2.140625" style="94" customWidth="1"/>
    <col min="2818" max="2818" width="8.42578125" style="94" customWidth="1"/>
    <col min="2819" max="2819" width="43.7109375" style="94" customWidth="1"/>
    <col min="2820" max="3019" width="18.7109375" style="94" customWidth="1"/>
    <col min="3020" max="3072" width="11.42578125" style="94"/>
    <col min="3073" max="3073" width="2.140625" style="94" customWidth="1"/>
    <col min="3074" max="3074" width="8.42578125" style="94" customWidth="1"/>
    <col min="3075" max="3075" width="43.7109375" style="94" customWidth="1"/>
    <col min="3076" max="3275" width="18.7109375" style="94" customWidth="1"/>
    <col min="3276" max="3328" width="11.42578125" style="94"/>
    <col min="3329" max="3329" width="2.140625" style="94" customWidth="1"/>
    <col min="3330" max="3330" width="8.42578125" style="94" customWidth="1"/>
    <col min="3331" max="3331" width="43.7109375" style="94" customWidth="1"/>
    <col min="3332" max="3531" width="18.7109375" style="94" customWidth="1"/>
    <col min="3532" max="3584" width="11.42578125" style="94"/>
    <col min="3585" max="3585" width="2.140625" style="94" customWidth="1"/>
    <col min="3586" max="3586" width="8.42578125" style="94" customWidth="1"/>
    <col min="3587" max="3587" width="43.7109375" style="94" customWidth="1"/>
    <col min="3588" max="3787" width="18.7109375" style="94" customWidth="1"/>
    <col min="3788" max="3840" width="11.42578125" style="94"/>
    <col min="3841" max="3841" width="2.140625" style="94" customWidth="1"/>
    <col min="3842" max="3842" width="8.42578125" style="94" customWidth="1"/>
    <col min="3843" max="3843" width="43.7109375" style="94" customWidth="1"/>
    <col min="3844" max="4043" width="18.7109375" style="94" customWidth="1"/>
    <col min="4044" max="4096" width="11.42578125" style="94"/>
    <col min="4097" max="4097" width="2.140625" style="94" customWidth="1"/>
    <col min="4098" max="4098" width="8.42578125" style="94" customWidth="1"/>
    <col min="4099" max="4099" width="43.7109375" style="94" customWidth="1"/>
    <col min="4100" max="4299" width="18.7109375" style="94" customWidth="1"/>
    <col min="4300" max="4352" width="11.42578125" style="94"/>
    <col min="4353" max="4353" width="2.140625" style="94" customWidth="1"/>
    <col min="4354" max="4354" width="8.42578125" style="94" customWidth="1"/>
    <col min="4355" max="4355" width="43.7109375" style="94" customWidth="1"/>
    <col min="4356" max="4555" width="18.7109375" style="94" customWidth="1"/>
    <col min="4556" max="4608" width="11.42578125" style="94"/>
    <col min="4609" max="4609" width="2.140625" style="94" customWidth="1"/>
    <col min="4610" max="4610" width="8.42578125" style="94" customWidth="1"/>
    <col min="4611" max="4611" width="43.7109375" style="94" customWidth="1"/>
    <col min="4612" max="4811" width="18.7109375" style="94" customWidth="1"/>
    <col min="4812" max="4864" width="11.42578125" style="94"/>
    <col min="4865" max="4865" width="2.140625" style="94" customWidth="1"/>
    <col min="4866" max="4866" width="8.42578125" style="94" customWidth="1"/>
    <col min="4867" max="4867" width="43.7109375" style="94" customWidth="1"/>
    <col min="4868" max="5067" width="18.7109375" style="94" customWidth="1"/>
    <col min="5068" max="5120" width="11.42578125" style="94"/>
    <col min="5121" max="5121" width="2.140625" style="94" customWidth="1"/>
    <col min="5122" max="5122" width="8.42578125" style="94" customWidth="1"/>
    <col min="5123" max="5123" width="43.7109375" style="94" customWidth="1"/>
    <col min="5124" max="5323" width="18.7109375" style="94" customWidth="1"/>
    <col min="5324" max="5376" width="11.42578125" style="94"/>
    <col min="5377" max="5377" width="2.140625" style="94" customWidth="1"/>
    <col min="5378" max="5378" width="8.42578125" style="94" customWidth="1"/>
    <col min="5379" max="5379" width="43.7109375" style="94" customWidth="1"/>
    <col min="5380" max="5579" width="18.7109375" style="94" customWidth="1"/>
    <col min="5580" max="5632" width="11.42578125" style="94"/>
    <col min="5633" max="5633" width="2.140625" style="94" customWidth="1"/>
    <col min="5634" max="5634" width="8.42578125" style="94" customWidth="1"/>
    <col min="5635" max="5635" width="43.7109375" style="94" customWidth="1"/>
    <col min="5636" max="5835" width="18.7109375" style="94" customWidth="1"/>
    <col min="5836" max="5888" width="11.42578125" style="94"/>
    <col min="5889" max="5889" width="2.140625" style="94" customWidth="1"/>
    <col min="5890" max="5890" width="8.42578125" style="94" customWidth="1"/>
    <col min="5891" max="5891" width="43.7109375" style="94" customWidth="1"/>
    <col min="5892" max="6091" width="18.7109375" style="94" customWidth="1"/>
    <col min="6092" max="6144" width="11.42578125" style="94"/>
    <col min="6145" max="6145" width="2.140625" style="94" customWidth="1"/>
    <col min="6146" max="6146" width="8.42578125" style="94" customWidth="1"/>
    <col min="6147" max="6147" width="43.7109375" style="94" customWidth="1"/>
    <col min="6148" max="6347" width="18.7109375" style="94" customWidth="1"/>
    <col min="6348" max="6400" width="11.42578125" style="94"/>
    <col min="6401" max="6401" width="2.140625" style="94" customWidth="1"/>
    <col min="6402" max="6402" width="8.42578125" style="94" customWidth="1"/>
    <col min="6403" max="6403" width="43.7109375" style="94" customWidth="1"/>
    <col min="6404" max="6603" width="18.7109375" style="94" customWidth="1"/>
    <col min="6604" max="6656" width="11.42578125" style="94"/>
    <col min="6657" max="6657" width="2.140625" style="94" customWidth="1"/>
    <col min="6658" max="6658" width="8.42578125" style="94" customWidth="1"/>
    <col min="6659" max="6659" width="43.7109375" style="94" customWidth="1"/>
    <col min="6660" max="6859" width="18.7109375" style="94" customWidth="1"/>
    <col min="6860" max="6912" width="11.42578125" style="94"/>
    <col min="6913" max="6913" width="2.140625" style="94" customWidth="1"/>
    <col min="6914" max="6914" width="8.42578125" style="94" customWidth="1"/>
    <col min="6915" max="6915" width="43.7109375" style="94" customWidth="1"/>
    <col min="6916" max="7115" width="18.7109375" style="94" customWidth="1"/>
    <col min="7116" max="7168" width="11.42578125" style="94"/>
    <col min="7169" max="7169" width="2.140625" style="94" customWidth="1"/>
    <col min="7170" max="7170" width="8.42578125" style="94" customWidth="1"/>
    <col min="7171" max="7171" width="43.7109375" style="94" customWidth="1"/>
    <col min="7172" max="7371" width="18.7109375" style="94" customWidth="1"/>
    <col min="7372" max="7424" width="11.42578125" style="94"/>
    <col min="7425" max="7425" width="2.140625" style="94" customWidth="1"/>
    <col min="7426" max="7426" width="8.42578125" style="94" customWidth="1"/>
    <col min="7427" max="7427" width="43.7109375" style="94" customWidth="1"/>
    <col min="7428" max="7627" width="18.7109375" style="94" customWidth="1"/>
    <col min="7628" max="7680" width="11.42578125" style="94"/>
    <col min="7681" max="7681" width="2.140625" style="94" customWidth="1"/>
    <col min="7682" max="7682" width="8.42578125" style="94" customWidth="1"/>
    <col min="7683" max="7683" width="43.7109375" style="94" customWidth="1"/>
    <col min="7684" max="7883" width="18.7109375" style="94" customWidth="1"/>
    <col min="7884" max="7936" width="11.42578125" style="94"/>
    <col min="7937" max="7937" width="2.140625" style="94" customWidth="1"/>
    <col min="7938" max="7938" width="8.42578125" style="94" customWidth="1"/>
    <col min="7939" max="7939" width="43.7109375" style="94" customWidth="1"/>
    <col min="7940" max="8139" width="18.7109375" style="94" customWidth="1"/>
    <col min="8140" max="8192" width="11.42578125" style="94"/>
    <col min="8193" max="8193" width="2.140625" style="94" customWidth="1"/>
    <col min="8194" max="8194" width="8.42578125" style="94" customWidth="1"/>
    <col min="8195" max="8195" width="43.7109375" style="94" customWidth="1"/>
    <col min="8196" max="8395" width="18.7109375" style="94" customWidth="1"/>
    <col min="8396" max="8448" width="11.42578125" style="94"/>
    <col min="8449" max="8449" width="2.140625" style="94" customWidth="1"/>
    <col min="8450" max="8450" width="8.42578125" style="94" customWidth="1"/>
    <col min="8451" max="8451" width="43.7109375" style="94" customWidth="1"/>
    <col min="8452" max="8651" width="18.7109375" style="94" customWidth="1"/>
    <col min="8652" max="8704" width="11.42578125" style="94"/>
    <col min="8705" max="8705" width="2.140625" style="94" customWidth="1"/>
    <col min="8706" max="8706" width="8.42578125" style="94" customWidth="1"/>
    <col min="8707" max="8707" width="43.7109375" style="94" customWidth="1"/>
    <col min="8708" max="8907" width="18.7109375" style="94" customWidth="1"/>
    <col min="8908" max="8960" width="11.42578125" style="94"/>
    <col min="8961" max="8961" width="2.140625" style="94" customWidth="1"/>
    <col min="8962" max="8962" width="8.42578125" style="94" customWidth="1"/>
    <col min="8963" max="8963" width="43.7109375" style="94" customWidth="1"/>
    <col min="8964" max="9163" width="18.7109375" style="94" customWidth="1"/>
    <col min="9164" max="9216" width="11.42578125" style="94"/>
    <col min="9217" max="9217" width="2.140625" style="94" customWidth="1"/>
    <col min="9218" max="9218" width="8.42578125" style="94" customWidth="1"/>
    <col min="9219" max="9219" width="43.7109375" style="94" customWidth="1"/>
    <col min="9220" max="9419" width="18.7109375" style="94" customWidth="1"/>
    <col min="9420" max="9472" width="11.42578125" style="94"/>
    <col min="9473" max="9473" width="2.140625" style="94" customWidth="1"/>
    <col min="9474" max="9474" width="8.42578125" style="94" customWidth="1"/>
    <col min="9475" max="9475" width="43.7109375" style="94" customWidth="1"/>
    <col min="9476" max="9675" width="18.7109375" style="94" customWidth="1"/>
    <col min="9676" max="9728" width="11.42578125" style="94"/>
    <col min="9729" max="9729" width="2.140625" style="94" customWidth="1"/>
    <col min="9730" max="9730" width="8.42578125" style="94" customWidth="1"/>
    <col min="9731" max="9731" width="43.7109375" style="94" customWidth="1"/>
    <col min="9732" max="9931" width="18.7109375" style="94" customWidth="1"/>
    <col min="9932" max="9984" width="11.42578125" style="94"/>
    <col min="9985" max="9985" width="2.140625" style="94" customWidth="1"/>
    <col min="9986" max="9986" width="8.42578125" style="94" customWidth="1"/>
    <col min="9987" max="9987" width="43.7109375" style="94" customWidth="1"/>
    <col min="9988" max="10187" width="18.7109375" style="94" customWidth="1"/>
    <col min="10188" max="10240" width="11.42578125" style="94"/>
    <col min="10241" max="10241" width="2.140625" style="94" customWidth="1"/>
    <col min="10242" max="10242" width="8.42578125" style="94" customWidth="1"/>
    <col min="10243" max="10243" width="43.7109375" style="94" customWidth="1"/>
    <col min="10244" max="10443" width="18.7109375" style="94" customWidth="1"/>
    <col min="10444" max="10496" width="11.42578125" style="94"/>
    <col min="10497" max="10497" width="2.140625" style="94" customWidth="1"/>
    <col min="10498" max="10498" width="8.42578125" style="94" customWidth="1"/>
    <col min="10499" max="10499" width="43.7109375" style="94" customWidth="1"/>
    <col min="10500" max="10699" width="18.7109375" style="94" customWidth="1"/>
    <col min="10700" max="10752" width="11.42578125" style="94"/>
    <col min="10753" max="10753" width="2.140625" style="94" customWidth="1"/>
    <col min="10754" max="10754" width="8.42578125" style="94" customWidth="1"/>
    <col min="10755" max="10755" width="43.7109375" style="94" customWidth="1"/>
    <col min="10756" max="10955" width="18.7109375" style="94" customWidth="1"/>
    <col min="10956" max="11008" width="11.42578125" style="94"/>
    <col min="11009" max="11009" width="2.140625" style="94" customWidth="1"/>
    <col min="11010" max="11010" width="8.42578125" style="94" customWidth="1"/>
    <col min="11011" max="11011" width="43.7109375" style="94" customWidth="1"/>
    <col min="11012" max="11211" width="18.7109375" style="94" customWidth="1"/>
    <col min="11212" max="11264" width="11.42578125" style="94"/>
    <col min="11265" max="11265" width="2.140625" style="94" customWidth="1"/>
    <col min="11266" max="11266" width="8.42578125" style="94" customWidth="1"/>
    <col min="11267" max="11267" width="43.7109375" style="94" customWidth="1"/>
    <col min="11268" max="11467" width="18.7109375" style="94" customWidth="1"/>
    <col min="11468" max="11520" width="11.42578125" style="94"/>
    <col min="11521" max="11521" width="2.140625" style="94" customWidth="1"/>
    <col min="11522" max="11522" width="8.42578125" style="94" customWidth="1"/>
    <col min="11523" max="11523" width="43.7109375" style="94" customWidth="1"/>
    <col min="11524" max="11723" width="18.7109375" style="94" customWidth="1"/>
    <col min="11724" max="11776" width="11.42578125" style="94"/>
    <col min="11777" max="11777" width="2.140625" style="94" customWidth="1"/>
    <col min="11778" max="11778" width="8.42578125" style="94" customWidth="1"/>
    <col min="11779" max="11779" width="43.7109375" style="94" customWidth="1"/>
    <col min="11780" max="11979" width="18.7109375" style="94" customWidth="1"/>
    <col min="11980" max="12032" width="11.42578125" style="94"/>
    <col min="12033" max="12033" width="2.140625" style="94" customWidth="1"/>
    <col min="12034" max="12034" width="8.42578125" style="94" customWidth="1"/>
    <col min="12035" max="12035" width="43.7109375" style="94" customWidth="1"/>
    <col min="12036" max="12235" width="18.7109375" style="94" customWidth="1"/>
    <col min="12236" max="12288" width="11.42578125" style="94"/>
    <col min="12289" max="12289" width="2.140625" style="94" customWidth="1"/>
    <col min="12290" max="12290" width="8.42578125" style="94" customWidth="1"/>
    <col min="12291" max="12291" width="43.7109375" style="94" customWidth="1"/>
    <col min="12292" max="12491" width="18.7109375" style="94" customWidth="1"/>
    <col min="12492" max="12544" width="11.42578125" style="94"/>
    <col min="12545" max="12545" width="2.140625" style="94" customWidth="1"/>
    <col min="12546" max="12546" width="8.42578125" style="94" customWidth="1"/>
    <col min="12547" max="12547" width="43.7109375" style="94" customWidth="1"/>
    <col min="12548" max="12747" width="18.7109375" style="94" customWidth="1"/>
    <col min="12748" max="12800" width="11.42578125" style="94"/>
    <col min="12801" max="12801" width="2.140625" style="94" customWidth="1"/>
    <col min="12802" max="12802" width="8.42578125" style="94" customWidth="1"/>
    <col min="12803" max="12803" width="43.7109375" style="94" customWidth="1"/>
    <col min="12804" max="13003" width="18.7109375" style="94" customWidth="1"/>
    <col min="13004" max="13056" width="11.42578125" style="94"/>
    <col min="13057" max="13057" width="2.140625" style="94" customWidth="1"/>
    <col min="13058" max="13058" width="8.42578125" style="94" customWidth="1"/>
    <col min="13059" max="13059" width="43.7109375" style="94" customWidth="1"/>
    <col min="13060" max="13259" width="18.7109375" style="94" customWidth="1"/>
    <col min="13260" max="13312" width="11.42578125" style="94"/>
    <col min="13313" max="13313" width="2.140625" style="94" customWidth="1"/>
    <col min="13314" max="13314" width="8.42578125" style="94" customWidth="1"/>
    <col min="13315" max="13315" width="43.7109375" style="94" customWidth="1"/>
    <col min="13316" max="13515" width="18.7109375" style="94" customWidth="1"/>
    <col min="13516" max="13568" width="11.42578125" style="94"/>
    <col min="13569" max="13569" width="2.140625" style="94" customWidth="1"/>
    <col min="13570" max="13570" width="8.42578125" style="94" customWidth="1"/>
    <col min="13571" max="13571" width="43.7109375" style="94" customWidth="1"/>
    <col min="13572" max="13771" width="18.7109375" style="94" customWidth="1"/>
    <col min="13772" max="13824" width="11.42578125" style="94"/>
    <col min="13825" max="13825" width="2.140625" style="94" customWidth="1"/>
    <col min="13826" max="13826" width="8.42578125" style="94" customWidth="1"/>
    <col min="13827" max="13827" width="43.7109375" style="94" customWidth="1"/>
    <col min="13828" max="14027" width="18.7109375" style="94" customWidth="1"/>
    <col min="14028" max="14080" width="11.42578125" style="94"/>
    <col min="14081" max="14081" width="2.140625" style="94" customWidth="1"/>
    <col min="14082" max="14082" width="8.42578125" style="94" customWidth="1"/>
    <col min="14083" max="14083" width="43.7109375" style="94" customWidth="1"/>
    <col min="14084" max="14283" width="18.7109375" style="94" customWidth="1"/>
    <col min="14284" max="14336" width="11.42578125" style="94"/>
    <col min="14337" max="14337" width="2.140625" style="94" customWidth="1"/>
    <col min="14338" max="14338" width="8.42578125" style="94" customWidth="1"/>
    <col min="14339" max="14339" width="43.7109375" style="94" customWidth="1"/>
    <col min="14340" max="14539" width="18.7109375" style="94" customWidth="1"/>
    <col min="14540" max="14592" width="11.42578125" style="94"/>
    <col min="14593" max="14593" width="2.140625" style="94" customWidth="1"/>
    <col min="14594" max="14594" width="8.42578125" style="94" customWidth="1"/>
    <col min="14595" max="14595" width="43.7109375" style="94" customWidth="1"/>
    <col min="14596" max="14795" width="18.7109375" style="94" customWidth="1"/>
    <col min="14796" max="14848" width="11.42578125" style="94"/>
    <col min="14849" max="14849" width="2.140625" style="94" customWidth="1"/>
    <col min="14850" max="14850" width="8.42578125" style="94" customWidth="1"/>
    <col min="14851" max="14851" width="43.7109375" style="94" customWidth="1"/>
    <col min="14852" max="15051" width="18.7109375" style="94" customWidth="1"/>
    <col min="15052" max="15104" width="11.42578125" style="94"/>
    <col min="15105" max="15105" width="2.140625" style="94" customWidth="1"/>
    <col min="15106" max="15106" width="8.42578125" style="94" customWidth="1"/>
    <col min="15107" max="15107" width="43.7109375" style="94" customWidth="1"/>
    <col min="15108" max="15307" width="18.7109375" style="94" customWidth="1"/>
    <col min="15308" max="15360" width="11.42578125" style="94"/>
    <col min="15361" max="15361" width="2.140625" style="94" customWidth="1"/>
    <col min="15362" max="15362" width="8.42578125" style="94" customWidth="1"/>
    <col min="15363" max="15363" width="43.7109375" style="94" customWidth="1"/>
    <col min="15364" max="15563" width="18.7109375" style="94" customWidth="1"/>
    <col min="15564" max="15616" width="11.42578125" style="94"/>
    <col min="15617" max="15617" width="2.140625" style="94" customWidth="1"/>
    <col min="15618" max="15618" width="8.42578125" style="94" customWidth="1"/>
    <col min="15619" max="15619" width="43.7109375" style="94" customWidth="1"/>
    <col min="15620" max="15819" width="18.7109375" style="94" customWidth="1"/>
    <col min="15820" max="15872" width="11.42578125" style="94"/>
    <col min="15873" max="15873" width="2.140625" style="94" customWidth="1"/>
    <col min="15874" max="15874" width="8.42578125" style="94" customWidth="1"/>
    <col min="15875" max="15875" width="43.7109375" style="94" customWidth="1"/>
    <col min="15876" max="16075" width="18.7109375" style="94" customWidth="1"/>
    <col min="16076" max="16128" width="11.42578125" style="94"/>
    <col min="16129" max="16129" width="2.140625" style="94" customWidth="1"/>
    <col min="16130" max="16130" width="8.42578125" style="94" customWidth="1"/>
    <col min="16131" max="16131" width="43.7109375" style="94" customWidth="1"/>
    <col min="16132" max="16331" width="18.7109375" style="94" customWidth="1"/>
    <col min="16332" max="16384" width="11.42578125" style="94"/>
  </cols>
  <sheetData>
    <row r="1" spans="1:115" s="135" customFormat="1" ht="12.75" hidden="1" x14ac:dyDescent="0.2">
      <c r="A1" s="133" t="s">
        <v>1057</v>
      </c>
      <c r="B1" s="134"/>
      <c r="C1" s="134"/>
      <c r="D1" s="134"/>
      <c r="E1" s="134"/>
      <c r="F1" s="134"/>
      <c r="G1" s="134"/>
      <c r="H1" s="146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</row>
    <row r="2" spans="1:115" s="135" customFormat="1" ht="12.75" x14ac:dyDescent="0.2">
      <c r="B2" s="134"/>
      <c r="C2" s="136" t="s">
        <v>156</v>
      </c>
      <c r="D2" s="136">
        <v>118</v>
      </c>
      <c r="E2" s="137" t="s">
        <v>1058</v>
      </c>
      <c r="F2" s="134"/>
      <c r="G2" s="134"/>
      <c r="H2" s="146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34"/>
      <c r="BZ2" s="134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</row>
    <row r="3" spans="1:115" s="135" customFormat="1" ht="12.75" x14ac:dyDescent="0.2">
      <c r="B3" s="134"/>
      <c r="C3" s="136" t="s">
        <v>158</v>
      </c>
      <c r="D3" s="136">
        <v>6</v>
      </c>
      <c r="E3" s="137" t="s">
        <v>1059</v>
      </c>
      <c r="F3" s="134"/>
      <c r="G3" s="134"/>
      <c r="H3" s="146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</row>
    <row r="4" spans="1:115" s="135" customFormat="1" ht="12.75" x14ac:dyDescent="0.2">
      <c r="B4" s="134"/>
      <c r="C4" s="136"/>
      <c r="D4" s="134"/>
      <c r="E4" s="137"/>
      <c r="F4" s="134"/>
      <c r="G4" s="134"/>
      <c r="H4" s="146"/>
      <c r="I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</row>
    <row r="5" spans="1:115" s="135" customFormat="1" ht="12.75" x14ac:dyDescent="0.2">
      <c r="B5" s="134"/>
      <c r="C5" s="136" t="s">
        <v>162</v>
      </c>
      <c r="D5" s="137" t="s">
        <v>1145</v>
      </c>
      <c r="E5" s="137"/>
      <c r="F5" s="134"/>
      <c r="G5" s="134"/>
      <c r="H5" s="146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34"/>
      <c r="CA5" s="134"/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</row>
    <row r="6" spans="1:115" s="139" customFormat="1" ht="12.75" customHeight="1" x14ac:dyDescent="0.2">
      <c r="A6" s="135"/>
      <c r="B6" s="138"/>
      <c r="C6" s="138"/>
      <c r="D6" s="138"/>
      <c r="E6" s="138"/>
      <c r="F6" s="138"/>
      <c r="G6" s="138"/>
      <c r="H6" s="147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  <c r="CK6" s="138"/>
      <c r="CL6" s="138"/>
      <c r="CM6" s="138"/>
      <c r="CN6" s="138"/>
      <c r="CO6" s="138"/>
      <c r="CP6" s="138"/>
      <c r="CQ6" s="138"/>
      <c r="CR6" s="138"/>
      <c r="CS6" s="138"/>
      <c r="CT6" s="138"/>
      <c r="CU6" s="138"/>
      <c r="CV6" s="138"/>
      <c r="CW6" s="138"/>
      <c r="CX6" s="138"/>
      <c r="CY6" s="138"/>
      <c r="CZ6" s="138"/>
      <c r="DA6" s="138"/>
      <c r="DB6" s="138"/>
      <c r="DC6" s="138"/>
      <c r="DD6" s="138"/>
      <c r="DE6" s="138"/>
      <c r="DF6" s="138"/>
      <c r="DG6" s="138"/>
      <c r="DH6" s="138"/>
      <c r="DI6" s="138"/>
      <c r="DJ6" s="138"/>
      <c r="DK6" s="138"/>
    </row>
    <row r="7" spans="1:115" s="83" customFormat="1" ht="12.75" x14ac:dyDescent="0.2">
      <c r="A7" s="135"/>
      <c r="B7" s="166" t="s">
        <v>166</v>
      </c>
      <c r="C7" s="167"/>
      <c r="H7" s="148"/>
    </row>
    <row r="8" spans="1:115" s="86" customFormat="1" ht="12.75" x14ac:dyDescent="0.2">
      <c r="A8" s="142"/>
      <c r="B8" s="140" t="s">
        <v>0</v>
      </c>
      <c r="C8" s="141" t="s">
        <v>1</v>
      </c>
      <c r="D8" s="86" t="s">
        <v>1060</v>
      </c>
      <c r="E8" s="86" t="s">
        <v>1061</v>
      </c>
      <c r="F8" s="86" t="s">
        <v>1062</v>
      </c>
      <c r="H8" s="149"/>
    </row>
    <row r="9" spans="1:115" s="143" customFormat="1" ht="12.75" x14ac:dyDescent="0.2">
      <c r="A9" s="135"/>
      <c r="B9" s="223">
        <v>11467</v>
      </c>
      <c r="C9" s="227" t="s">
        <v>15</v>
      </c>
      <c r="D9" s="225">
        <v>62.3</v>
      </c>
      <c r="E9" s="225">
        <v>0</v>
      </c>
      <c r="F9" s="225">
        <v>0</v>
      </c>
      <c r="G9" s="225"/>
      <c r="H9" s="226">
        <v>11467</v>
      </c>
      <c r="I9" s="232" t="s">
        <v>15</v>
      </c>
      <c r="J9" s="225"/>
    </row>
    <row r="10" spans="1:115" s="143" customFormat="1" ht="12.75" x14ac:dyDescent="0.2">
      <c r="A10" s="135"/>
      <c r="B10" s="223">
        <v>11525</v>
      </c>
      <c r="C10" s="227" t="s">
        <v>220</v>
      </c>
      <c r="D10" s="225">
        <v>62.3</v>
      </c>
      <c r="E10" s="225">
        <v>0</v>
      </c>
      <c r="F10" s="225">
        <v>0</v>
      </c>
      <c r="G10" s="225"/>
      <c r="H10" s="226">
        <v>11438</v>
      </c>
      <c r="I10" s="233" t="s">
        <v>2</v>
      </c>
      <c r="J10" s="225"/>
    </row>
    <row r="11" spans="1:115" s="143" customFormat="1" ht="12.75" x14ac:dyDescent="0.2">
      <c r="A11" s="135"/>
      <c r="B11" s="223">
        <v>11453</v>
      </c>
      <c r="C11" s="230" t="s">
        <v>23</v>
      </c>
      <c r="D11" s="225">
        <v>62.3</v>
      </c>
      <c r="E11" s="225">
        <v>0</v>
      </c>
      <c r="F11" s="225">
        <v>0</v>
      </c>
      <c r="G11" s="225"/>
      <c r="H11" s="226">
        <v>11525</v>
      </c>
      <c r="I11" s="232" t="s">
        <v>220</v>
      </c>
      <c r="J11" s="225"/>
    </row>
    <row r="12" spans="1:115" s="143" customFormat="1" ht="12.75" x14ac:dyDescent="0.2">
      <c r="A12" s="135"/>
      <c r="B12" s="223">
        <v>11415</v>
      </c>
      <c r="C12" s="230" t="s">
        <v>25</v>
      </c>
      <c r="D12" s="225">
        <v>62.3</v>
      </c>
      <c r="E12" s="225">
        <v>0</v>
      </c>
      <c r="F12" s="225">
        <v>0</v>
      </c>
      <c r="G12" s="225"/>
      <c r="H12" s="226">
        <v>2096</v>
      </c>
      <c r="I12" s="233" t="s">
        <v>7</v>
      </c>
      <c r="J12" s="225"/>
    </row>
    <row r="13" spans="1:115" s="143" customFormat="1" ht="12.75" x14ac:dyDescent="0.2">
      <c r="A13" s="135"/>
      <c r="B13" s="223">
        <v>11503</v>
      </c>
      <c r="C13" s="230" t="s">
        <v>16</v>
      </c>
      <c r="D13" s="225">
        <v>62.3</v>
      </c>
      <c r="E13" s="225">
        <v>0</v>
      </c>
      <c r="F13" s="225">
        <v>0</v>
      </c>
      <c r="G13" s="225"/>
      <c r="H13" s="226">
        <v>11411</v>
      </c>
      <c r="I13" s="233" t="s">
        <v>21</v>
      </c>
      <c r="J13" s="225"/>
    </row>
    <row r="14" spans="1:115" s="143" customFormat="1" ht="12.75" x14ac:dyDescent="0.2">
      <c r="A14" s="135"/>
      <c r="B14" s="223">
        <v>11413</v>
      </c>
      <c r="C14" s="230" t="s">
        <v>26</v>
      </c>
      <c r="D14" s="225">
        <v>62.3</v>
      </c>
      <c r="E14" s="225">
        <v>0</v>
      </c>
      <c r="F14" s="225">
        <v>0</v>
      </c>
      <c r="G14" s="225"/>
      <c r="H14" s="226">
        <v>11414</v>
      </c>
      <c r="I14" s="233" t="s">
        <v>22</v>
      </c>
      <c r="J14" s="225"/>
    </row>
    <row r="15" spans="1:115" s="143" customFormat="1" ht="12.75" x14ac:dyDescent="0.2">
      <c r="A15" s="135"/>
      <c r="B15" s="223">
        <v>11450</v>
      </c>
      <c r="C15" s="230" t="s">
        <v>27</v>
      </c>
      <c r="D15" s="225">
        <v>62.3</v>
      </c>
      <c r="E15" s="225">
        <v>0</v>
      </c>
      <c r="F15" s="225">
        <v>0</v>
      </c>
      <c r="G15" s="225"/>
      <c r="H15" s="226">
        <v>11453</v>
      </c>
      <c r="I15" s="232" t="s">
        <v>23</v>
      </c>
      <c r="J15" s="225"/>
    </row>
    <row r="16" spans="1:115" s="143" customFormat="1" ht="12.75" x14ac:dyDescent="0.2">
      <c r="A16" s="135"/>
      <c r="B16" s="223">
        <v>11473</v>
      </c>
      <c r="C16" s="230" t="s">
        <v>28</v>
      </c>
      <c r="D16" s="225">
        <v>62.3</v>
      </c>
      <c r="E16" s="225">
        <v>0</v>
      </c>
      <c r="F16" s="225">
        <v>0</v>
      </c>
      <c r="G16" s="225"/>
      <c r="H16" s="226">
        <v>11415</v>
      </c>
      <c r="I16" s="232" t="s">
        <v>25</v>
      </c>
      <c r="J16" s="225"/>
    </row>
    <row r="17" spans="1:10" s="143" customFormat="1" ht="12.75" x14ac:dyDescent="0.2">
      <c r="A17" s="135"/>
      <c r="B17" s="223">
        <v>11479</v>
      </c>
      <c r="C17" s="230" t="s">
        <v>30</v>
      </c>
      <c r="D17" s="225">
        <v>62.3</v>
      </c>
      <c r="E17" s="225">
        <v>0</v>
      </c>
      <c r="F17" s="225">
        <v>0</v>
      </c>
      <c r="G17" s="225"/>
      <c r="H17" s="226">
        <v>11503</v>
      </c>
      <c r="I17" s="232" t="s">
        <v>16</v>
      </c>
      <c r="J17" s="225"/>
    </row>
    <row r="18" spans="1:10" s="143" customFormat="1" ht="12.75" x14ac:dyDescent="0.2">
      <c r="A18" s="135"/>
      <c r="B18" s="223">
        <v>11441</v>
      </c>
      <c r="C18" s="230" t="s">
        <v>36</v>
      </c>
      <c r="D18" s="225">
        <v>62.3</v>
      </c>
      <c r="E18" s="225">
        <v>0</v>
      </c>
      <c r="F18" s="225">
        <v>0</v>
      </c>
      <c r="G18" s="225"/>
      <c r="H18" s="226">
        <v>11413</v>
      </c>
      <c r="I18" s="232" t="s">
        <v>26</v>
      </c>
      <c r="J18" s="225"/>
    </row>
    <row r="19" spans="1:10" s="143" customFormat="1" ht="12.75" x14ac:dyDescent="0.2">
      <c r="A19" s="135"/>
      <c r="B19" s="223">
        <v>11420</v>
      </c>
      <c r="C19" s="245" t="s">
        <v>38</v>
      </c>
      <c r="D19" s="225">
        <v>62.3</v>
      </c>
      <c r="E19" s="225">
        <v>0</v>
      </c>
      <c r="F19" s="225">
        <v>0</v>
      </c>
      <c r="G19" s="225"/>
      <c r="H19" s="226">
        <v>11450</v>
      </c>
      <c r="I19" s="232" t="s">
        <v>27</v>
      </c>
      <c r="J19" s="225"/>
    </row>
    <row r="20" spans="1:10" s="143" customFormat="1" ht="12.75" x14ac:dyDescent="0.2">
      <c r="A20" s="135"/>
      <c r="B20" s="223">
        <v>11419</v>
      </c>
      <c r="C20" s="245" t="s">
        <v>44</v>
      </c>
      <c r="D20" s="225">
        <v>62.3</v>
      </c>
      <c r="E20" s="225">
        <v>0</v>
      </c>
      <c r="F20" s="225">
        <v>0</v>
      </c>
      <c r="G20" s="225"/>
      <c r="H20" s="226">
        <v>11473</v>
      </c>
      <c r="I20" s="232" t="s">
        <v>28</v>
      </c>
      <c r="J20" s="225"/>
    </row>
    <row r="21" spans="1:10" s="143" customFormat="1" ht="12.75" x14ac:dyDescent="0.2">
      <c r="A21" s="135"/>
      <c r="B21" s="223">
        <v>11416</v>
      </c>
      <c r="C21" s="245" t="s">
        <v>45</v>
      </c>
      <c r="D21" s="225">
        <v>62.3</v>
      </c>
      <c r="E21" s="225">
        <v>0</v>
      </c>
      <c r="F21" s="225">
        <v>0</v>
      </c>
      <c r="G21" s="225"/>
      <c r="H21" s="226">
        <v>11479</v>
      </c>
      <c r="I21" s="232" t="s">
        <v>30</v>
      </c>
      <c r="J21" s="225"/>
    </row>
    <row r="22" spans="1:10" s="143" customFormat="1" ht="12.75" x14ac:dyDescent="0.2">
      <c r="A22" s="135"/>
      <c r="B22" s="223">
        <v>11418</v>
      </c>
      <c r="C22" s="245" t="s">
        <v>51</v>
      </c>
      <c r="D22" s="225">
        <v>62.3</v>
      </c>
      <c r="E22" s="225">
        <v>0</v>
      </c>
      <c r="F22" s="225">
        <v>0</v>
      </c>
      <c r="G22" s="225"/>
      <c r="H22" s="226">
        <v>11423</v>
      </c>
      <c r="I22" s="233" t="s">
        <v>32</v>
      </c>
      <c r="J22" s="225"/>
    </row>
    <row r="23" spans="1:10" s="143" customFormat="1" ht="12.75" x14ac:dyDescent="0.2">
      <c r="A23" s="135"/>
      <c r="B23" s="223">
        <v>11494</v>
      </c>
      <c r="C23" s="246" t="s">
        <v>84</v>
      </c>
      <c r="D23" s="225">
        <v>62.3</v>
      </c>
      <c r="E23" s="225">
        <v>0</v>
      </c>
      <c r="F23" s="225">
        <v>0</v>
      </c>
      <c r="G23" s="225"/>
      <c r="H23" s="226">
        <v>11292</v>
      </c>
      <c r="I23" s="233" t="s">
        <v>4</v>
      </c>
      <c r="J23" s="225"/>
    </row>
    <row r="24" spans="1:10" s="143" customFormat="1" ht="12.75" x14ac:dyDescent="0.2">
      <c r="A24" s="135"/>
      <c r="B24" s="223">
        <v>11449</v>
      </c>
      <c r="C24" s="246" t="s">
        <v>58</v>
      </c>
      <c r="D24" s="225">
        <v>62.3</v>
      </c>
      <c r="E24" s="225">
        <v>0</v>
      </c>
      <c r="F24" s="225">
        <v>0</v>
      </c>
      <c r="G24" s="225"/>
      <c r="H24" s="226">
        <v>11441</v>
      </c>
      <c r="I24" s="232" t="s">
        <v>36</v>
      </c>
      <c r="J24" s="225"/>
    </row>
    <row r="25" spans="1:10" s="143" customFormat="1" ht="12.75" x14ac:dyDescent="0.2">
      <c r="A25" s="135"/>
      <c r="B25" s="223">
        <v>11401</v>
      </c>
      <c r="C25" s="246" t="s">
        <v>108</v>
      </c>
      <c r="D25" s="225">
        <v>62.3</v>
      </c>
      <c r="E25" s="225">
        <v>0</v>
      </c>
      <c r="F25" s="225">
        <v>0</v>
      </c>
      <c r="G25" s="225"/>
      <c r="H25" s="226">
        <v>11376</v>
      </c>
      <c r="I25" s="233" t="s">
        <v>37</v>
      </c>
      <c r="J25" s="225"/>
    </row>
    <row r="26" spans="1:10" s="143" customFormat="1" ht="12.75" x14ac:dyDescent="0.2">
      <c r="A26" s="135"/>
      <c r="B26" s="223">
        <v>11499</v>
      </c>
      <c r="C26" s="248" t="s">
        <v>89</v>
      </c>
      <c r="D26" s="225">
        <v>62.3</v>
      </c>
      <c r="E26" s="225">
        <v>0</v>
      </c>
      <c r="F26" s="225">
        <v>0</v>
      </c>
      <c r="G26" s="225"/>
      <c r="H26" s="226">
        <v>11420</v>
      </c>
      <c r="I26" s="232" t="s">
        <v>38</v>
      </c>
      <c r="J26" s="225"/>
    </row>
    <row r="27" spans="1:10" s="143" customFormat="1" ht="12.75" x14ac:dyDescent="0.2">
      <c r="A27" s="135"/>
      <c r="B27" s="223">
        <v>11502</v>
      </c>
      <c r="C27" s="248" t="s">
        <v>91</v>
      </c>
      <c r="D27" s="225">
        <v>62.3</v>
      </c>
      <c r="E27" s="225">
        <v>0</v>
      </c>
      <c r="F27" s="225">
        <v>0</v>
      </c>
      <c r="G27" s="225"/>
      <c r="H27" s="226">
        <v>11419</v>
      </c>
      <c r="I27" s="232" t="s">
        <v>44</v>
      </c>
      <c r="J27" s="225"/>
    </row>
    <row r="28" spans="1:10" s="143" customFormat="1" ht="12.75" x14ac:dyDescent="0.2">
      <c r="A28" s="135"/>
      <c r="B28" s="223">
        <v>11408</v>
      </c>
      <c r="C28" s="248" t="s">
        <v>64</v>
      </c>
      <c r="D28" s="225">
        <v>62.3</v>
      </c>
      <c r="E28" s="225">
        <v>0</v>
      </c>
      <c r="F28" s="225">
        <v>0</v>
      </c>
      <c r="G28" s="225"/>
      <c r="H28" s="226">
        <v>11416</v>
      </c>
      <c r="I28" s="232" t="s">
        <v>45</v>
      </c>
      <c r="J28" s="225"/>
    </row>
    <row r="29" spans="1:10" s="143" customFormat="1" ht="12.75" x14ac:dyDescent="0.2">
      <c r="A29" s="135"/>
      <c r="B29" s="223">
        <v>11428</v>
      </c>
      <c r="C29" s="248" t="s">
        <v>169</v>
      </c>
      <c r="D29" s="225">
        <v>62.3</v>
      </c>
      <c r="E29" s="225">
        <v>0</v>
      </c>
      <c r="F29" s="225">
        <v>0</v>
      </c>
      <c r="G29" s="225"/>
      <c r="H29" s="226">
        <v>11418</v>
      </c>
      <c r="I29" s="232" t="s">
        <v>51</v>
      </c>
      <c r="J29" s="225"/>
    </row>
    <row r="30" spans="1:10" s="143" customFormat="1" ht="12.75" x14ac:dyDescent="0.2">
      <c r="A30" s="135"/>
      <c r="B30" s="223">
        <v>11478</v>
      </c>
      <c r="C30" s="248" t="s">
        <v>70</v>
      </c>
      <c r="D30" s="225">
        <v>62.3</v>
      </c>
      <c r="E30" s="225">
        <v>0</v>
      </c>
      <c r="F30" s="225">
        <v>0</v>
      </c>
      <c r="G30" s="225"/>
      <c r="H30" s="226">
        <v>11494</v>
      </c>
      <c r="I30" s="232" t="s">
        <v>84</v>
      </c>
      <c r="J30" s="225"/>
    </row>
    <row r="31" spans="1:10" s="143" customFormat="1" ht="12.75" x14ac:dyDescent="0.2">
      <c r="A31" s="135"/>
      <c r="B31" s="223">
        <v>11534</v>
      </c>
      <c r="C31" s="248" t="s">
        <v>269</v>
      </c>
      <c r="D31" s="225">
        <v>62.3</v>
      </c>
      <c r="E31" s="225">
        <v>0</v>
      </c>
      <c r="F31" s="225">
        <v>0</v>
      </c>
      <c r="G31" s="225"/>
      <c r="H31" s="226">
        <v>11449</v>
      </c>
      <c r="I31" s="232" t="s">
        <v>58</v>
      </c>
      <c r="J31" s="225"/>
    </row>
    <row r="32" spans="1:10" s="143" customFormat="1" ht="12.75" x14ac:dyDescent="0.2">
      <c r="A32" s="135"/>
      <c r="B32" s="223">
        <v>11514</v>
      </c>
      <c r="C32" s="248" t="s">
        <v>266</v>
      </c>
      <c r="D32" s="225">
        <v>62.3</v>
      </c>
      <c r="E32" s="225">
        <v>0</v>
      </c>
      <c r="F32" s="225">
        <v>0</v>
      </c>
      <c r="G32" s="225"/>
      <c r="H32" s="226">
        <v>11290</v>
      </c>
      <c r="I32" s="233" t="s">
        <v>3</v>
      </c>
      <c r="J32" s="225"/>
    </row>
    <row r="33" spans="1:10" s="143" customFormat="1" ht="12.75" x14ac:dyDescent="0.2">
      <c r="A33" s="135"/>
      <c r="B33" s="223">
        <v>11500</v>
      </c>
      <c r="C33" s="248" t="s">
        <v>90</v>
      </c>
      <c r="D33" s="225">
        <v>62.3</v>
      </c>
      <c r="E33" s="225">
        <v>0</v>
      </c>
      <c r="F33" s="225">
        <v>0</v>
      </c>
      <c r="G33" s="225"/>
      <c r="H33" s="226">
        <v>11401</v>
      </c>
      <c r="I33" s="232" t="s">
        <v>108</v>
      </c>
      <c r="J33" s="225"/>
    </row>
    <row r="34" spans="1:10" s="143" customFormat="1" ht="12.75" x14ac:dyDescent="0.2">
      <c r="A34" s="135"/>
      <c r="B34" s="223">
        <v>11501</v>
      </c>
      <c r="C34" s="248" t="s">
        <v>85</v>
      </c>
      <c r="D34" s="225">
        <v>62.3</v>
      </c>
      <c r="E34" s="225">
        <v>0</v>
      </c>
      <c r="F34" s="225">
        <v>0</v>
      </c>
      <c r="G34" s="225"/>
      <c r="H34" s="226">
        <v>11499</v>
      </c>
      <c r="I34" s="232" t="s">
        <v>89</v>
      </c>
      <c r="J34" s="225"/>
    </row>
    <row r="35" spans="1:10" s="143" customFormat="1" ht="12.75" x14ac:dyDescent="0.2">
      <c r="A35" s="135"/>
      <c r="B35" s="223">
        <v>11495</v>
      </c>
      <c r="C35" s="246" t="s">
        <v>92</v>
      </c>
      <c r="D35" s="225">
        <v>62.3</v>
      </c>
      <c r="E35" s="225">
        <v>0</v>
      </c>
      <c r="F35" s="225">
        <v>0</v>
      </c>
      <c r="G35" s="225"/>
      <c r="H35" s="226">
        <v>11363</v>
      </c>
      <c r="I35" s="233" t="s">
        <v>5</v>
      </c>
      <c r="J35" s="225"/>
    </row>
    <row r="36" spans="1:10" s="143" customFormat="1" ht="12.75" x14ac:dyDescent="0.2">
      <c r="A36" s="135"/>
      <c r="B36" s="223">
        <v>11496</v>
      </c>
      <c r="C36" s="248" t="s">
        <v>86</v>
      </c>
      <c r="D36" s="225">
        <v>62.3</v>
      </c>
      <c r="E36" s="225">
        <v>0</v>
      </c>
      <c r="F36" s="225">
        <v>0</v>
      </c>
      <c r="G36" s="225"/>
      <c r="H36" s="226">
        <v>11291</v>
      </c>
      <c r="I36" s="233" t="s">
        <v>6</v>
      </c>
      <c r="J36" s="225"/>
    </row>
    <row r="37" spans="1:10" s="143" customFormat="1" ht="12.75" x14ac:dyDescent="0.2">
      <c r="A37" s="135"/>
      <c r="B37" s="223">
        <v>11493</v>
      </c>
      <c r="C37" s="248" t="s">
        <v>83</v>
      </c>
      <c r="D37" s="225">
        <v>62.3</v>
      </c>
      <c r="E37" s="225">
        <v>0</v>
      </c>
      <c r="F37" s="225">
        <v>0</v>
      </c>
      <c r="G37" s="225"/>
      <c r="H37" s="226">
        <v>11502</v>
      </c>
      <c r="I37" s="232" t="s">
        <v>91</v>
      </c>
      <c r="J37" s="225"/>
    </row>
    <row r="38" spans="1:10" s="143" customFormat="1" ht="12.75" x14ac:dyDescent="0.2">
      <c r="A38" s="135"/>
      <c r="B38" s="223">
        <v>11406</v>
      </c>
      <c r="C38" s="246" t="s">
        <v>171</v>
      </c>
      <c r="D38" s="225">
        <v>62.3</v>
      </c>
      <c r="E38" s="225">
        <v>0</v>
      </c>
      <c r="F38" s="225">
        <v>0</v>
      </c>
      <c r="G38" s="225"/>
      <c r="H38" s="226">
        <v>11408</v>
      </c>
      <c r="I38" s="232" t="s">
        <v>64</v>
      </c>
      <c r="J38" s="225"/>
    </row>
    <row r="39" spans="1:10" s="143" customFormat="1" ht="12.75" x14ac:dyDescent="0.2">
      <c r="A39" s="135"/>
      <c r="B39" s="223">
        <v>11497</v>
      </c>
      <c r="C39" s="246" t="s">
        <v>87</v>
      </c>
      <c r="D39" s="225">
        <v>62.3</v>
      </c>
      <c r="E39" s="225">
        <v>0</v>
      </c>
      <c r="F39" s="225">
        <v>0</v>
      </c>
      <c r="G39" s="225"/>
      <c r="H39" s="226">
        <v>11428</v>
      </c>
      <c r="I39" s="232" t="s">
        <v>169</v>
      </c>
      <c r="J39" s="225"/>
    </row>
    <row r="40" spans="1:10" s="143" customFormat="1" ht="12.75" x14ac:dyDescent="0.2">
      <c r="A40" s="135"/>
      <c r="B40" s="223">
        <v>11531</v>
      </c>
      <c r="C40" s="248" t="s">
        <v>122</v>
      </c>
      <c r="D40" s="225">
        <v>62.3</v>
      </c>
      <c r="E40" s="225">
        <v>0</v>
      </c>
      <c r="F40" s="225">
        <v>0</v>
      </c>
      <c r="G40" s="225"/>
      <c r="H40" s="226">
        <v>11478</v>
      </c>
      <c r="I40" s="232" t="s">
        <v>70</v>
      </c>
      <c r="J40" s="225"/>
    </row>
    <row r="41" spans="1:10" s="143" customFormat="1" ht="12.75" x14ac:dyDescent="0.2">
      <c r="A41" s="135"/>
      <c r="B41" s="223">
        <v>11469</v>
      </c>
      <c r="C41" s="248" t="s">
        <v>235</v>
      </c>
      <c r="D41" s="225">
        <v>62.3</v>
      </c>
      <c r="E41" s="225">
        <v>0</v>
      </c>
      <c r="F41" s="225">
        <v>0</v>
      </c>
      <c r="G41" s="225"/>
      <c r="H41" s="226">
        <v>11534</v>
      </c>
      <c r="I41" s="232" t="s">
        <v>269</v>
      </c>
      <c r="J41" s="225"/>
    </row>
    <row r="42" spans="1:10" s="143" customFormat="1" ht="12.75" x14ac:dyDescent="0.2">
      <c r="A42" s="135"/>
      <c r="B42" s="223">
        <v>11498</v>
      </c>
      <c r="C42" s="248" t="s">
        <v>233</v>
      </c>
      <c r="D42" s="225">
        <v>62.3</v>
      </c>
      <c r="E42" s="225">
        <v>0</v>
      </c>
      <c r="F42" s="225">
        <v>0</v>
      </c>
      <c r="G42" s="225"/>
      <c r="H42" s="226">
        <v>11514</v>
      </c>
      <c r="I42" s="232" t="s">
        <v>266</v>
      </c>
      <c r="J42" s="225"/>
    </row>
    <row r="43" spans="1:10" s="143" customFormat="1" ht="12.75" x14ac:dyDescent="0.2">
      <c r="A43" s="135"/>
      <c r="B43" s="223">
        <v>11407</v>
      </c>
      <c r="C43" s="248" t="s">
        <v>80</v>
      </c>
      <c r="D43" s="225">
        <v>62.3</v>
      </c>
      <c r="E43" s="225">
        <v>0</v>
      </c>
      <c r="F43" s="225">
        <v>0</v>
      </c>
      <c r="G43" s="225"/>
      <c r="H43" s="226">
        <v>11500</v>
      </c>
      <c r="I43" s="232" t="s">
        <v>90</v>
      </c>
      <c r="J43" s="225"/>
    </row>
    <row r="44" spans="1:10" s="143" customFormat="1" ht="12.75" x14ac:dyDescent="0.2">
      <c r="A44" s="135"/>
      <c r="B44" s="223">
        <v>11430</v>
      </c>
      <c r="C44" s="249" t="s">
        <v>167</v>
      </c>
      <c r="D44" s="225">
        <v>62.3</v>
      </c>
      <c r="E44" s="225">
        <v>0</v>
      </c>
      <c r="F44" s="225">
        <v>0</v>
      </c>
      <c r="G44" s="225"/>
      <c r="H44" s="226">
        <v>11501</v>
      </c>
      <c r="I44" s="232" t="s">
        <v>85</v>
      </c>
      <c r="J44" s="225"/>
    </row>
    <row r="45" spans="1:10" s="143" customFormat="1" ht="12.75" x14ac:dyDescent="0.2">
      <c r="A45" s="135"/>
      <c r="B45" s="223">
        <v>11431</v>
      </c>
      <c r="C45" s="249" t="s">
        <v>54</v>
      </c>
      <c r="D45" s="225">
        <v>62.3</v>
      </c>
      <c r="E45" s="225">
        <v>0</v>
      </c>
      <c r="F45" s="225">
        <v>0</v>
      </c>
      <c r="G45" s="225"/>
      <c r="H45" s="226">
        <v>11495</v>
      </c>
      <c r="I45" s="232" t="s">
        <v>92</v>
      </c>
      <c r="J45" s="225"/>
    </row>
    <row r="46" spans="1:10" s="143" customFormat="1" ht="12.75" x14ac:dyDescent="0.2">
      <c r="A46" s="135"/>
      <c r="B46" s="223">
        <v>11448</v>
      </c>
      <c r="C46" s="249" t="s">
        <v>288</v>
      </c>
      <c r="D46" s="225">
        <v>62.3</v>
      </c>
      <c r="E46" s="225">
        <v>0</v>
      </c>
      <c r="F46" s="225">
        <v>0</v>
      </c>
      <c r="G46" s="225"/>
      <c r="H46" s="226">
        <v>11496</v>
      </c>
      <c r="I46" s="232" t="s">
        <v>86</v>
      </c>
      <c r="J46" s="225"/>
    </row>
    <row r="47" spans="1:10" s="143" customFormat="1" ht="12.75" x14ac:dyDescent="0.2">
      <c r="A47" s="135"/>
      <c r="B47" s="223">
        <v>11433</v>
      </c>
      <c r="C47" s="249" t="s">
        <v>282</v>
      </c>
      <c r="D47" s="225">
        <v>62.3</v>
      </c>
      <c r="E47" s="225">
        <v>0</v>
      </c>
      <c r="F47" s="225">
        <v>0</v>
      </c>
      <c r="G47" s="225"/>
      <c r="H47" s="226">
        <v>11493</v>
      </c>
      <c r="I47" s="232" t="s">
        <v>83</v>
      </c>
      <c r="J47" s="225"/>
    </row>
    <row r="48" spans="1:10" s="143" customFormat="1" ht="12.75" x14ac:dyDescent="0.2">
      <c r="A48" s="135"/>
      <c r="B48" s="223">
        <v>11511</v>
      </c>
      <c r="C48" s="249" t="s">
        <v>168</v>
      </c>
      <c r="D48" s="225">
        <v>62.3</v>
      </c>
      <c r="E48" s="225">
        <v>0</v>
      </c>
      <c r="F48" s="225">
        <v>0</v>
      </c>
      <c r="G48" s="225"/>
      <c r="H48" s="226">
        <v>11406</v>
      </c>
      <c r="I48" s="232" t="s">
        <v>171</v>
      </c>
      <c r="J48" s="225"/>
    </row>
    <row r="49" spans="1:10" s="143" customFormat="1" ht="12.75" x14ac:dyDescent="0.2">
      <c r="A49" s="135"/>
      <c r="B49" s="223">
        <v>11485</v>
      </c>
      <c r="C49" s="249" t="s">
        <v>829</v>
      </c>
      <c r="D49" s="225">
        <v>62.3</v>
      </c>
      <c r="E49" s="225">
        <v>0</v>
      </c>
      <c r="F49" s="225">
        <v>0</v>
      </c>
      <c r="G49" s="225"/>
      <c r="H49" s="226">
        <v>11497</v>
      </c>
      <c r="I49" s="232" t="s">
        <v>87</v>
      </c>
      <c r="J49" s="225"/>
    </row>
    <row r="50" spans="1:10" s="143" customFormat="1" ht="12.75" x14ac:dyDescent="0.2">
      <c r="A50" s="135"/>
      <c r="B50" s="226">
        <v>11421</v>
      </c>
      <c r="C50" s="249" t="s">
        <v>62</v>
      </c>
      <c r="D50" s="225">
        <v>62.3</v>
      </c>
      <c r="E50" s="225">
        <v>0</v>
      </c>
      <c r="F50" s="225">
        <v>0</v>
      </c>
      <c r="G50" s="225"/>
      <c r="H50" s="226">
        <v>11531</v>
      </c>
      <c r="I50" s="232" t="s">
        <v>122</v>
      </c>
      <c r="J50" s="225"/>
    </row>
    <row r="51" spans="1:10" s="143" customFormat="1" ht="12.75" x14ac:dyDescent="0.2">
      <c r="A51" s="135"/>
      <c r="B51" s="226">
        <v>11484</v>
      </c>
      <c r="C51" s="249" t="s">
        <v>63</v>
      </c>
      <c r="D51" s="225">
        <v>62.3</v>
      </c>
      <c r="E51" s="225">
        <v>0</v>
      </c>
      <c r="F51" s="225">
        <v>0</v>
      </c>
      <c r="G51" s="225"/>
      <c r="H51" s="226">
        <v>11469</v>
      </c>
      <c r="I51" s="232" t="s">
        <v>235</v>
      </c>
      <c r="J51" s="225"/>
    </row>
    <row r="52" spans="1:10" s="143" customFormat="1" ht="12.75" x14ac:dyDescent="0.2">
      <c r="A52" s="135"/>
      <c r="B52" s="223">
        <v>11445</v>
      </c>
      <c r="C52" s="249" t="s">
        <v>67</v>
      </c>
      <c r="D52" s="225">
        <v>62.3</v>
      </c>
      <c r="E52" s="225">
        <v>0</v>
      </c>
      <c r="F52" s="225">
        <v>0</v>
      </c>
      <c r="G52" s="225"/>
      <c r="H52" s="226">
        <v>11498</v>
      </c>
      <c r="I52" s="232" t="s">
        <v>233</v>
      </c>
      <c r="J52" s="225"/>
    </row>
    <row r="53" spans="1:10" s="143" customFormat="1" ht="12.75" x14ac:dyDescent="0.2">
      <c r="A53" s="135"/>
      <c r="B53" s="223">
        <v>11432</v>
      </c>
      <c r="C53" s="249" t="s">
        <v>170</v>
      </c>
      <c r="D53" s="225">
        <v>62.3</v>
      </c>
      <c r="E53" s="225">
        <v>0</v>
      </c>
      <c r="F53" s="225">
        <v>0</v>
      </c>
      <c r="G53" s="225"/>
      <c r="H53" s="226">
        <v>11504</v>
      </c>
      <c r="I53" s="233" t="s">
        <v>78</v>
      </c>
      <c r="J53" s="225"/>
    </row>
    <row r="54" spans="1:10" s="143" customFormat="1" ht="12.75" x14ac:dyDescent="0.2">
      <c r="A54" s="135"/>
      <c r="B54" s="223">
        <v>11422</v>
      </c>
      <c r="C54" s="249" t="s">
        <v>69</v>
      </c>
      <c r="D54" s="225">
        <v>62.3</v>
      </c>
      <c r="E54" s="225">
        <v>0</v>
      </c>
      <c r="F54" s="225">
        <v>0</v>
      </c>
      <c r="G54" s="225"/>
      <c r="H54" s="226">
        <v>11407</v>
      </c>
      <c r="I54" s="232" t="s">
        <v>80</v>
      </c>
      <c r="J54" s="225"/>
    </row>
    <row r="55" spans="1:10" s="143" customFormat="1" ht="12.75" x14ac:dyDescent="0.2">
      <c r="A55" s="135"/>
      <c r="B55" s="223">
        <v>11506</v>
      </c>
      <c r="C55" s="249" t="s">
        <v>100</v>
      </c>
      <c r="D55" s="225">
        <v>62.3</v>
      </c>
      <c r="E55" s="225">
        <v>0</v>
      </c>
      <c r="F55" s="225">
        <v>0</v>
      </c>
      <c r="G55" s="225"/>
      <c r="H55" s="226">
        <v>11430</v>
      </c>
      <c r="I55" s="232" t="s">
        <v>167</v>
      </c>
      <c r="J55" s="225"/>
    </row>
    <row r="56" spans="1:10" s="143" customFormat="1" ht="12.75" x14ac:dyDescent="0.2">
      <c r="A56" s="135"/>
      <c r="B56" s="223">
        <v>11477</v>
      </c>
      <c r="C56" s="250" t="s">
        <v>71</v>
      </c>
      <c r="D56" s="225">
        <v>62.3</v>
      </c>
      <c r="E56" s="225">
        <v>0</v>
      </c>
      <c r="F56" s="225">
        <v>0</v>
      </c>
      <c r="G56" s="225"/>
      <c r="H56" s="226">
        <v>11431</v>
      </c>
      <c r="I56" s="232" t="s">
        <v>54</v>
      </c>
      <c r="J56" s="225"/>
    </row>
    <row r="57" spans="1:10" s="143" customFormat="1" ht="12.75" x14ac:dyDescent="0.2">
      <c r="A57" s="135"/>
      <c r="B57" s="223">
        <v>11456</v>
      </c>
      <c r="C57" s="249" t="s">
        <v>72</v>
      </c>
      <c r="D57" s="225">
        <v>62.3</v>
      </c>
      <c r="E57" s="225">
        <v>0</v>
      </c>
      <c r="F57" s="225">
        <v>0</v>
      </c>
      <c r="G57" s="225"/>
      <c r="H57" s="226">
        <v>11448</v>
      </c>
      <c r="I57" s="232" t="s">
        <v>288</v>
      </c>
      <c r="J57" s="225"/>
    </row>
    <row r="58" spans="1:10" s="143" customFormat="1" ht="12.75" x14ac:dyDescent="0.2">
      <c r="A58" s="135"/>
      <c r="B58" s="223">
        <v>11444</v>
      </c>
      <c r="C58" s="249" t="s">
        <v>75</v>
      </c>
      <c r="D58" s="225">
        <v>62.3</v>
      </c>
      <c r="E58" s="225">
        <v>0</v>
      </c>
      <c r="F58" s="225">
        <v>0</v>
      </c>
      <c r="G58" s="225"/>
      <c r="H58" s="226">
        <v>11433</v>
      </c>
      <c r="I58" s="232" t="s">
        <v>282</v>
      </c>
      <c r="J58" s="225"/>
    </row>
    <row r="59" spans="1:10" s="143" customFormat="1" ht="12.75" x14ac:dyDescent="0.2">
      <c r="A59" s="135"/>
      <c r="B59" s="223">
        <v>11434</v>
      </c>
      <c r="C59" s="249" t="s">
        <v>76</v>
      </c>
      <c r="D59" s="225">
        <v>62.3</v>
      </c>
      <c r="E59" s="225">
        <v>0</v>
      </c>
      <c r="F59" s="225">
        <v>0</v>
      </c>
      <c r="G59" s="225"/>
      <c r="H59" s="226">
        <v>11511</v>
      </c>
      <c r="I59" s="232" t="s">
        <v>168</v>
      </c>
      <c r="J59" s="225"/>
    </row>
    <row r="60" spans="1:10" s="143" customFormat="1" ht="12.75" x14ac:dyDescent="0.2">
      <c r="A60" s="135"/>
      <c r="B60" s="223">
        <v>11455</v>
      </c>
      <c r="C60" s="249" t="s">
        <v>172</v>
      </c>
      <c r="D60" s="225">
        <v>62.3</v>
      </c>
      <c r="E60" s="225">
        <v>0</v>
      </c>
      <c r="F60" s="225">
        <v>0</v>
      </c>
      <c r="G60" s="225"/>
      <c r="H60" s="226">
        <v>11485</v>
      </c>
      <c r="I60" s="232" t="s">
        <v>829</v>
      </c>
      <c r="J60" s="225"/>
    </row>
    <row r="61" spans="1:10" s="143" customFormat="1" ht="12.75" x14ac:dyDescent="0.2">
      <c r="A61" s="135"/>
      <c r="B61" s="223">
        <v>11463</v>
      </c>
      <c r="C61" s="249" t="s">
        <v>173</v>
      </c>
      <c r="D61" s="225">
        <v>62.3</v>
      </c>
      <c r="E61" s="225">
        <v>0</v>
      </c>
      <c r="F61" s="225">
        <v>0</v>
      </c>
      <c r="G61" s="225"/>
      <c r="H61" s="226">
        <v>11421</v>
      </c>
      <c r="I61" s="232" t="s">
        <v>62</v>
      </c>
      <c r="J61" s="225"/>
    </row>
    <row r="62" spans="1:10" s="143" customFormat="1" ht="12.75" x14ac:dyDescent="0.2">
      <c r="A62" s="135"/>
      <c r="B62" s="223">
        <v>11528</v>
      </c>
      <c r="C62" s="249" t="s">
        <v>121</v>
      </c>
      <c r="D62" s="225">
        <v>62.3</v>
      </c>
      <c r="E62" s="225">
        <v>0</v>
      </c>
      <c r="F62" s="225">
        <v>0</v>
      </c>
      <c r="G62" s="225"/>
      <c r="H62" s="226">
        <v>11484</v>
      </c>
      <c r="I62" s="232" t="s">
        <v>63</v>
      </c>
      <c r="J62" s="225"/>
    </row>
    <row r="63" spans="1:10" s="143" customFormat="1" ht="12.75" x14ac:dyDescent="0.2">
      <c r="A63" s="135"/>
      <c r="B63" s="223">
        <v>11526</v>
      </c>
      <c r="C63" s="249" t="s">
        <v>174</v>
      </c>
      <c r="D63" s="225">
        <v>62.3</v>
      </c>
      <c r="E63" s="225">
        <v>0</v>
      </c>
      <c r="F63" s="225">
        <v>0</v>
      </c>
      <c r="G63" s="225"/>
      <c r="H63" s="226">
        <v>11445</v>
      </c>
      <c r="I63" s="232" t="s">
        <v>67</v>
      </c>
      <c r="J63" s="225"/>
    </row>
    <row r="64" spans="1:10" s="143" customFormat="1" ht="12.75" x14ac:dyDescent="0.2">
      <c r="A64" s="135"/>
      <c r="B64" s="223">
        <v>11438</v>
      </c>
      <c r="C64" s="231" t="s">
        <v>2</v>
      </c>
      <c r="D64" s="225">
        <v>66.92</v>
      </c>
      <c r="E64" s="225">
        <v>0</v>
      </c>
      <c r="F64" s="225">
        <v>0</v>
      </c>
      <c r="G64" s="225"/>
      <c r="H64" s="226">
        <v>11432</v>
      </c>
      <c r="I64" s="232" t="s">
        <v>170</v>
      </c>
      <c r="J64" s="225"/>
    </row>
    <row r="65" spans="1:10" s="143" customFormat="1" ht="12.75" x14ac:dyDescent="0.2">
      <c r="A65" s="135"/>
      <c r="B65" s="223">
        <v>2096</v>
      </c>
      <c r="C65" s="231" t="s">
        <v>7</v>
      </c>
      <c r="D65" s="225">
        <v>66.92</v>
      </c>
      <c r="E65" s="225">
        <v>0</v>
      </c>
      <c r="F65" s="225">
        <v>0</v>
      </c>
      <c r="G65" s="225"/>
      <c r="H65" s="226">
        <v>11422</v>
      </c>
      <c r="I65" s="232" t="s">
        <v>69</v>
      </c>
      <c r="J65" s="225"/>
    </row>
    <row r="66" spans="1:10" s="143" customFormat="1" ht="12.75" x14ac:dyDescent="0.2">
      <c r="A66" s="135"/>
      <c r="B66" s="223">
        <v>11411</v>
      </c>
      <c r="C66" s="231" t="s">
        <v>21</v>
      </c>
      <c r="D66" s="225">
        <v>66.92</v>
      </c>
      <c r="E66" s="225">
        <v>0</v>
      </c>
      <c r="F66" s="225">
        <v>0</v>
      </c>
      <c r="G66" s="225"/>
      <c r="H66" s="226">
        <v>11506</v>
      </c>
      <c r="I66" s="232" t="s">
        <v>100</v>
      </c>
      <c r="J66" s="225"/>
    </row>
    <row r="67" spans="1:10" s="143" customFormat="1" ht="12.75" x14ac:dyDescent="0.2">
      <c r="A67" s="135"/>
      <c r="B67" s="223">
        <v>11414</v>
      </c>
      <c r="C67" s="231" t="s">
        <v>22</v>
      </c>
      <c r="D67" s="225">
        <v>66.92</v>
      </c>
      <c r="E67" s="225">
        <v>0</v>
      </c>
      <c r="F67" s="225">
        <v>0</v>
      </c>
      <c r="G67" s="225"/>
      <c r="H67" s="226">
        <v>11477</v>
      </c>
      <c r="I67" s="232" t="s">
        <v>71</v>
      </c>
      <c r="J67" s="225"/>
    </row>
    <row r="68" spans="1:10" s="143" customFormat="1" ht="12.75" x14ac:dyDescent="0.2">
      <c r="A68" s="135"/>
      <c r="B68" s="223">
        <v>11423</v>
      </c>
      <c r="C68" s="231" t="s">
        <v>32</v>
      </c>
      <c r="D68" s="225">
        <v>66.92</v>
      </c>
      <c r="E68" s="225">
        <v>0</v>
      </c>
      <c r="F68" s="225">
        <v>0</v>
      </c>
      <c r="G68" s="225"/>
      <c r="H68" s="226">
        <v>11456</v>
      </c>
      <c r="I68" s="232" t="s">
        <v>72</v>
      </c>
      <c r="J68" s="225"/>
    </row>
    <row r="69" spans="1:10" s="143" customFormat="1" ht="12.75" x14ac:dyDescent="0.2">
      <c r="A69" s="135"/>
      <c r="B69" s="223">
        <v>11292</v>
      </c>
      <c r="C69" s="231" t="s">
        <v>4</v>
      </c>
      <c r="D69" s="225">
        <v>66.92</v>
      </c>
      <c r="E69" s="225">
        <v>0</v>
      </c>
      <c r="F69" s="225">
        <v>0</v>
      </c>
      <c r="G69" s="225"/>
      <c r="H69" s="226">
        <v>11533</v>
      </c>
      <c r="I69" s="233" t="s">
        <v>271</v>
      </c>
      <c r="J69" s="225"/>
    </row>
    <row r="70" spans="1:10" s="143" customFormat="1" ht="12.75" x14ac:dyDescent="0.2">
      <c r="A70" s="135"/>
      <c r="B70" s="223">
        <v>11376</v>
      </c>
      <c r="C70" s="231" t="s">
        <v>37</v>
      </c>
      <c r="D70" s="225">
        <v>66.92</v>
      </c>
      <c r="E70" s="225">
        <v>0</v>
      </c>
      <c r="F70" s="225">
        <v>0</v>
      </c>
      <c r="G70" s="225"/>
      <c r="H70" s="226">
        <v>11444</v>
      </c>
      <c r="I70" s="232" t="s">
        <v>75</v>
      </c>
      <c r="J70" s="225"/>
    </row>
    <row r="71" spans="1:10" s="143" customFormat="1" ht="12.75" x14ac:dyDescent="0.2">
      <c r="A71" s="135"/>
      <c r="B71" s="223">
        <v>11290</v>
      </c>
      <c r="C71" s="231" t="s">
        <v>3</v>
      </c>
      <c r="D71" s="225">
        <v>66.92</v>
      </c>
      <c r="E71" s="225">
        <v>0</v>
      </c>
      <c r="F71" s="225">
        <v>0</v>
      </c>
      <c r="G71" s="225"/>
      <c r="H71" s="226">
        <v>11434</v>
      </c>
      <c r="I71" s="232" t="s">
        <v>76</v>
      </c>
      <c r="J71" s="225"/>
    </row>
    <row r="72" spans="1:10" s="143" customFormat="1" ht="12.75" x14ac:dyDescent="0.2">
      <c r="A72" s="135"/>
      <c r="B72" s="223">
        <v>11363</v>
      </c>
      <c r="C72" s="231" t="s">
        <v>5</v>
      </c>
      <c r="D72" s="225">
        <v>66.92</v>
      </c>
      <c r="E72" s="225">
        <v>0</v>
      </c>
      <c r="F72" s="225">
        <v>0</v>
      </c>
      <c r="G72" s="225"/>
      <c r="H72" s="226">
        <v>11455</v>
      </c>
      <c r="I72" s="232" t="s">
        <v>172</v>
      </c>
      <c r="J72" s="225"/>
    </row>
    <row r="73" spans="1:10" s="143" customFormat="1" ht="12.75" x14ac:dyDescent="0.2">
      <c r="A73" s="135"/>
      <c r="B73" s="223">
        <v>11291</v>
      </c>
      <c r="C73" s="231" t="s">
        <v>6</v>
      </c>
      <c r="D73" s="225">
        <v>66.92</v>
      </c>
      <c r="E73" s="225">
        <v>0</v>
      </c>
      <c r="F73" s="225">
        <v>0</v>
      </c>
      <c r="G73" s="225"/>
      <c r="H73" s="226">
        <v>11463</v>
      </c>
      <c r="I73" s="232" t="s">
        <v>173</v>
      </c>
      <c r="J73" s="225"/>
    </row>
    <row r="74" spans="1:10" s="143" customFormat="1" ht="12.75" x14ac:dyDescent="0.2">
      <c r="A74" s="135"/>
      <c r="B74" s="223">
        <v>11504</v>
      </c>
      <c r="C74" s="231" t="s">
        <v>78</v>
      </c>
      <c r="D74" s="225">
        <v>66.92</v>
      </c>
      <c r="E74" s="225">
        <v>0</v>
      </c>
      <c r="F74" s="225">
        <v>0</v>
      </c>
      <c r="G74" s="225"/>
      <c r="H74" s="226">
        <v>11528</v>
      </c>
      <c r="I74" s="232" t="s">
        <v>121</v>
      </c>
      <c r="J74" s="225"/>
    </row>
    <row r="75" spans="1:10" s="143" customFormat="1" ht="12.75" x14ac:dyDescent="0.2">
      <c r="A75" s="135"/>
      <c r="B75" s="223">
        <v>11533</v>
      </c>
      <c r="C75" s="231" t="s">
        <v>271</v>
      </c>
      <c r="D75" s="225">
        <v>66.92</v>
      </c>
      <c r="E75" s="225">
        <v>0</v>
      </c>
      <c r="F75" s="225">
        <v>0</v>
      </c>
      <c r="G75" s="225"/>
      <c r="H75" s="226">
        <v>11526</v>
      </c>
      <c r="I75" s="232" t="s">
        <v>174</v>
      </c>
      <c r="J75" s="225"/>
    </row>
    <row r="76" spans="1:10" s="143" customFormat="1" ht="12.75" x14ac:dyDescent="0.2">
      <c r="A76" s="135"/>
      <c r="B76" s="223"/>
      <c r="C76" s="224"/>
      <c r="D76" s="225"/>
      <c r="E76" s="225"/>
      <c r="F76" s="225"/>
      <c r="G76" s="225"/>
      <c r="H76" s="226"/>
      <c r="I76" s="225"/>
      <c r="J76" s="225"/>
    </row>
    <row r="77" spans="1:10" s="143" customFormat="1" ht="12.75" x14ac:dyDescent="0.2">
      <c r="A77" s="135"/>
      <c r="B77" s="223"/>
      <c r="C77" s="224"/>
      <c r="D77" s="225"/>
      <c r="E77" s="225"/>
      <c r="F77" s="225"/>
      <c r="G77" s="225"/>
      <c r="H77" s="226"/>
      <c r="I77" s="225"/>
      <c r="J77" s="225"/>
    </row>
    <row r="78" spans="1:10" s="143" customFormat="1" ht="12.75" x14ac:dyDescent="0.2">
      <c r="A78" s="135"/>
      <c r="B78" s="223"/>
      <c r="C78" s="239" t="s">
        <v>1147</v>
      </c>
      <c r="D78" s="234" cm="1">
        <f t="array" ref="D78">SUMA_POR_COLOR("D9:D76", 13819130, -1)</f>
        <v>124.6</v>
      </c>
      <c r="E78" s="234" cm="1">
        <f t="array" ref="E78">SUMA_POR_COLOR("E9:E76", 13819130, -2)</f>
        <v>0</v>
      </c>
      <c r="F78" s="234" cm="1">
        <f t="array" ref="F78">SUMA_POR_COLOR("F9:E76", 13819130, -3)</f>
        <v>0</v>
      </c>
      <c r="G78" s="225"/>
      <c r="H78" s="226"/>
      <c r="I78" s="225"/>
      <c r="J78" s="225"/>
    </row>
    <row r="79" spans="1:10" s="143" customFormat="1" ht="12.75" x14ac:dyDescent="0.2">
      <c r="A79" s="135"/>
      <c r="B79" s="223"/>
      <c r="C79" s="240" t="s">
        <v>1148</v>
      </c>
      <c r="D79" s="235" cm="1">
        <f t="array" ref="D79">SUMA_POR_COLOR("D9:D76", 13826780, -1)</f>
        <v>747.59999999999991</v>
      </c>
      <c r="E79" s="235" cm="1">
        <f t="array" ref="E79">SUMA_POR_COLOR("E9:E76", 13826780, -2)</f>
        <v>0</v>
      </c>
      <c r="F79" s="235" cm="1">
        <f t="array" ref="F79">SUMA_POR_COLOR("F9:E76", 13826780, -3)</f>
        <v>0</v>
      </c>
      <c r="G79" s="225"/>
      <c r="H79" s="226"/>
      <c r="I79" s="225"/>
      <c r="J79" s="225"/>
    </row>
    <row r="80" spans="1:10" s="143" customFormat="1" ht="12.75" x14ac:dyDescent="0.2">
      <c r="A80" s="135"/>
      <c r="B80" s="223"/>
      <c r="C80" s="241" t="s">
        <v>1149</v>
      </c>
      <c r="D80" s="236" cm="1">
        <f t="array" ref="D80">SUMA_POR_COLOR("D9:D76", 16440530, -1)</f>
        <v>1308.2999999999995</v>
      </c>
      <c r="E80" s="236" cm="1">
        <f t="array" ref="E80">SUMA_POR_COLOR("E9:E76", 16440530, -2)</f>
        <v>0</v>
      </c>
      <c r="F80" s="236" cm="1">
        <f t="array" ref="F80">SUMA_POR_COLOR("F9:E76", 16440530, -3)</f>
        <v>0</v>
      </c>
      <c r="G80" s="225"/>
      <c r="H80" s="226"/>
      <c r="I80" s="225"/>
      <c r="J80" s="225"/>
    </row>
    <row r="81" spans="1:10" s="143" customFormat="1" ht="12.75" x14ac:dyDescent="0.2">
      <c r="A81" s="135"/>
      <c r="B81" s="223"/>
      <c r="C81" s="242" t="s">
        <v>1150</v>
      </c>
      <c r="D81" s="237" cm="1">
        <f t="array" ref="D81">SUMA_POR_COLOR("D9:D76", 13172735, -1)</f>
        <v>1245.9999999999995</v>
      </c>
      <c r="E81" s="237" cm="1">
        <f t="array" ref="E81">SUMA_POR_COLOR("E9:E76", 13172735, -2)</f>
        <v>0</v>
      </c>
      <c r="F81" s="237" cm="1">
        <f t="array" ref="F81">SUMA_POR_COLOR("F9:E76", 13172735, -3)</f>
        <v>0</v>
      </c>
      <c r="G81" s="225"/>
      <c r="H81" s="226"/>
      <c r="I81" s="225"/>
      <c r="J81" s="225"/>
    </row>
    <row r="82" spans="1:10" s="143" customFormat="1" ht="12.75" x14ac:dyDescent="0.2">
      <c r="A82" s="135"/>
      <c r="B82" s="223"/>
      <c r="C82" s="243" t="s">
        <v>1151</v>
      </c>
      <c r="D82" s="225">
        <f>D80 + D81</f>
        <v>2554.2999999999993</v>
      </c>
      <c r="E82" s="225">
        <f>E80 + E81</f>
        <v>0</v>
      </c>
      <c r="F82" s="225">
        <f>F80 + F81</f>
        <v>0</v>
      </c>
      <c r="G82" s="225"/>
      <c r="H82" s="226"/>
      <c r="I82" s="225"/>
      <c r="J82" s="225"/>
    </row>
    <row r="83" spans="1:10" s="143" customFormat="1" ht="12.75" x14ac:dyDescent="0.2">
      <c r="A83" s="135"/>
      <c r="B83" s="223"/>
      <c r="C83" s="244" t="s">
        <v>1152</v>
      </c>
      <c r="D83" s="238" cm="1">
        <f t="array" ref="D83">SUMA_POR_COLOR("D9:D76", 15790320, -1)</f>
        <v>803.03999999999985</v>
      </c>
      <c r="E83" s="238" cm="1">
        <f t="array" ref="E83">SUMA_POR_COLOR("E9:E76", 15790320, -2)</f>
        <v>0</v>
      </c>
      <c r="F83" s="238" cm="1">
        <f t="array" ref="F83">SUMA_POR_COLOR("F9:E76", 15790320, -3)</f>
        <v>0</v>
      </c>
      <c r="G83" s="225"/>
      <c r="H83" s="226"/>
      <c r="I83" s="225"/>
      <c r="J83" s="225"/>
    </row>
    <row r="84" spans="1:10" s="143" customFormat="1" ht="12.75" x14ac:dyDescent="0.2">
      <c r="A84" s="135"/>
      <c r="B84" s="223"/>
      <c r="C84" s="243" t="s">
        <v>1153</v>
      </c>
      <c r="D84" s="225">
        <f>D78 + D79 + D80 + D81 + D83</f>
        <v>4229.5399999999991</v>
      </c>
      <c r="E84" s="225">
        <f>E78 + E79 + E80 + E81 + E83</f>
        <v>0</v>
      </c>
      <c r="F84" s="225">
        <f>F78 + F79 + F80 + F81 + F83</f>
        <v>0</v>
      </c>
      <c r="G84" s="225"/>
      <c r="H84" s="226"/>
      <c r="I84" s="225"/>
      <c r="J84" s="225"/>
    </row>
    <row r="85" spans="1:10" s="143" customFormat="1" ht="12.75" x14ac:dyDescent="0.2">
      <c r="A85" s="135"/>
      <c r="B85" s="223"/>
      <c r="C85" s="224"/>
      <c r="D85" s="225"/>
      <c r="E85" s="225"/>
      <c r="F85" s="225"/>
      <c r="G85" s="225"/>
      <c r="H85" s="226"/>
      <c r="I85" s="225"/>
      <c r="J85" s="225"/>
    </row>
    <row r="86" spans="1:10" s="143" customFormat="1" ht="12.75" x14ac:dyDescent="0.2">
      <c r="A86" s="135"/>
      <c r="B86" s="223"/>
      <c r="C86" s="224"/>
      <c r="D86" s="225"/>
      <c r="E86" s="225"/>
      <c r="F86" s="225"/>
      <c r="G86" s="225"/>
      <c r="H86" s="226"/>
      <c r="I86" s="225"/>
      <c r="J86" s="225"/>
    </row>
    <row r="87" spans="1:10" s="143" customFormat="1" ht="12.75" x14ac:dyDescent="0.2">
      <c r="A87" s="135"/>
      <c r="B87" s="223"/>
      <c r="C87" s="224"/>
      <c r="D87" s="225"/>
      <c r="E87" s="225"/>
      <c r="F87" s="225"/>
      <c r="G87" s="225"/>
      <c r="H87" s="226"/>
      <c r="I87" s="225"/>
      <c r="J87" s="225"/>
    </row>
    <row r="88" spans="1:10" s="143" customFormat="1" ht="12.75" x14ac:dyDescent="0.2">
      <c r="A88" s="135"/>
      <c r="B88" s="223"/>
      <c r="C88" s="224"/>
      <c r="D88" s="225"/>
      <c r="E88" s="225"/>
      <c r="F88" s="225"/>
      <c r="G88" s="225"/>
      <c r="H88" s="226"/>
      <c r="I88" s="225"/>
      <c r="J88" s="225"/>
    </row>
    <row r="89" spans="1:10" s="143" customFormat="1" ht="12.75" x14ac:dyDescent="0.2">
      <c r="A89" s="135"/>
      <c r="B89" s="223"/>
      <c r="C89" s="224"/>
      <c r="D89" s="225"/>
      <c r="E89" s="225"/>
      <c r="F89" s="225"/>
      <c r="G89" s="225"/>
      <c r="H89" s="226"/>
      <c r="I89" s="225"/>
      <c r="J89" s="225"/>
    </row>
    <row r="90" spans="1:10" s="143" customFormat="1" ht="12.75" x14ac:dyDescent="0.2">
      <c r="A90" s="135"/>
      <c r="B90" s="223"/>
      <c r="C90" s="224"/>
      <c r="D90" s="225"/>
      <c r="E90" s="225"/>
      <c r="F90" s="225"/>
      <c r="G90" s="225"/>
      <c r="H90" s="226"/>
      <c r="I90" s="225"/>
      <c r="J90" s="225"/>
    </row>
    <row r="91" spans="1:10" s="143" customFormat="1" ht="12.75" x14ac:dyDescent="0.2">
      <c r="A91" s="135"/>
      <c r="B91" s="223"/>
      <c r="C91" s="224"/>
      <c r="D91" s="225"/>
      <c r="E91" s="225"/>
      <c r="F91" s="225"/>
      <c r="G91" s="225"/>
      <c r="H91" s="226"/>
      <c r="I91" s="225"/>
      <c r="J91" s="225"/>
    </row>
    <row r="92" spans="1:10" s="143" customFormat="1" ht="12.75" x14ac:dyDescent="0.2">
      <c r="A92" s="135"/>
      <c r="B92" s="223"/>
      <c r="C92" s="224"/>
      <c r="D92" s="225"/>
      <c r="E92" s="225"/>
      <c r="F92" s="225"/>
      <c r="G92" s="225"/>
      <c r="H92" s="226"/>
      <c r="I92" s="225"/>
      <c r="J92" s="225"/>
    </row>
    <row r="93" spans="1:10" s="143" customFormat="1" ht="12.75" x14ac:dyDescent="0.2">
      <c r="A93" s="135"/>
      <c r="B93" s="223"/>
      <c r="C93" s="224"/>
      <c r="D93" s="225"/>
      <c r="E93" s="225"/>
      <c r="F93" s="225"/>
      <c r="G93" s="225"/>
      <c r="H93" s="226"/>
      <c r="I93" s="225"/>
      <c r="J93" s="225"/>
    </row>
    <row r="94" spans="1:10" s="143" customFormat="1" ht="12.75" x14ac:dyDescent="0.2">
      <c r="A94" s="135"/>
      <c r="B94" s="223"/>
      <c r="C94" s="224"/>
      <c r="D94" s="225"/>
      <c r="E94" s="225"/>
      <c r="F94" s="225"/>
      <c r="G94" s="225"/>
      <c r="H94" s="226"/>
      <c r="I94" s="225"/>
      <c r="J94" s="225"/>
    </row>
    <row r="95" spans="1:10" s="143" customFormat="1" ht="12.75" x14ac:dyDescent="0.2">
      <c r="A95" s="135"/>
      <c r="B95" s="223"/>
      <c r="C95" s="224"/>
      <c r="D95" s="225"/>
      <c r="E95" s="225"/>
      <c r="F95" s="225"/>
      <c r="G95" s="225"/>
      <c r="H95" s="226"/>
      <c r="I95" s="225"/>
      <c r="J95" s="225"/>
    </row>
    <row r="96" spans="1:10" s="143" customFormat="1" ht="12.75" x14ac:dyDescent="0.2">
      <c r="A96" s="135"/>
      <c r="B96" s="223"/>
      <c r="C96" s="224"/>
      <c r="D96" s="225"/>
      <c r="E96" s="225"/>
      <c r="F96" s="225"/>
      <c r="G96" s="225"/>
      <c r="H96" s="226"/>
      <c r="I96" s="225"/>
      <c r="J96" s="225"/>
    </row>
    <row r="97" spans="1:10" s="143" customFormat="1" ht="12.75" x14ac:dyDescent="0.2">
      <c r="A97" s="135"/>
      <c r="B97" s="223"/>
      <c r="C97" s="224"/>
      <c r="D97" s="225"/>
      <c r="E97" s="225"/>
      <c r="F97" s="225"/>
      <c r="G97" s="225"/>
      <c r="H97" s="226"/>
      <c r="I97" s="225"/>
      <c r="J97" s="225"/>
    </row>
    <row r="98" spans="1:10" s="143" customFormat="1" ht="12.75" x14ac:dyDescent="0.2">
      <c r="A98" s="135"/>
      <c r="B98" s="223"/>
      <c r="C98" s="224"/>
      <c r="D98" s="225"/>
      <c r="E98" s="225"/>
      <c r="F98" s="225"/>
      <c r="G98" s="225"/>
      <c r="H98" s="226"/>
      <c r="I98" s="225"/>
      <c r="J98" s="225"/>
    </row>
    <row r="99" spans="1:10" s="143" customFormat="1" ht="12.75" x14ac:dyDescent="0.2">
      <c r="A99" s="135"/>
      <c r="B99" s="223"/>
      <c r="C99" s="224"/>
      <c r="D99" s="225"/>
      <c r="E99" s="225"/>
      <c r="F99" s="225"/>
      <c r="G99" s="225"/>
      <c r="H99" s="226"/>
      <c r="I99" s="225"/>
      <c r="J99" s="225"/>
    </row>
    <row r="100" spans="1:10" s="143" customFormat="1" ht="12.75" x14ac:dyDescent="0.2">
      <c r="A100" s="135"/>
      <c r="B100" s="223"/>
      <c r="C100" s="224"/>
      <c r="D100" s="225"/>
      <c r="E100" s="225"/>
      <c r="F100" s="225"/>
      <c r="G100" s="225"/>
      <c r="H100" s="226"/>
      <c r="I100" s="225"/>
      <c r="J100" s="225"/>
    </row>
    <row r="101" spans="1:10" s="143" customFormat="1" ht="12.75" x14ac:dyDescent="0.2">
      <c r="A101" s="135"/>
      <c r="B101" s="223"/>
      <c r="C101" s="224"/>
      <c r="D101" s="225"/>
      <c r="E101" s="225"/>
      <c r="F101" s="225"/>
      <c r="G101" s="225"/>
      <c r="H101" s="226"/>
      <c r="I101" s="225"/>
      <c r="J101" s="225"/>
    </row>
    <row r="102" spans="1:10" s="143" customFormat="1" ht="12.75" x14ac:dyDescent="0.2">
      <c r="A102" s="135"/>
      <c r="B102" s="223"/>
      <c r="C102" s="224"/>
      <c r="D102" s="225"/>
      <c r="E102" s="225"/>
      <c r="F102" s="225"/>
      <c r="G102" s="225"/>
      <c r="H102" s="226"/>
      <c r="I102" s="225"/>
      <c r="J102" s="225"/>
    </row>
    <row r="103" spans="1:10" s="143" customFormat="1" ht="12.75" x14ac:dyDescent="0.2">
      <c r="A103" s="135"/>
      <c r="B103" s="223"/>
      <c r="C103" s="224"/>
      <c r="D103" s="225"/>
      <c r="E103" s="225"/>
      <c r="F103" s="225"/>
      <c r="G103" s="225"/>
      <c r="H103" s="226"/>
      <c r="I103" s="225"/>
      <c r="J103" s="225"/>
    </row>
    <row r="104" spans="1:10" s="143" customFormat="1" ht="12.75" x14ac:dyDescent="0.2">
      <c r="A104" s="135"/>
      <c r="B104" s="223"/>
      <c r="C104" s="224"/>
      <c r="D104" s="225"/>
      <c r="E104" s="225"/>
      <c r="F104" s="225"/>
      <c r="G104" s="225"/>
      <c r="H104" s="226"/>
      <c r="I104" s="225"/>
      <c r="J104" s="225"/>
    </row>
    <row r="105" spans="1:10" s="143" customFormat="1" ht="12.75" x14ac:dyDescent="0.2">
      <c r="A105" s="135"/>
      <c r="B105" s="223"/>
      <c r="C105" s="224"/>
      <c r="D105" s="225"/>
      <c r="E105" s="225"/>
      <c r="F105" s="225"/>
      <c r="G105" s="225"/>
      <c r="H105" s="226"/>
      <c r="I105" s="225"/>
      <c r="J105" s="225"/>
    </row>
    <row r="106" spans="1:10" s="143" customFormat="1" ht="12.75" x14ac:dyDescent="0.2">
      <c r="A106" s="135"/>
      <c r="B106" s="223"/>
      <c r="C106" s="224"/>
      <c r="D106" s="225"/>
      <c r="E106" s="225"/>
      <c r="F106" s="225"/>
      <c r="G106" s="225"/>
      <c r="H106" s="226"/>
      <c r="I106" s="225"/>
      <c r="J106" s="225"/>
    </row>
    <row r="107" spans="1:10" s="143" customFormat="1" ht="12.75" x14ac:dyDescent="0.2">
      <c r="A107" s="135"/>
      <c r="B107" s="223"/>
      <c r="C107" s="224"/>
      <c r="D107" s="225"/>
      <c r="E107" s="225"/>
      <c r="F107" s="225"/>
      <c r="G107" s="225"/>
      <c r="H107" s="226"/>
      <c r="I107" s="225"/>
      <c r="J107" s="225"/>
    </row>
    <row r="108" spans="1:10" s="143" customFormat="1" ht="12.75" x14ac:dyDescent="0.2">
      <c r="A108" s="135"/>
      <c r="B108" s="223"/>
      <c r="C108" s="224"/>
      <c r="D108" s="225"/>
      <c r="E108" s="225"/>
      <c r="F108" s="225"/>
      <c r="G108" s="225"/>
      <c r="H108" s="226"/>
      <c r="I108" s="225"/>
      <c r="J108" s="225"/>
    </row>
    <row r="109" spans="1:10" s="143" customFormat="1" ht="12.75" x14ac:dyDescent="0.2">
      <c r="A109" s="135"/>
      <c r="B109" s="223"/>
      <c r="C109" s="224"/>
      <c r="D109" s="225"/>
      <c r="E109" s="225"/>
      <c r="F109" s="225"/>
      <c r="G109" s="225"/>
      <c r="H109" s="226"/>
      <c r="I109" s="225"/>
      <c r="J109" s="225"/>
    </row>
    <row r="110" spans="1:10" s="143" customFormat="1" ht="12.75" x14ac:dyDescent="0.2">
      <c r="A110" s="135"/>
      <c r="B110" s="223"/>
      <c r="C110" s="224"/>
      <c r="D110" s="225"/>
      <c r="E110" s="225"/>
      <c r="F110" s="225"/>
      <c r="G110" s="225"/>
      <c r="H110" s="226"/>
      <c r="I110" s="225"/>
      <c r="J110" s="225"/>
    </row>
    <row r="111" spans="1:10" s="143" customFormat="1" ht="12.75" x14ac:dyDescent="0.2">
      <c r="A111" s="135"/>
      <c r="B111" s="223"/>
      <c r="C111" s="224"/>
      <c r="D111" s="225"/>
      <c r="E111" s="225"/>
      <c r="F111" s="225"/>
      <c r="G111" s="225"/>
      <c r="H111" s="226"/>
      <c r="I111" s="225"/>
      <c r="J111" s="225"/>
    </row>
    <row r="112" spans="1:10" s="143" customFormat="1" ht="12.75" x14ac:dyDescent="0.2">
      <c r="A112" s="135"/>
      <c r="B112" s="223"/>
      <c r="C112" s="224"/>
      <c r="D112" s="225"/>
      <c r="E112" s="225"/>
      <c r="F112" s="225"/>
      <c r="G112" s="225"/>
      <c r="H112" s="226"/>
      <c r="I112" s="225"/>
      <c r="J112" s="225"/>
    </row>
    <row r="113" spans="1:10" s="143" customFormat="1" ht="12.75" x14ac:dyDescent="0.2">
      <c r="A113" s="135"/>
      <c r="B113" s="223"/>
      <c r="C113" s="224"/>
      <c r="D113" s="225"/>
      <c r="E113" s="225"/>
      <c r="F113" s="225"/>
      <c r="G113" s="225"/>
      <c r="H113" s="226"/>
      <c r="I113" s="225"/>
      <c r="J113" s="225"/>
    </row>
    <row r="114" spans="1:10" s="143" customFormat="1" ht="12.75" x14ac:dyDescent="0.2">
      <c r="A114" s="135"/>
      <c r="B114" s="223"/>
      <c r="C114" s="224"/>
      <c r="D114" s="225"/>
      <c r="E114" s="225"/>
      <c r="F114" s="225"/>
      <c r="G114" s="225"/>
      <c r="H114" s="226"/>
      <c r="I114" s="225"/>
      <c r="J114" s="225"/>
    </row>
    <row r="115" spans="1:10" s="143" customFormat="1" ht="12.75" x14ac:dyDescent="0.2">
      <c r="A115" s="135"/>
      <c r="B115" s="223"/>
      <c r="C115" s="224"/>
      <c r="D115" s="225"/>
      <c r="E115" s="225"/>
      <c r="F115" s="225"/>
      <c r="G115" s="225"/>
      <c r="H115" s="226"/>
      <c r="I115" s="225"/>
      <c r="J115" s="225"/>
    </row>
    <row r="116" spans="1:10" s="143" customFormat="1" ht="12.75" x14ac:dyDescent="0.2">
      <c r="A116" s="135"/>
      <c r="B116" s="223"/>
      <c r="C116" s="224"/>
      <c r="D116" s="225"/>
      <c r="E116" s="225"/>
      <c r="F116" s="225"/>
      <c r="G116" s="225"/>
      <c r="H116" s="226"/>
      <c r="I116" s="225"/>
      <c r="J116" s="225"/>
    </row>
    <row r="117" spans="1:10" s="143" customFormat="1" ht="12.75" x14ac:dyDescent="0.2">
      <c r="A117" s="135"/>
      <c r="B117" s="223"/>
      <c r="C117" s="224"/>
      <c r="D117" s="225"/>
      <c r="E117" s="225"/>
      <c r="F117" s="225"/>
      <c r="G117" s="225"/>
      <c r="H117" s="226"/>
      <c r="I117" s="225"/>
      <c r="J117" s="225"/>
    </row>
    <row r="118" spans="1:10" s="143" customFormat="1" ht="12.75" x14ac:dyDescent="0.2">
      <c r="A118" s="135"/>
      <c r="B118" s="223"/>
      <c r="C118" s="224"/>
      <c r="D118" s="225"/>
      <c r="E118" s="225"/>
      <c r="F118" s="225"/>
      <c r="G118" s="225"/>
      <c r="H118" s="226"/>
      <c r="I118" s="225"/>
      <c r="J118" s="225"/>
    </row>
    <row r="119" spans="1:10" s="143" customFormat="1" ht="12.75" x14ac:dyDescent="0.2">
      <c r="A119" s="135"/>
      <c r="B119" s="223"/>
      <c r="C119" s="224"/>
      <c r="D119" s="225"/>
      <c r="E119" s="225"/>
      <c r="F119" s="225"/>
      <c r="G119" s="225"/>
      <c r="H119" s="226"/>
      <c r="I119" s="225"/>
      <c r="J119" s="225"/>
    </row>
    <row r="120" spans="1:10" s="143" customFormat="1" ht="12.75" x14ac:dyDescent="0.2">
      <c r="A120" s="135"/>
      <c r="B120" s="223"/>
      <c r="C120" s="224"/>
      <c r="D120" s="225"/>
      <c r="E120" s="225"/>
      <c r="F120" s="225"/>
      <c r="G120" s="225"/>
      <c r="H120" s="226"/>
      <c r="I120" s="225"/>
      <c r="J120" s="225"/>
    </row>
    <row r="121" spans="1:10" s="143" customFormat="1" ht="12.75" x14ac:dyDescent="0.2">
      <c r="A121" s="135"/>
      <c r="B121" s="223"/>
      <c r="C121" s="224"/>
      <c r="D121" s="225"/>
      <c r="E121" s="225"/>
      <c r="F121" s="225"/>
      <c r="G121" s="225"/>
      <c r="H121" s="226"/>
      <c r="I121" s="225"/>
      <c r="J121" s="225"/>
    </row>
    <row r="122" spans="1:10" s="143" customFormat="1" ht="12.75" x14ac:dyDescent="0.2">
      <c r="A122" s="135"/>
      <c r="B122" s="223"/>
      <c r="C122" s="224"/>
      <c r="D122" s="225"/>
      <c r="E122" s="225"/>
      <c r="F122" s="225"/>
      <c r="G122" s="225"/>
      <c r="H122" s="226"/>
      <c r="I122" s="225"/>
      <c r="J122" s="225"/>
    </row>
    <row r="123" spans="1:10" s="143" customFormat="1" ht="12.75" x14ac:dyDescent="0.2">
      <c r="A123" s="135"/>
      <c r="B123" s="223"/>
      <c r="C123" s="224"/>
      <c r="D123" s="225"/>
      <c r="E123" s="225"/>
      <c r="F123" s="225"/>
      <c r="G123" s="225"/>
      <c r="H123" s="226"/>
      <c r="I123" s="225"/>
      <c r="J123" s="225"/>
    </row>
    <row r="124" spans="1:10" s="143" customFormat="1" ht="12.75" x14ac:dyDescent="0.2">
      <c r="A124" s="135"/>
      <c r="B124" s="223"/>
      <c r="C124" s="224"/>
      <c r="D124" s="225"/>
      <c r="E124" s="225"/>
      <c r="F124" s="225"/>
      <c r="G124" s="225"/>
      <c r="H124" s="226"/>
      <c r="I124" s="225"/>
      <c r="J124" s="225"/>
    </row>
    <row r="125" spans="1:10" s="143" customFormat="1" ht="12.75" x14ac:dyDescent="0.2">
      <c r="A125" s="135"/>
      <c r="B125" s="223"/>
      <c r="C125" s="224"/>
      <c r="D125" s="225"/>
      <c r="E125" s="225"/>
      <c r="F125" s="225"/>
      <c r="G125" s="225"/>
      <c r="H125" s="226"/>
      <c r="I125" s="225"/>
      <c r="J125" s="225"/>
    </row>
    <row r="126" spans="1:10" s="143" customFormat="1" ht="12.75" x14ac:dyDescent="0.2">
      <c r="A126" s="135"/>
      <c r="B126" s="223"/>
      <c r="C126" s="224"/>
      <c r="D126" s="225"/>
      <c r="E126" s="225"/>
      <c r="F126" s="225"/>
      <c r="G126" s="225"/>
      <c r="H126" s="226"/>
      <c r="I126" s="225"/>
      <c r="J126" s="225"/>
    </row>
    <row r="127" spans="1:10" s="143" customFormat="1" ht="12.75" x14ac:dyDescent="0.2">
      <c r="A127" s="135"/>
      <c r="B127" s="223"/>
      <c r="C127" s="224"/>
      <c r="D127" s="225"/>
      <c r="E127" s="225"/>
      <c r="F127" s="225"/>
      <c r="G127" s="225"/>
      <c r="H127" s="226"/>
      <c r="I127" s="225"/>
      <c r="J127" s="225"/>
    </row>
    <row r="128" spans="1:10" s="143" customFormat="1" ht="12.75" x14ac:dyDescent="0.2">
      <c r="A128" s="135"/>
      <c r="B128" s="223"/>
      <c r="C128" s="224"/>
      <c r="D128" s="225"/>
      <c r="E128" s="225"/>
      <c r="F128" s="225"/>
      <c r="G128" s="225"/>
      <c r="H128" s="226"/>
      <c r="I128" s="225"/>
      <c r="J128" s="225"/>
    </row>
    <row r="129" spans="1:10" s="143" customFormat="1" ht="12.75" x14ac:dyDescent="0.2">
      <c r="A129" s="135"/>
      <c r="B129" s="223"/>
      <c r="C129" s="224"/>
      <c r="D129" s="225"/>
      <c r="E129" s="225"/>
      <c r="F129" s="225"/>
      <c r="G129" s="225"/>
      <c r="H129" s="226"/>
      <c r="I129" s="225"/>
      <c r="J129" s="225"/>
    </row>
    <row r="130" spans="1:10" s="143" customFormat="1" ht="12.75" x14ac:dyDescent="0.2">
      <c r="A130" s="135"/>
      <c r="B130" s="223"/>
      <c r="C130" s="224"/>
      <c r="D130" s="225"/>
      <c r="E130" s="225"/>
      <c r="F130" s="225"/>
      <c r="G130" s="225"/>
      <c r="H130" s="226"/>
      <c r="I130" s="225"/>
      <c r="J130" s="225"/>
    </row>
    <row r="131" spans="1:10" s="143" customFormat="1" ht="12.75" x14ac:dyDescent="0.2">
      <c r="A131" s="135"/>
      <c r="B131" s="223"/>
      <c r="C131" s="224"/>
      <c r="D131" s="225"/>
      <c r="E131" s="225"/>
      <c r="F131" s="225"/>
      <c r="G131" s="225"/>
      <c r="H131" s="226"/>
      <c r="I131" s="225"/>
      <c r="J131" s="225"/>
    </row>
    <row r="132" spans="1:10" s="143" customFormat="1" ht="12.75" x14ac:dyDescent="0.2">
      <c r="A132" s="135"/>
      <c r="B132" s="223"/>
      <c r="C132" s="224"/>
      <c r="D132" s="225"/>
      <c r="E132" s="225"/>
      <c r="F132" s="225"/>
      <c r="G132" s="225"/>
      <c r="H132" s="226"/>
      <c r="I132" s="225"/>
      <c r="J132" s="225"/>
    </row>
    <row r="133" spans="1:10" s="143" customFormat="1" ht="12.75" x14ac:dyDescent="0.2">
      <c r="A133" s="135"/>
      <c r="B133" s="223"/>
      <c r="C133" s="224"/>
      <c r="D133" s="225"/>
      <c r="E133" s="225"/>
      <c r="F133" s="225"/>
      <c r="G133" s="225"/>
      <c r="H133" s="226"/>
      <c r="I133" s="225"/>
      <c r="J133" s="225"/>
    </row>
    <row r="134" spans="1:10" s="143" customFormat="1" ht="12.75" x14ac:dyDescent="0.2">
      <c r="A134" s="135"/>
      <c r="B134" s="223"/>
      <c r="C134" s="224"/>
      <c r="D134" s="225"/>
      <c r="E134" s="225"/>
      <c r="F134" s="225"/>
      <c r="G134" s="225"/>
      <c r="H134" s="226"/>
      <c r="I134" s="225"/>
      <c r="J134" s="225"/>
    </row>
    <row r="135" spans="1:10" s="143" customFormat="1" ht="12.75" x14ac:dyDescent="0.2">
      <c r="A135" s="135"/>
      <c r="B135" s="223"/>
      <c r="C135" s="224"/>
      <c r="D135" s="225"/>
      <c r="E135" s="225"/>
      <c r="F135" s="225"/>
      <c r="G135" s="225"/>
      <c r="H135" s="226"/>
      <c r="I135" s="225"/>
      <c r="J135" s="225"/>
    </row>
    <row r="136" spans="1:10" s="143" customFormat="1" ht="12.75" x14ac:dyDescent="0.2">
      <c r="A136" s="135"/>
      <c r="B136" s="223"/>
      <c r="C136" s="224"/>
      <c r="D136" s="225"/>
      <c r="E136" s="225"/>
      <c r="F136" s="225"/>
      <c r="G136" s="225"/>
      <c r="H136" s="226"/>
      <c r="I136" s="225"/>
      <c r="J136" s="225"/>
    </row>
    <row r="137" spans="1:10" s="143" customFormat="1" ht="12.75" x14ac:dyDescent="0.2">
      <c r="A137" s="135"/>
      <c r="B137" s="223"/>
      <c r="C137" s="224"/>
      <c r="D137" s="225"/>
      <c r="E137" s="225"/>
      <c r="F137" s="225"/>
      <c r="G137" s="225"/>
      <c r="H137" s="226"/>
      <c r="I137" s="225"/>
      <c r="J137" s="225"/>
    </row>
    <row r="138" spans="1:10" s="143" customFormat="1" ht="12.75" x14ac:dyDescent="0.2">
      <c r="A138" s="135"/>
      <c r="B138" s="223"/>
      <c r="C138" s="224"/>
      <c r="D138" s="225"/>
      <c r="E138" s="225"/>
      <c r="F138" s="225"/>
      <c r="G138" s="225"/>
      <c r="H138" s="226"/>
      <c r="I138" s="225"/>
      <c r="J138" s="225"/>
    </row>
    <row r="139" spans="1:10" s="143" customFormat="1" ht="12.75" x14ac:dyDescent="0.2">
      <c r="A139" s="135"/>
      <c r="B139" s="223"/>
      <c r="C139" s="224"/>
      <c r="D139" s="225"/>
      <c r="E139" s="225"/>
      <c r="F139" s="225"/>
      <c r="G139" s="225"/>
      <c r="H139" s="226"/>
      <c r="I139" s="225"/>
      <c r="J139" s="225"/>
    </row>
    <row r="140" spans="1:10" s="143" customFormat="1" ht="12.75" x14ac:dyDescent="0.2">
      <c r="A140" s="135"/>
      <c r="B140" s="223"/>
      <c r="C140" s="224"/>
      <c r="D140" s="225"/>
      <c r="E140" s="225"/>
      <c r="F140" s="225"/>
      <c r="G140" s="225"/>
      <c r="H140" s="226"/>
      <c r="I140" s="225"/>
      <c r="J140" s="225"/>
    </row>
    <row r="141" spans="1:10" s="143" customFormat="1" ht="12.75" x14ac:dyDescent="0.2">
      <c r="A141" s="135"/>
      <c r="B141" s="223"/>
      <c r="C141" s="224"/>
      <c r="D141" s="225"/>
      <c r="E141" s="225"/>
      <c r="F141" s="225"/>
      <c r="G141" s="225"/>
      <c r="H141" s="226"/>
      <c r="I141" s="225"/>
      <c r="J141" s="225"/>
    </row>
    <row r="142" spans="1:10" s="143" customFormat="1" ht="12.75" x14ac:dyDescent="0.2">
      <c r="A142" s="135"/>
      <c r="B142" s="223"/>
      <c r="C142" s="224"/>
      <c r="D142" s="225"/>
      <c r="E142" s="225"/>
      <c r="F142" s="225"/>
      <c r="G142" s="225"/>
      <c r="H142" s="226"/>
      <c r="I142" s="225"/>
      <c r="J142" s="225"/>
    </row>
    <row r="143" spans="1:10" s="143" customFormat="1" ht="12.75" x14ac:dyDescent="0.2">
      <c r="A143" s="135"/>
      <c r="B143" s="223"/>
      <c r="C143" s="224"/>
      <c r="D143" s="225"/>
      <c r="E143" s="225"/>
      <c r="F143" s="225"/>
      <c r="G143" s="225"/>
      <c r="H143" s="226"/>
      <c r="I143" s="225"/>
      <c r="J143" s="225"/>
    </row>
    <row r="144" spans="1:10" s="143" customFormat="1" ht="12.75" x14ac:dyDescent="0.2">
      <c r="A144" s="135"/>
      <c r="B144" s="223"/>
      <c r="C144" s="224"/>
      <c r="D144" s="225"/>
      <c r="E144" s="225"/>
      <c r="F144" s="225"/>
      <c r="G144" s="225"/>
      <c r="H144" s="226"/>
      <c r="I144" s="225"/>
      <c r="J144" s="225"/>
    </row>
    <row r="145" spans="1:10" s="143" customFormat="1" ht="12.75" x14ac:dyDescent="0.2">
      <c r="A145" s="135"/>
      <c r="B145" s="223"/>
      <c r="C145" s="224"/>
      <c r="D145" s="225"/>
      <c r="E145" s="225"/>
      <c r="F145" s="225"/>
      <c r="G145" s="225"/>
      <c r="H145" s="226"/>
      <c r="I145" s="225"/>
      <c r="J145" s="225"/>
    </row>
    <row r="146" spans="1:10" s="143" customFormat="1" ht="12.75" x14ac:dyDescent="0.2">
      <c r="A146" s="135"/>
      <c r="B146" s="223"/>
      <c r="C146" s="224"/>
      <c r="D146" s="225"/>
      <c r="E146" s="225"/>
      <c r="F146" s="225"/>
      <c r="G146" s="225"/>
      <c r="H146" s="226"/>
      <c r="I146" s="225"/>
      <c r="J146" s="225"/>
    </row>
    <row r="147" spans="1:10" s="143" customFormat="1" ht="12.75" x14ac:dyDescent="0.2">
      <c r="A147" s="135"/>
      <c r="B147" s="223"/>
      <c r="C147" s="224"/>
      <c r="D147" s="225"/>
      <c r="E147" s="225"/>
      <c r="F147" s="225"/>
      <c r="G147" s="225"/>
      <c r="H147" s="226"/>
      <c r="I147" s="225"/>
      <c r="J147" s="225"/>
    </row>
    <row r="148" spans="1:10" s="143" customFormat="1" ht="12.75" x14ac:dyDescent="0.2">
      <c r="A148" s="135"/>
      <c r="B148" s="223"/>
      <c r="C148" s="224"/>
      <c r="D148" s="225"/>
      <c r="E148" s="225"/>
      <c r="F148" s="225"/>
      <c r="G148" s="225"/>
      <c r="H148" s="226"/>
      <c r="I148" s="225"/>
      <c r="J148" s="225"/>
    </row>
    <row r="149" spans="1:10" s="143" customFormat="1" ht="12.75" x14ac:dyDescent="0.2">
      <c r="A149" s="135"/>
      <c r="B149" s="223"/>
      <c r="C149" s="224"/>
      <c r="D149" s="225"/>
      <c r="E149" s="225"/>
      <c r="F149" s="225"/>
      <c r="G149" s="225"/>
      <c r="H149" s="226"/>
      <c r="I149" s="225"/>
      <c r="J149" s="225"/>
    </row>
    <row r="150" spans="1:10" s="143" customFormat="1" ht="12.75" x14ac:dyDescent="0.2">
      <c r="A150" s="135"/>
      <c r="B150" s="223"/>
      <c r="C150" s="224"/>
      <c r="D150" s="225"/>
      <c r="E150" s="225"/>
      <c r="F150" s="225"/>
      <c r="G150" s="225"/>
      <c r="H150" s="226"/>
      <c r="I150" s="225"/>
      <c r="J150" s="225"/>
    </row>
    <row r="151" spans="1:10" s="143" customFormat="1" ht="12.75" x14ac:dyDescent="0.2">
      <c r="A151" s="135"/>
      <c r="B151" s="223"/>
      <c r="C151" s="224"/>
      <c r="D151" s="225"/>
      <c r="E151" s="225"/>
      <c r="F151" s="225"/>
      <c r="G151" s="225"/>
      <c r="H151" s="226"/>
      <c r="I151" s="225"/>
      <c r="J151" s="225"/>
    </row>
    <row r="152" spans="1:10" s="143" customFormat="1" ht="12.75" x14ac:dyDescent="0.2">
      <c r="A152" s="135"/>
      <c r="B152" s="223"/>
      <c r="C152" s="224"/>
      <c r="D152" s="225"/>
      <c r="E152" s="225"/>
      <c r="F152" s="225"/>
      <c r="G152" s="225"/>
      <c r="H152" s="226"/>
      <c r="I152" s="225"/>
      <c r="J152" s="225"/>
    </row>
    <row r="153" spans="1:10" s="143" customFormat="1" ht="12.75" x14ac:dyDescent="0.2">
      <c r="A153" s="135"/>
      <c r="B153" s="223"/>
      <c r="C153" s="224"/>
      <c r="D153" s="225"/>
      <c r="E153" s="225"/>
      <c r="F153" s="225"/>
      <c r="G153" s="225"/>
      <c r="H153" s="226"/>
      <c r="I153" s="225"/>
      <c r="J153" s="225"/>
    </row>
    <row r="154" spans="1:10" s="143" customFormat="1" ht="12.75" x14ac:dyDescent="0.2">
      <c r="A154" s="135"/>
      <c r="B154" s="223"/>
      <c r="C154" s="224"/>
      <c r="D154" s="225"/>
      <c r="E154" s="225"/>
      <c r="F154" s="225"/>
      <c r="G154" s="225"/>
      <c r="H154" s="226"/>
      <c r="I154" s="225"/>
      <c r="J154" s="225"/>
    </row>
    <row r="155" spans="1:10" s="143" customFormat="1" ht="12.75" x14ac:dyDescent="0.2">
      <c r="A155" s="135"/>
      <c r="B155" s="223"/>
      <c r="C155" s="224"/>
      <c r="D155" s="225"/>
      <c r="E155" s="225"/>
      <c r="F155" s="225"/>
      <c r="G155" s="225"/>
      <c r="H155" s="226"/>
      <c r="I155" s="225"/>
      <c r="J155" s="225"/>
    </row>
    <row r="156" spans="1:10" s="143" customFormat="1" ht="12.75" x14ac:dyDescent="0.2">
      <c r="A156" s="135"/>
      <c r="B156" s="223"/>
      <c r="C156" s="224"/>
      <c r="D156" s="225"/>
      <c r="E156" s="225"/>
      <c r="F156" s="225"/>
      <c r="G156" s="225"/>
      <c r="H156" s="226"/>
      <c r="I156" s="225"/>
      <c r="J156" s="225"/>
    </row>
    <row r="157" spans="1:10" s="143" customFormat="1" ht="12.75" x14ac:dyDescent="0.2">
      <c r="A157" s="135"/>
      <c r="B157" s="223"/>
      <c r="C157" s="224"/>
      <c r="D157" s="225"/>
      <c r="E157" s="225"/>
      <c r="F157" s="225"/>
      <c r="G157" s="225"/>
      <c r="H157" s="226"/>
      <c r="I157" s="225"/>
      <c r="J157" s="225"/>
    </row>
    <row r="158" spans="1:10" s="143" customFormat="1" ht="12.75" x14ac:dyDescent="0.2">
      <c r="A158" s="135"/>
      <c r="B158" s="223"/>
      <c r="C158" s="224"/>
      <c r="D158" s="225"/>
      <c r="E158" s="225"/>
      <c r="F158" s="225"/>
      <c r="G158" s="225"/>
      <c r="H158" s="226"/>
      <c r="I158" s="225"/>
      <c r="J158" s="225"/>
    </row>
    <row r="159" spans="1:10" s="143" customFormat="1" ht="12.75" x14ac:dyDescent="0.2">
      <c r="A159" s="135"/>
      <c r="B159" s="223"/>
      <c r="C159" s="224"/>
      <c r="D159" s="225"/>
      <c r="E159" s="225"/>
      <c r="F159" s="225"/>
      <c r="G159" s="225"/>
      <c r="H159" s="226"/>
      <c r="I159" s="225"/>
      <c r="J159" s="225"/>
    </row>
    <row r="160" spans="1:10" s="143" customFormat="1" ht="12.75" x14ac:dyDescent="0.2">
      <c r="A160" s="135"/>
      <c r="B160" s="223"/>
      <c r="C160" s="224"/>
      <c r="D160" s="225"/>
      <c r="E160" s="225"/>
      <c r="F160" s="225"/>
      <c r="G160" s="225"/>
      <c r="H160" s="226"/>
      <c r="I160" s="225"/>
      <c r="J160" s="225"/>
    </row>
    <row r="161" spans="1:10" s="143" customFormat="1" ht="12.75" x14ac:dyDescent="0.2">
      <c r="A161" s="135"/>
      <c r="B161" s="223"/>
      <c r="C161" s="224"/>
      <c r="D161" s="225"/>
      <c r="E161" s="225"/>
      <c r="F161" s="225"/>
      <c r="G161" s="225"/>
      <c r="H161" s="226"/>
      <c r="I161" s="225"/>
      <c r="J161" s="225"/>
    </row>
    <row r="162" spans="1:10" s="143" customFormat="1" ht="12.75" x14ac:dyDescent="0.2">
      <c r="A162" s="135"/>
      <c r="B162" s="223"/>
      <c r="C162" s="224"/>
      <c r="D162" s="225"/>
      <c r="E162" s="225"/>
      <c r="F162" s="225"/>
      <c r="G162" s="225"/>
      <c r="H162" s="226"/>
      <c r="I162" s="225"/>
      <c r="J162" s="225"/>
    </row>
    <row r="163" spans="1:10" s="143" customFormat="1" ht="12.75" x14ac:dyDescent="0.2">
      <c r="A163" s="135"/>
      <c r="B163" s="223"/>
      <c r="C163" s="224"/>
      <c r="D163" s="225"/>
      <c r="E163" s="225"/>
      <c r="F163" s="225"/>
      <c r="G163" s="225"/>
      <c r="H163" s="226"/>
      <c r="I163" s="225"/>
      <c r="J163" s="225"/>
    </row>
    <row r="164" spans="1:10" s="143" customFormat="1" ht="12.75" x14ac:dyDescent="0.2">
      <c r="A164" s="135"/>
      <c r="B164" s="223"/>
      <c r="C164" s="224"/>
      <c r="D164" s="225"/>
      <c r="E164" s="225"/>
      <c r="F164" s="225"/>
      <c r="G164" s="225"/>
      <c r="H164" s="226"/>
      <c r="I164" s="225"/>
      <c r="J164" s="225"/>
    </row>
    <row r="165" spans="1:10" s="143" customFormat="1" ht="12.75" x14ac:dyDescent="0.2">
      <c r="A165" s="135"/>
      <c r="B165" s="223"/>
      <c r="C165" s="224"/>
      <c r="D165" s="225"/>
      <c r="E165" s="225"/>
      <c r="F165" s="225"/>
      <c r="G165" s="225"/>
      <c r="H165" s="226"/>
      <c r="I165" s="225"/>
      <c r="J165" s="225"/>
    </row>
    <row r="166" spans="1:10" s="143" customFormat="1" ht="12.75" x14ac:dyDescent="0.2">
      <c r="A166" s="135"/>
      <c r="B166" s="223"/>
      <c r="C166" s="224"/>
      <c r="D166" s="225"/>
      <c r="E166" s="225"/>
      <c r="F166" s="225"/>
      <c r="G166" s="225"/>
      <c r="H166" s="226"/>
      <c r="I166" s="225"/>
      <c r="J166" s="225"/>
    </row>
    <row r="167" spans="1:10" s="143" customFormat="1" ht="12.75" x14ac:dyDescent="0.2">
      <c r="A167" s="135"/>
      <c r="B167" s="223"/>
      <c r="C167" s="224"/>
      <c r="D167" s="225"/>
      <c r="E167" s="225"/>
      <c r="F167" s="225"/>
      <c r="G167" s="225"/>
      <c r="H167" s="226"/>
      <c r="I167" s="225"/>
      <c r="J167" s="225"/>
    </row>
    <row r="168" spans="1:10" s="143" customFormat="1" ht="12.75" x14ac:dyDescent="0.2">
      <c r="A168" s="135"/>
      <c r="B168" s="223"/>
      <c r="C168" s="224"/>
      <c r="D168" s="225"/>
      <c r="E168" s="225"/>
      <c r="F168" s="225"/>
      <c r="G168" s="225"/>
      <c r="H168" s="226"/>
      <c r="I168" s="225"/>
      <c r="J168" s="225"/>
    </row>
    <row r="169" spans="1:10" s="143" customFormat="1" ht="12.75" x14ac:dyDescent="0.2">
      <c r="A169" s="135"/>
      <c r="B169" s="223"/>
      <c r="C169" s="224"/>
      <c r="D169" s="225"/>
      <c r="E169" s="225"/>
      <c r="F169" s="225"/>
      <c r="G169" s="225"/>
      <c r="H169" s="226"/>
      <c r="I169" s="225"/>
      <c r="J169" s="225"/>
    </row>
    <row r="170" spans="1:10" s="143" customFormat="1" ht="12.75" x14ac:dyDescent="0.2">
      <c r="A170" s="135"/>
      <c r="B170" s="223"/>
      <c r="C170" s="224"/>
      <c r="D170" s="225"/>
      <c r="E170" s="225"/>
      <c r="F170" s="225"/>
      <c r="G170" s="225"/>
      <c r="H170" s="226"/>
      <c r="I170" s="225"/>
      <c r="J170" s="225"/>
    </row>
    <row r="171" spans="1:10" s="143" customFormat="1" ht="12.75" x14ac:dyDescent="0.2">
      <c r="A171" s="135"/>
      <c r="B171" s="223"/>
      <c r="C171" s="224"/>
      <c r="D171" s="225"/>
      <c r="E171" s="225"/>
      <c r="F171" s="225"/>
      <c r="G171" s="225"/>
      <c r="H171" s="226"/>
      <c r="I171" s="225"/>
      <c r="J171" s="225"/>
    </row>
    <row r="172" spans="1:10" s="143" customFormat="1" ht="12.75" x14ac:dyDescent="0.2">
      <c r="A172" s="135"/>
      <c r="B172" s="223"/>
      <c r="C172" s="224"/>
      <c r="D172" s="225"/>
      <c r="E172" s="225"/>
      <c r="F172" s="225"/>
      <c r="G172" s="225"/>
      <c r="H172" s="226"/>
      <c r="I172" s="225"/>
      <c r="J172" s="225"/>
    </row>
    <row r="173" spans="1:10" s="143" customFormat="1" ht="12.75" x14ac:dyDescent="0.2">
      <c r="A173" s="135"/>
      <c r="B173" s="223"/>
      <c r="C173" s="224"/>
      <c r="D173" s="225"/>
      <c r="E173" s="225"/>
      <c r="F173" s="225"/>
      <c r="G173" s="225"/>
      <c r="H173" s="226"/>
      <c r="I173" s="225"/>
      <c r="J173" s="225"/>
    </row>
    <row r="174" spans="1:10" s="143" customFormat="1" ht="12.75" x14ac:dyDescent="0.2">
      <c r="A174" s="135"/>
      <c r="B174" s="223"/>
      <c r="C174" s="224"/>
      <c r="D174" s="225"/>
      <c r="E174" s="225"/>
      <c r="F174" s="225"/>
      <c r="G174" s="225"/>
      <c r="H174" s="226"/>
      <c r="I174" s="225"/>
      <c r="J174" s="225"/>
    </row>
    <row r="175" spans="1:10" s="143" customFormat="1" ht="12.75" x14ac:dyDescent="0.2">
      <c r="A175" s="135"/>
      <c r="B175" s="223"/>
      <c r="C175" s="224"/>
      <c r="D175" s="225"/>
      <c r="E175" s="225"/>
      <c r="F175" s="225"/>
      <c r="G175" s="225"/>
      <c r="H175" s="226"/>
      <c r="I175" s="225"/>
      <c r="J175" s="225"/>
    </row>
    <row r="176" spans="1:10" s="143" customFormat="1" ht="12.75" x14ac:dyDescent="0.2">
      <c r="A176" s="135"/>
      <c r="B176" s="223"/>
      <c r="C176" s="224"/>
      <c r="D176" s="225"/>
      <c r="E176" s="225"/>
      <c r="F176" s="225"/>
      <c r="G176" s="225"/>
      <c r="H176" s="226"/>
      <c r="I176" s="225"/>
      <c r="J176" s="225"/>
    </row>
    <row r="177" spans="1:10" s="143" customFormat="1" ht="12.75" x14ac:dyDescent="0.2">
      <c r="A177" s="135"/>
      <c r="B177" s="223"/>
      <c r="C177" s="224"/>
      <c r="D177" s="225"/>
      <c r="E177" s="225"/>
      <c r="F177" s="225"/>
      <c r="G177" s="225"/>
      <c r="H177" s="226"/>
      <c r="I177" s="225"/>
      <c r="J177" s="225"/>
    </row>
    <row r="178" spans="1:10" s="143" customFormat="1" ht="12.75" x14ac:dyDescent="0.2">
      <c r="A178" s="135"/>
      <c r="B178" s="223"/>
      <c r="C178" s="224"/>
      <c r="D178" s="225"/>
      <c r="E178" s="225"/>
      <c r="F178" s="225"/>
      <c r="G178" s="225"/>
      <c r="H178" s="226"/>
      <c r="I178" s="225"/>
      <c r="J178" s="225"/>
    </row>
    <row r="179" spans="1:10" s="143" customFormat="1" ht="12.75" x14ac:dyDescent="0.2">
      <c r="A179" s="135"/>
      <c r="B179" s="223"/>
      <c r="C179" s="224"/>
      <c r="D179" s="225"/>
      <c r="E179" s="225"/>
      <c r="F179" s="225"/>
      <c r="G179" s="225"/>
      <c r="H179" s="226"/>
      <c r="I179" s="225"/>
      <c r="J179" s="225"/>
    </row>
    <row r="180" spans="1:10" s="143" customFormat="1" ht="12.75" x14ac:dyDescent="0.2">
      <c r="A180" s="135"/>
      <c r="B180" s="223"/>
      <c r="C180" s="224"/>
      <c r="D180" s="225"/>
      <c r="E180" s="225"/>
      <c r="F180" s="225"/>
      <c r="G180" s="225"/>
      <c r="H180" s="226"/>
      <c r="I180" s="225"/>
      <c r="J180" s="225"/>
    </row>
    <row r="181" spans="1:10" s="143" customFormat="1" ht="12.75" x14ac:dyDescent="0.2">
      <c r="A181" s="135"/>
      <c r="B181" s="223"/>
      <c r="C181" s="224"/>
      <c r="D181" s="225"/>
      <c r="E181" s="225"/>
      <c r="F181" s="225"/>
      <c r="G181" s="225"/>
      <c r="H181" s="226"/>
      <c r="I181" s="225"/>
      <c r="J181" s="225"/>
    </row>
    <row r="182" spans="1:10" s="143" customFormat="1" ht="12.75" x14ac:dyDescent="0.2">
      <c r="A182" s="135"/>
      <c r="B182" s="223"/>
      <c r="C182" s="224"/>
      <c r="D182" s="225"/>
      <c r="E182" s="225"/>
      <c r="F182" s="225"/>
      <c r="G182" s="225"/>
      <c r="H182" s="226"/>
      <c r="I182" s="225"/>
      <c r="J182" s="225"/>
    </row>
    <row r="183" spans="1:10" s="143" customFormat="1" ht="12.75" x14ac:dyDescent="0.2">
      <c r="A183" s="135"/>
      <c r="B183" s="223"/>
      <c r="C183" s="224"/>
      <c r="D183" s="225"/>
      <c r="E183" s="225"/>
      <c r="F183" s="225"/>
      <c r="G183" s="225"/>
      <c r="H183" s="226"/>
      <c r="I183" s="225"/>
      <c r="J183" s="225"/>
    </row>
    <row r="184" spans="1:10" s="143" customFormat="1" ht="12.75" x14ac:dyDescent="0.2">
      <c r="A184" s="135"/>
      <c r="B184" s="223"/>
      <c r="C184" s="224"/>
      <c r="D184" s="225"/>
      <c r="E184" s="225"/>
      <c r="F184" s="225"/>
      <c r="G184" s="225"/>
      <c r="H184" s="226"/>
      <c r="I184" s="225"/>
      <c r="J184" s="225"/>
    </row>
    <row r="185" spans="1:10" s="143" customFormat="1" ht="12.75" x14ac:dyDescent="0.2">
      <c r="A185" s="135"/>
      <c r="B185" s="223"/>
      <c r="C185" s="224"/>
      <c r="D185" s="225"/>
      <c r="E185" s="225"/>
      <c r="F185" s="225"/>
      <c r="G185" s="225"/>
      <c r="H185" s="226"/>
      <c r="I185" s="225"/>
      <c r="J185" s="225"/>
    </row>
    <row r="186" spans="1:10" s="143" customFormat="1" ht="12.75" x14ac:dyDescent="0.2">
      <c r="A186" s="135"/>
      <c r="B186" s="223"/>
      <c r="C186" s="224"/>
      <c r="D186" s="225"/>
      <c r="E186" s="225"/>
      <c r="F186" s="225"/>
      <c r="G186" s="225"/>
      <c r="H186" s="226"/>
      <c r="I186" s="225"/>
      <c r="J186" s="225"/>
    </row>
    <row r="187" spans="1:10" s="143" customFormat="1" ht="12.75" x14ac:dyDescent="0.2">
      <c r="A187" s="135"/>
      <c r="B187" s="223"/>
      <c r="C187" s="224"/>
      <c r="D187" s="225"/>
      <c r="E187" s="225"/>
      <c r="F187" s="225"/>
      <c r="G187" s="225"/>
      <c r="H187" s="226"/>
      <c r="I187" s="225"/>
      <c r="J187" s="225"/>
    </row>
    <row r="188" spans="1:10" s="143" customFormat="1" ht="12.75" x14ac:dyDescent="0.2">
      <c r="A188" s="135"/>
      <c r="B188" s="223"/>
      <c r="C188" s="224"/>
      <c r="D188" s="225"/>
      <c r="E188" s="225"/>
      <c r="F188" s="225"/>
      <c r="G188" s="225"/>
      <c r="H188" s="226"/>
      <c r="I188" s="225"/>
      <c r="J188" s="225"/>
    </row>
    <row r="189" spans="1:10" s="143" customFormat="1" ht="12.75" x14ac:dyDescent="0.2">
      <c r="A189" s="135"/>
      <c r="B189" s="223"/>
      <c r="C189" s="224"/>
      <c r="D189" s="225"/>
      <c r="E189" s="225"/>
      <c r="F189" s="225"/>
      <c r="G189" s="225"/>
      <c r="H189" s="226"/>
      <c r="I189" s="225"/>
      <c r="J189" s="225"/>
    </row>
    <row r="190" spans="1:10" s="143" customFormat="1" ht="12.75" x14ac:dyDescent="0.2">
      <c r="A190" s="135"/>
      <c r="B190" s="223"/>
      <c r="C190" s="224"/>
      <c r="D190" s="225"/>
      <c r="E190" s="225"/>
      <c r="F190" s="225"/>
      <c r="G190" s="225"/>
      <c r="H190" s="226"/>
      <c r="I190" s="225"/>
      <c r="J190" s="225"/>
    </row>
    <row r="191" spans="1:10" s="143" customFormat="1" ht="12.75" x14ac:dyDescent="0.2">
      <c r="A191" s="135"/>
      <c r="B191" s="223"/>
      <c r="C191" s="224"/>
      <c r="D191" s="225"/>
      <c r="E191" s="225"/>
      <c r="F191" s="225"/>
      <c r="G191" s="225"/>
      <c r="H191" s="226"/>
      <c r="I191" s="225"/>
      <c r="J191" s="225"/>
    </row>
    <row r="192" spans="1:10" s="143" customFormat="1" ht="12.75" x14ac:dyDescent="0.2">
      <c r="A192" s="135"/>
      <c r="B192" s="223"/>
      <c r="C192" s="224"/>
      <c r="D192" s="225"/>
      <c r="E192" s="225"/>
      <c r="F192" s="225"/>
      <c r="G192" s="225"/>
      <c r="H192" s="226"/>
      <c r="I192" s="225"/>
      <c r="J192" s="225"/>
    </row>
    <row r="193" spans="1:10" s="143" customFormat="1" ht="12.75" x14ac:dyDescent="0.2">
      <c r="A193" s="135"/>
      <c r="B193" s="223"/>
      <c r="C193" s="224"/>
      <c r="D193" s="225"/>
      <c r="E193" s="225"/>
      <c r="F193" s="225"/>
      <c r="G193" s="225"/>
      <c r="H193" s="226"/>
      <c r="I193" s="225"/>
      <c r="J193" s="225"/>
    </row>
    <row r="194" spans="1:10" s="143" customFormat="1" ht="12.75" x14ac:dyDescent="0.2">
      <c r="A194" s="135"/>
      <c r="B194" s="223"/>
      <c r="C194" s="224"/>
      <c r="D194" s="225"/>
      <c r="E194" s="225"/>
      <c r="F194" s="225"/>
      <c r="G194" s="225"/>
      <c r="H194" s="226"/>
      <c r="I194" s="225"/>
      <c r="J194" s="225"/>
    </row>
    <row r="195" spans="1:10" s="143" customFormat="1" ht="12.75" x14ac:dyDescent="0.2">
      <c r="A195" s="135"/>
      <c r="B195" s="223"/>
      <c r="C195" s="224"/>
      <c r="D195" s="225"/>
      <c r="E195" s="225"/>
      <c r="F195" s="225"/>
      <c r="G195" s="225"/>
      <c r="H195" s="226"/>
      <c r="I195" s="225"/>
      <c r="J195" s="225"/>
    </row>
    <row r="196" spans="1:10" s="143" customFormat="1" ht="12.75" x14ac:dyDescent="0.2">
      <c r="A196" s="135"/>
      <c r="B196" s="223"/>
      <c r="C196" s="224"/>
      <c r="D196" s="225"/>
      <c r="E196" s="225"/>
      <c r="F196" s="225"/>
      <c r="G196" s="225"/>
      <c r="H196" s="226"/>
      <c r="I196" s="225"/>
      <c r="J196" s="225"/>
    </row>
    <row r="197" spans="1:10" s="143" customFormat="1" ht="12.75" x14ac:dyDescent="0.2">
      <c r="A197" s="135"/>
      <c r="B197" s="223"/>
      <c r="C197" s="224"/>
      <c r="D197" s="225"/>
      <c r="E197" s="225"/>
      <c r="F197" s="225"/>
      <c r="G197" s="225"/>
      <c r="H197" s="226"/>
      <c r="I197" s="225"/>
      <c r="J197" s="225"/>
    </row>
    <row r="198" spans="1:10" s="143" customFormat="1" ht="12.75" x14ac:dyDescent="0.2">
      <c r="A198" s="135"/>
      <c r="B198" s="223"/>
      <c r="C198" s="224"/>
      <c r="D198" s="225"/>
      <c r="E198" s="225"/>
      <c r="F198" s="225"/>
      <c r="G198" s="225"/>
      <c r="H198" s="226"/>
      <c r="I198" s="225"/>
      <c r="J198" s="225"/>
    </row>
    <row r="199" spans="1:10" s="143" customFormat="1" ht="12.75" x14ac:dyDescent="0.2">
      <c r="A199" s="135"/>
      <c r="B199" s="223"/>
      <c r="C199" s="224"/>
      <c r="D199" s="225"/>
      <c r="E199" s="225"/>
      <c r="F199" s="225"/>
      <c r="G199" s="225"/>
      <c r="H199" s="226"/>
      <c r="I199" s="225"/>
      <c r="J199" s="225"/>
    </row>
    <row r="200" spans="1:10" s="143" customFormat="1" ht="12.75" x14ac:dyDescent="0.2">
      <c r="A200" s="135"/>
      <c r="B200" s="223"/>
      <c r="C200" s="224"/>
      <c r="D200" s="225"/>
      <c r="E200" s="225"/>
      <c r="F200" s="225"/>
      <c r="G200" s="225"/>
      <c r="H200" s="226"/>
      <c r="I200" s="225"/>
      <c r="J200" s="225"/>
    </row>
    <row r="201" spans="1:10" s="143" customFormat="1" ht="12.75" x14ac:dyDescent="0.2">
      <c r="A201" s="135"/>
      <c r="B201" s="223"/>
      <c r="C201" s="224"/>
      <c r="D201" s="225"/>
      <c r="E201" s="225"/>
      <c r="F201" s="225"/>
      <c r="G201" s="225"/>
      <c r="H201" s="226"/>
      <c r="I201" s="225"/>
      <c r="J201" s="225"/>
    </row>
    <row r="202" spans="1:10" s="143" customFormat="1" ht="12.75" x14ac:dyDescent="0.2">
      <c r="A202" s="135"/>
      <c r="B202" s="223"/>
      <c r="C202" s="224"/>
      <c r="D202" s="225"/>
      <c r="E202" s="225"/>
      <c r="F202" s="225"/>
      <c r="G202" s="225"/>
      <c r="H202" s="226"/>
      <c r="I202" s="225"/>
      <c r="J202" s="225"/>
    </row>
    <row r="203" spans="1:10" s="143" customFormat="1" ht="12.75" x14ac:dyDescent="0.2">
      <c r="A203" s="135"/>
      <c r="B203" s="223"/>
      <c r="C203" s="224"/>
      <c r="D203" s="225"/>
      <c r="E203" s="225"/>
      <c r="F203" s="225"/>
      <c r="G203" s="225"/>
      <c r="H203" s="226"/>
      <c r="I203" s="225"/>
      <c r="J203" s="225"/>
    </row>
    <row r="204" spans="1:10" s="143" customFormat="1" ht="12.75" x14ac:dyDescent="0.2">
      <c r="A204" s="135"/>
      <c r="B204" s="223"/>
      <c r="C204" s="224"/>
      <c r="D204" s="225"/>
      <c r="E204" s="225"/>
      <c r="F204" s="225"/>
      <c r="G204" s="225"/>
      <c r="H204" s="226"/>
      <c r="I204" s="225"/>
      <c r="J204" s="225"/>
    </row>
    <row r="205" spans="1:10" s="143" customFormat="1" ht="12.75" x14ac:dyDescent="0.2">
      <c r="A205" s="135"/>
      <c r="B205" s="223"/>
      <c r="C205" s="224"/>
      <c r="D205" s="225"/>
      <c r="E205" s="225"/>
      <c r="F205" s="225"/>
      <c r="G205" s="225"/>
      <c r="H205" s="226"/>
      <c r="I205" s="225"/>
      <c r="J205" s="225"/>
    </row>
    <row r="206" spans="1:10" s="143" customFormat="1" ht="12.75" x14ac:dyDescent="0.2">
      <c r="A206" s="135"/>
      <c r="B206" s="223"/>
      <c r="C206" s="224"/>
      <c r="D206" s="225"/>
      <c r="E206" s="225"/>
      <c r="F206" s="225"/>
      <c r="G206" s="225"/>
      <c r="H206" s="226"/>
      <c r="I206" s="225"/>
      <c r="J206" s="225"/>
    </row>
    <row r="207" spans="1:10" s="143" customFormat="1" ht="12.75" x14ac:dyDescent="0.2">
      <c r="A207" s="135"/>
      <c r="B207" s="223"/>
      <c r="C207" s="224"/>
      <c r="D207" s="225"/>
      <c r="E207" s="225"/>
      <c r="F207" s="225"/>
      <c r="G207" s="225"/>
      <c r="H207" s="226"/>
      <c r="I207" s="225"/>
      <c r="J207" s="225"/>
    </row>
    <row r="208" spans="1:10" s="143" customFormat="1" ht="12.75" x14ac:dyDescent="0.2">
      <c r="A208" s="135"/>
      <c r="B208" s="223"/>
      <c r="C208" s="224"/>
      <c r="D208" s="225"/>
      <c r="E208" s="225"/>
      <c r="F208" s="225"/>
      <c r="G208" s="225"/>
      <c r="H208" s="226"/>
      <c r="I208" s="225"/>
      <c r="J208" s="225"/>
    </row>
    <row r="209" spans="1:10" s="143" customFormat="1" ht="12.75" x14ac:dyDescent="0.2">
      <c r="A209" s="135"/>
      <c r="B209" s="223"/>
      <c r="C209" s="224"/>
      <c r="D209" s="225"/>
      <c r="E209" s="225"/>
      <c r="F209" s="225"/>
      <c r="G209" s="225"/>
      <c r="H209" s="226"/>
      <c r="I209" s="225"/>
      <c r="J209" s="225"/>
    </row>
    <row r="210" spans="1:10" s="143" customFormat="1" ht="12.75" x14ac:dyDescent="0.2">
      <c r="A210" s="135"/>
      <c r="B210" s="223"/>
      <c r="C210" s="224"/>
      <c r="D210" s="225"/>
      <c r="E210" s="225"/>
      <c r="F210" s="225"/>
      <c r="G210" s="225"/>
      <c r="H210" s="226"/>
      <c r="I210" s="225"/>
      <c r="J210" s="225"/>
    </row>
    <row r="211" spans="1:10" s="143" customFormat="1" ht="12.75" x14ac:dyDescent="0.2">
      <c r="A211" s="135"/>
      <c r="B211" s="223"/>
      <c r="C211" s="224"/>
      <c r="D211" s="225"/>
      <c r="E211" s="225"/>
      <c r="F211" s="225"/>
      <c r="G211" s="225"/>
      <c r="H211" s="226"/>
      <c r="I211" s="225"/>
      <c r="J211" s="225"/>
    </row>
    <row r="212" spans="1:10" s="143" customFormat="1" ht="12.75" x14ac:dyDescent="0.2">
      <c r="A212" s="135"/>
      <c r="B212" s="223"/>
      <c r="C212" s="224"/>
      <c r="D212" s="225"/>
      <c r="E212" s="225"/>
      <c r="F212" s="225"/>
      <c r="G212" s="225"/>
      <c r="H212" s="226"/>
      <c r="I212" s="225"/>
      <c r="J212" s="225"/>
    </row>
    <row r="213" spans="1:10" s="143" customFormat="1" ht="12.75" x14ac:dyDescent="0.2">
      <c r="A213" s="135"/>
      <c r="B213" s="223"/>
      <c r="C213" s="224"/>
      <c r="D213" s="225"/>
      <c r="E213" s="225"/>
      <c r="F213" s="225"/>
      <c r="G213" s="225"/>
      <c r="H213" s="226"/>
      <c r="I213" s="225"/>
      <c r="J213" s="225"/>
    </row>
    <row r="214" spans="1:10" s="143" customFormat="1" ht="12.75" x14ac:dyDescent="0.2">
      <c r="A214" s="135"/>
      <c r="B214" s="223"/>
      <c r="C214" s="224"/>
      <c r="D214" s="225"/>
      <c r="E214" s="225"/>
      <c r="F214" s="225"/>
      <c r="G214" s="225"/>
      <c r="H214" s="226"/>
      <c r="I214" s="225"/>
      <c r="J214" s="225"/>
    </row>
    <row r="215" spans="1:10" s="143" customFormat="1" ht="12.75" x14ac:dyDescent="0.2">
      <c r="A215" s="135"/>
      <c r="B215" s="223"/>
      <c r="C215" s="224"/>
      <c r="D215" s="225"/>
      <c r="E215" s="225"/>
      <c r="F215" s="225"/>
      <c r="G215" s="225"/>
      <c r="H215" s="226"/>
      <c r="I215" s="225"/>
      <c r="J215" s="225"/>
    </row>
    <row r="216" spans="1:10" s="143" customFormat="1" ht="12.75" x14ac:dyDescent="0.2">
      <c r="A216" s="135"/>
      <c r="B216" s="223"/>
      <c r="C216" s="224"/>
      <c r="D216" s="225"/>
      <c r="E216" s="225"/>
      <c r="F216" s="225"/>
      <c r="G216" s="225"/>
      <c r="H216" s="226"/>
      <c r="I216" s="225"/>
      <c r="J216" s="225"/>
    </row>
    <row r="217" spans="1:10" s="143" customFormat="1" ht="12.75" x14ac:dyDescent="0.2">
      <c r="A217" s="135"/>
      <c r="B217" s="223"/>
      <c r="C217" s="224"/>
      <c r="D217" s="225"/>
      <c r="E217" s="225"/>
      <c r="F217" s="225"/>
      <c r="G217" s="225"/>
      <c r="H217" s="226"/>
      <c r="I217" s="225"/>
      <c r="J217" s="225"/>
    </row>
    <row r="218" spans="1:10" s="143" customFormat="1" ht="12.75" x14ac:dyDescent="0.2">
      <c r="A218" s="135"/>
      <c r="B218" s="223"/>
      <c r="C218" s="224"/>
      <c r="D218" s="225"/>
      <c r="E218" s="225"/>
      <c r="F218" s="225"/>
      <c r="G218" s="225"/>
      <c r="H218" s="226"/>
      <c r="I218" s="225"/>
      <c r="J218" s="225"/>
    </row>
    <row r="219" spans="1:10" s="143" customFormat="1" ht="12.75" x14ac:dyDescent="0.2">
      <c r="A219" s="135"/>
      <c r="B219" s="223"/>
      <c r="C219" s="224"/>
      <c r="D219" s="225"/>
      <c r="E219" s="225"/>
      <c r="F219" s="225"/>
      <c r="G219" s="225"/>
      <c r="H219" s="226"/>
      <c r="I219" s="225"/>
      <c r="J219" s="225"/>
    </row>
    <row r="220" spans="1:10" s="143" customFormat="1" ht="12.75" x14ac:dyDescent="0.2">
      <c r="A220" s="135"/>
      <c r="B220" s="223"/>
      <c r="C220" s="224"/>
      <c r="D220" s="225"/>
      <c r="E220" s="225"/>
      <c r="F220" s="225"/>
      <c r="G220" s="225"/>
      <c r="H220" s="226"/>
      <c r="I220" s="225"/>
      <c r="J220" s="225"/>
    </row>
    <row r="221" spans="1:10" s="143" customFormat="1" ht="12.75" x14ac:dyDescent="0.2">
      <c r="A221" s="135"/>
      <c r="B221" s="223"/>
      <c r="C221" s="224"/>
      <c r="D221" s="225"/>
      <c r="E221" s="225"/>
      <c r="F221" s="225"/>
      <c r="G221" s="225"/>
      <c r="H221" s="226"/>
      <c r="I221" s="225"/>
      <c r="J221" s="225"/>
    </row>
    <row r="222" spans="1:10" s="143" customFormat="1" ht="12.75" x14ac:dyDescent="0.2">
      <c r="A222" s="135"/>
      <c r="B222" s="223"/>
      <c r="C222" s="224"/>
      <c r="D222" s="225"/>
      <c r="E222" s="225"/>
      <c r="F222" s="225"/>
      <c r="G222" s="225"/>
      <c r="H222" s="226"/>
      <c r="I222" s="225"/>
      <c r="J222" s="225"/>
    </row>
    <row r="223" spans="1:10" s="143" customFormat="1" ht="12.75" x14ac:dyDescent="0.2">
      <c r="A223" s="135"/>
      <c r="B223" s="223"/>
      <c r="C223" s="224"/>
      <c r="D223" s="225"/>
      <c r="E223" s="225"/>
      <c r="F223" s="225"/>
      <c r="G223" s="225"/>
      <c r="H223" s="226"/>
      <c r="I223" s="225"/>
      <c r="J223" s="225"/>
    </row>
    <row r="224" spans="1:10" s="143" customFormat="1" ht="12.75" x14ac:dyDescent="0.2">
      <c r="A224" s="135"/>
      <c r="B224" s="223"/>
      <c r="C224" s="224"/>
      <c r="D224" s="225"/>
      <c r="E224" s="225"/>
      <c r="F224" s="225"/>
      <c r="G224" s="225"/>
      <c r="H224" s="226"/>
      <c r="I224" s="225"/>
      <c r="J224" s="225"/>
    </row>
    <row r="225" spans="1:10" s="143" customFormat="1" ht="12.75" x14ac:dyDescent="0.2">
      <c r="A225" s="135"/>
      <c r="B225" s="223"/>
      <c r="C225" s="224"/>
      <c r="D225" s="225"/>
      <c r="E225" s="225"/>
      <c r="F225" s="225"/>
      <c r="G225" s="225"/>
      <c r="H225" s="226"/>
      <c r="I225" s="225"/>
      <c r="J225" s="225"/>
    </row>
    <row r="226" spans="1:10" s="143" customFormat="1" ht="12.75" x14ac:dyDescent="0.2">
      <c r="A226" s="135"/>
      <c r="B226" s="223"/>
      <c r="C226" s="224"/>
      <c r="D226" s="225"/>
      <c r="E226" s="225"/>
      <c r="F226" s="225"/>
      <c r="G226" s="225"/>
      <c r="H226" s="226"/>
      <c r="I226" s="225"/>
      <c r="J226" s="225"/>
    </row>
    <row r="227" spans="1:10" s="143" customFormat="1" ht="12.75" x14ac:dyDescent="0.2">
      <c r="A227" s="135"/>
      <c r="B227" s="223"/>
      <c r="C227" s="224"/>
      <c r="D227" s="225"/>
      <c r="E227" s="225"/>
      <c r="F227" s="225"/>
      <c r="G227" s="225"/>
      <c r="H227" s="226"/>
      <c r="I227" s="225"/>
      <c r="J227" s="225"/>
    </row>
    <row r="228" spans="1:10" s="143" customFormat="1" ht="12.75" x14ac:dyDescent="0.2">
      <c r="A228" s="135"/>
      <c r="B228" s="223"/>
      <c r="C228" s="224"/>
      <c r="D228" s="225"/>
      <c r="E228" s="225"/>
      <c r="F228" s="225"/>
      <c r="G228" s="225"/>
      <c r="H228" s="226"/>
      <c r="I228" s="225"/>
      <c r="J228" s="225"/>
    </row>
    <row r="229" spans="1:10" s="143" customFormat="1" ht="12.75" x14ac:dyDescent="0.2">
      <c r="A229" s="135"/>
      <c r="B229" s="223"/>
      <c r="C229" s="224"/>
      <c r="D229" s="225"/>
      <c r="E229" s="225"/>
      <c r="F229" s="225"/>
      <c r="G229" s="225"/>
      <c r="H229" s="226"/>
      <c r="I229" s="225"/>
      <c r="J229" s="225"/>
    </row>
    <row r="230" spans="1:10" s="143" customFormat="1" ht="12.75" x14ac:dyDescent="0.2">
      <c r="A230" s="135"/>
      <c r="B230" s="223"/>
      <c r="C230" s="224"/>
      <c r="D230" s="225"/>
      <c r="E230" s="225"/>
      <c r="F230" s="225"/>
      <c r="G230" s="225"/>
      <c r="H230" s="226"/>
      <c r="I230" s="225"/>
      <c r="J230" s="225"/>
    </row>
    <row r="231" spans="1:10" s="143" customFormat="1" ht="12.75" x14ac:dyDescent="0.2">
      <c r="A231" s="135"/>
      <c r="B231" s="223"/>
      <c r="C231" s="224"/>
      <c r="D231" s="225"/>
      <c r="E231" s="225"/>
      <c r="F231" s="225"/>
      <c r="G231" s="225"/>
      <c r="H231" s="226"/>
      <c r="I231" s="225"/>
      <c r="J231" s="225"/>
    </row>
    <row r="232" spans="1:10" s="143" customFormat="1" ht="12.75" x14ac:dyDescent="0.2">
      <c r="A232" s="135"/>
      <c r="B232" s="223"/>
      <c r="C232" s="224"/>
      <c r="D232" s="225"/>
      <c r="E232" s="225"/>
      <c r="F232" s="225"/>
      <c r="G232" s="225"/>
      <c r="H232" s="226"/>
      <c r="I232" s="225"/>
      <c r="J232" s="225"/>
    </row>
    <row r="233" spans="1:10" s="143" customFormat="1" ht="12.75" x14ac:dyDescent="0.2">
      <c r="A233" s="135"/>
      <c r="B233" s="223"/>
      <c r="C233" s="224"/>
      <c r="D233" s="225"/>
      <c r="E233" s="225"/>
      <c r="F233" s="225"/>
      <c r="G233" s="225"/>
      <c r="H233" s="226"/>
      <c r="I233" s="225"/>
      <c r="J233" s="225"/>
    </row>
    <row r="234" spans="1:10" s="143" customFormat="1" ht="12.75" x14ac:dyDescent="0.2">
      <c r="A234" s="135"/>
      <c r="B234" s="223"/>
      <c r="C234" s="224"/>
      <c r="D234" s="225"/>
      <c r="E234" s="225"/>
      <c r="F234" s="225"/>
      <c r="G234" s="225"/>
      <c r="H234" s="226"/>
      <c r="I234" s="225"/>
      <c r="J234" s="225"/>
    </row>
    <row r="235" spans="1:10" s="143" customFormat="1" ht="12.75" x14ac:dyDescent="0.2">
      <c r="A235" s="135"/>
      <c r="B235" s="223"/>
      <c r="C235" s="224"/>
      <c r="D235" s="225"/>
      <c r="E235" s="225"/>
      <c r="F235" s="225"/>
      <c r="G235" s="225"/>
      <c r="H235" s="226"/>
      <c r="I235" s="225"/>
      <c r="J235" s="225"/>
    </row>
    <row r="236" spans="1:10" s="143" customFormat="1" ht="12.75" x14ac:dyDescent="0.2">
      <c r="A236" s="135"/>
      <c r="B236" s="223"/>
      <c r="C236" s="224"/>
      <c r="D236" s="225"/>
      <c r="E236" s="225"/>
      <c r="F236" s="225"/>
      <c r="G236" s="225"/>
      <c r="H236" s="226"/>
      <c r="I236" s="225"/>
      <c r="J236" s="225"/>
    </row>
    <row r="237" spans="1:10" s="143" customFormat="1" ht="12.75" x14ac:dyDescent="0.2">
      <c r="A237" s="135"/>
      <c r="B237" s="223"/>
      <c r="C237" s="224"/>
      <c r="D237" s="225"/>
      <c r="E237" s="225"/>
      <c r="F237" s="225"/>
      <c r="G237" s="225"/>
      <c r="H237" s="226"/>
      <c r="I237" s="225"/>
      <c r="J237" s="225"/>
    </row>
    <row r="238" spans="1:10" s="143" customFormat="1" ht="12.75" x14ac:dyDescent="0.2">
      <c r="A238" s="135"/>
      <c r="B238" s="223"/>
      <c r="C238" s="224"/>
      <c r="D238" s="225"/>
      <c r="E238" s="225"/>
      <c r="F238" s="225"/>
      <c r="G238" s="225"/>
      <c r="H238" s="226"/>
      <c r="I238" s="225"/>
      <c r="J238" s="225"/>
    </row>
    <row r="239" spans="1:10" s="143" customFormat="1" ht="12.75" x14ac:dyDescent="0.2">
      <c r="A239" s="135"/>
      <c r="B239" s="223"/>
      <c r="C239" s="224"/>
      <c r="D239" s="225"/>
      <c r="E239" s="225"/>
      <c r="F239" s="225"/>
      <c r="G239" s="225"/>
      <c r="H239" s="226"/>
      <c r="I239" s="225"/>
      <c r="J239" s="225"/>
    </row>
    <row r="240" spans="1:10" s="143" customFormat="1" ht="12.75" x14ac:dyDescent="0.2">
      <c r="A240" s="135"/>
      <c r="B240" s="223"/>
      <c r="C240" s="224"/>
      <c r="D240" s="225"/>
      <c r="E240" s="225"/>
      <c r="F240" s="225"/>
      <c r="G240" s="225"/>
      <c r="H240" s="226"/>
      <c r="I240" s="225"/>
      <c r="J240" s="225"/>
    </row>
    <row r="241" spans="1:10" s="143" customFormat="1" ht="12.75" x14ac:dyDescent="0.2">
      <c r="A241" s="135"/>
      <c r="B241" s="223"/>
      <c r="C241" s="224"/>
      <c r="D241" s="225"/>
      <c r="E241" s="225"/>
      <c r="F241" s="225"/>
      <c r="G241" s="225"/>
      <c r="H241" s="226"/>
      <c r="I241" s="225"/>
      <c r="J241" s="225"/>
    </row>
    <row r="242" spans="1:10" s="143" customFormat="1" ht="12.75" x14ac:dyDescent="0.2">
      <c r="A242" s="135"/>
      <c r="B242" s="223"/>
      <c r="C242" s="224"/>
      <c r="D242" s="225"/>
      <c r="E242" s="225"/>
      <c r="F242" s="225"/>
      <c r="G242" s="225"/>
      <c r="H242" s="226"/>
      <c r="I242" s="225"/>
      <c r="J242" s="225"/>
    </row>
    <row r="243" spans="1:10" s="143" customFormat="1" ht="12.75" x14ac:dyDescent="0.2">
      <c r="A243" s="135"/>
      <c r="B243" s="223"/>
      <c r="C243" s="224"/>
      <c r="D243" s="225"/>
      <c r="E243" s="225"/>
      <c r="F243" s="225"/>
      <c r="G243" s="225"/>
      <c r="H243" s="226"/>
      <c r="I243" s="225"/>
      <c r="J243" s="225"/>
    </row>
    <row r="244" spans="1:10" s="143" customFormat="1" ht="12.75" x14ac:dyDescent="0.2">
      <c r="A244" s="135"/>
      <c r="B244" s="223"/>
      <c r="C244" s="224"/>
      <c r="D244" s="225"/>
      <c r="E244" s="225"/>
      <c r="F244" s="225"/>
      <c r="G244" s="225"/>
      <c r="H244" s="226"/>
      <c r="I244" s="225"/>
      <c r="J244" s="225"/>
    </row>
    <row r="245" spans="1:10" s="143" customFormat="1" ht="12.75" x14ac:dyDescent="0.2">
      <c r="A245" s="135"/>
      <c r="B245" s="223"/>
      <c r="C245" s="224"/>
      <c r="D245" s="225"/>
      <c r="E245" s="225"/>
      <c r="F245" s="225"/>
      <c r="G245" s="225"/>
      <c r="H245" s="226"/>
      <c r="I245" s="225"/>
      <c r="J245" s="225"/>
    </row>
    <row r="246" spans="1:10" s="143" customFormat="1" ht="12.75" x14ac:dyDescent="0.2">
      <c r="A246" s="135"/>
      <c r="B246" s="223"/>
      <c r="C246" s="224"/>
      <c r="D246" s="225"/>
      <c r="E246" s="225"/>
      <c r="F246" s="225"/>
      <c r="G246" s="225"/>
      <c r="H246" s="226"/>
      <c r="I246" s="225"/>
      <c r="J246" s="225"/>
    </row>
    <row r="247" spans="1:10" s="143" customFormat="1" ht="12.75" x14ac:dyDescent="0.2">
      <c r="A247" s="135"/>
      <c r="B247" s="223"/>
      <c r="C247" s="224"/>
      <c r="D247" s="225"/>
      <c r="E247" s="225"/>
      <c r="F247" s="225"/>
      <c r="G247" s="225"/>
      <c r="H247" s="226"/>
      <c r="I247" s="225"/>
      <c r="J247" s="225"/>
    </row>
    <row r="248" spans="1:10" s="143" customFormat="1" ht="12.75" x14ac:dyDescent="0.2">
      <c r="A248" s="135"/>
      <c r="B248" s="223"/>
      <c r="C248" s="224"/>
      <c r="D248" s="225"/>
      <c r="E248" s="225"/>
      <c r="F248" s="225"/>
      <c r="G248" s="225"/>
      <c r="H248" s="226"/>
      <c r="I248" s="225"/>
      <c r="J248" s="225"/>
    </row>
    <row r="249" spans="1:10" s="143" customFormat="1" ht="12.75" x14ac:dyDescent="0.2">
      <c r="A249" s="135"/>
      <c r="B249" s="223"/>
      <c r="C249" s="224"/>
      <c r="D249" s="225"/>
      <c r="E249" s="225"/>
      <c r="F249" s="225"/>
      <c r="G249" s="225"/>
      <c r="H249" s="226"/>
      <c r="I249" s="225"/>
      <c r="J249" s="225"/>
    </row>
    <row r="250" spans="1:10" s="143" customFormat="1" ht="12.75" x14ac:dyDescent="0.2">
      <c r="A250" s="135"/>
      <c r="B250" s="223"/>
      <c r="C250" s="224"/>
      <c r="D250" s="225"/>
      <c r="E250" s="225"/>
      <c r="F250" s="225"/>
      <c r="G250" s="225"/>
      <c r="H250" s="226"/>
      <c r="I250" s="225"/>
      <c r="J250" s="225"/>
    </row>
    <row r="251" spans="1:10" s="143" customFormat="1" ht="12.75" x14ac:dyDescent="0.2">
      <c r="A251" s="135"/>
      <c r="B251" s="223"/>
      <c r="C251" s="224"/>
      <c r="D251" s="225"/>
      <c r="E251" s="225"/>
      <c r="F251" s="225"/>
      <c r="G251" s="225"/>
      <c r="H251" s="226"/>
      <c r="I251" s="225"/>
      <c r="J251" s="225"/>
    </row>
    <row r="252" spans="1:10" s="143" customFormat="1" ht="12.75" x14ac:dyDescent="0.2">
      <c r="A252" s="135"/>
      <c r="B252" s="223"/>
      <c r="C252" s="224"/>
      <c r="D252" s="225"/>
      <c r="E252" s="225"/>
      <c r="F252" s="225"/>
      <c r="G252" s="225"/>
      <c r="H252" s="226"/>
      <c r="I252" s="225"/>
      <c r="J252" s="225"/>
    </row>
    <row r="253" spans="1:10" s="143" customFormat="1" ht="12.75" x14ac:dyDescent="0.2">
      <c r="A253" s="135"/>
      <c r="B253" s="223"/>
      <c r="C253" s="224"/>
      <c r="D253" s="225"/>
      <c r="E253" s="225"/>
      <c r="F253" s="225"/>
      <c r="G253" s="225"/>
      <c r="H253" s="226"/>
      <c r="I253" s="225"/>
      <c r="J253" s="225"/>
    </row>
    <row r="254" spans="1:10" s="143" customFormat="1" ht="12.75" x14ac:dyDescent="0.2">
      <c r="A254" s="135"/>
      <c r="B254" s="223"/>
      <c r="C254" s="224"/>
      <c r="D254" s="225"/>
      <c r="E254" s="225"/>
      <c r="F254" s="225"/>
      <c r="G254" s="225"/>
      <c r="H254" s="226"/>
      <c r="I254" s="225"/>
      <c r="J254" s="225"/>
    </row>
    <row r="255" spans="1:10" s="143" customFormat="1" ht="12.75" x14ac:dyDescent="0.2">
      <c r="A255" s="135"/>
      <c r="B255" s="223"/>
      <c r="C255" s="224"/>
      <c r="D255" s="225"/>
      <c r="E255" s="225"/>
      <c r="F255" s="225"/>
      <c r="G255" s="225"/>
      <c r="H255" s="226"/>
      <c r="I255" s="225"/>
      <c r="J255" s="225"/>
    </row>
    <row r="256" spans="1:10" s="143" customFormat="1" ht="12.75" x14ac:dyDescent="0.2">
      <c r="A256" s="135"/>
      <c r="B256" s="223"/>
      <c r="C256" s="224"/>
      <c r="D256" s="225"/>
      <c r="E256" s="225"/>
      <c r="F256" s="225"/>
      <c r="G256" s="225"/>
      <c r="H256" s="226"/>
      <c r="I256" s="225"/>
      <c r="J256" s="225"/>
    </row>
    <row r="257" spans="1:10" s="143" customFormat="1" ht="12.75" x14ac:dyDescent="0.2">
      <c r="A257" s="135"/>
      <c r="B257" s="223"/>
      <c r="C257" s="224"/>
      <c r="D257" s="225"/>
      <c r="E257" s="225"/>
      <c r="F257" s="225"/>
      <c r="G257" s="225"/>
      <c r="H257" s="226"/>
      <c r="I257" s="225"/>
      <c r="J257" s="225"/>
    </row>
    <row r="258" spans="1:10" s="143" customFormat="1" ht="12.75" x14ac:dyDescent="0.2">
      <c r="A258" s="135"/>
      <c r="B258" s="223"/>
      <c r="C258" s="224"/>
      <c r="D258" s="225"/>
      <c r="E258" s="225"/>
      <c r="F258" s="225"/>
      <c r="G258" s="225"/>
      <c r="H258" s="226"/>
      <c r="I258" s="225"/>
      <c r="J258" s="225"/>
    </row>
    <row r="259" spans="1:10" s="143" customFormat="1" ht="12.75" x14ac:dyDescent="0.2">
      <c r="A259" s="135"/>
      <c r="B259" s="223"/>
      <c r="C259" s="224"/>
      <c r="D259" s="225"/>
      <c r="E259" s="225"/>
      <c r="F259" s="225"/>
      <c r="G259" s="225"/>
      <c r="H259" s="226"/>
      <c r="I259" s="225"/>
      <c r="J259" s="225"/>
    </row>
    <row r="260" spans="1:10" s="143" customFormat="1" ht="12.75" x14ac:dyDescent="0.2">
      <c r="A260" s="135"/>
      <c r="B260" s="223"/>
      <c r="C260" s="224"/>
      <c r="D260" s="225"/>
      <c r="E260" s="225"/>
      <c r="F260" s="225"/>
      <c r="G260" s="225"/>
      <c r="H260" s="226"/>
      <c r="I260" s="225"/>
      <c r="J260" s="225"/>
    </row>
    <row r="261" spans="1:10" s="143" customFormat="1" ht="12.75" x14ac:dyDescent="0.2">
      <c r="A261" s="135"/>
      <c r="B261" s="223"/>
      <c r="C261" s="224"/>
      <c r="D261" s="225"/>
      <c r="E261" s="225"/>
      <c r="F261" s="225"/>
      <c r="G261" s="225"/>
      <c r="H261" s="226"/>
      <c r="I261" s="225"/>
      <c r="J261" s="225"/>
    </row>
    <row r="262" spans="1:10" s="143" customFormat="1" ht="12.75" x14ac:dyDescent="0.2">
      <c r="A262" s="135"/>
      <c r="B262" s="223"/>
      <c r="C262" s="224"/>
      <c r="D262" s="225"/>
      <c r="E262" s="225"/>
      <c r="F262" s="225"/>
      <c r="G262" s="225"/>
      <c r="H262" s="226"/>
      <c r="I262" s="225"/>
      <c r="J262" s="225"/>
    </row>
    <row r="263" spans="1:10" s="143" customFormat="1" ht="12.75" x14ac:dyDescent="0.2">
      <c r="A263" s="135"/>
      <c r="B263" s="223"/>
      <c r="C263" s="224"/>
      <c r="D263" s="225"/>
      <c r="E263" s="225"/>
      <c r="F263" s="225"/>
      <c r="G263" s="225"/>
      <c r="H263" s="226"/>
      <c r="I263" s="225"/>
      <c r="J263" s="225"/>
    </row>
    <row r="264" spans="1:10" s="143" customFormat="1" ht="12.75" x14ac:dyDescent="0.2">
      <c r="A264" s="135"/>
      <c r="B264" s="223"/>
      <c r="C264" s="224"/>
      <c r="D264" s="225"/>
      <c r="E264" s="225"/>
      <c r="F264" s="225"/>
      <c r="G264" s="225"/>
      <c r="H264" s="226"/>
      <c r="I264" s="225"/>
      <c r="J264" s="225"/>
    </row>
    <row r="265" spans="1:10" s="143" customFormat="1" ht="12.75" x14ac:dyDescent="0.2">
      <c r="A265" s="135"/>
      <c r="B265" s="223"/>
      <c r="C265" s="224"/>
      <c r="D265" s="225"/>
      <c r="E265" s="225"/>
      <c r="F265" s="225"/>
      <c r="G265" s="225"/>
      <c r="H265" s="226"/>
      <c r="I265" s="225"/>
      <c r="J265" s="225"/>
    </row>
    <row r="266" spans="1:10" s="143" customFormat="1" ht="12.75" x14ac:dyDescent="0.2">
      <c r="A266" s="135"/>
      <c r="B266" s="223"/>
      <c r="C266" s="224"/>
      <c r="D266" s="225"/>
      <c r="E266" s="225"/>
      <c r="F266" s="225"/>
      <c r="G266" s="225"/>
      <c r="H266" s="226"/>
      <c r="I266" s="225"/>
      <c r="J266" s="225"/>
    </row>
    <row r="267" spans="1:10" s="143" customFormat="1" ht="12.75" x14ac:dyDescent="0.2">
      <c r="A267" s="135"/>
      <c r="B267" s="223"/>
      <c r="C267" s="224"/>
      <c r="D267" s="225"/>
      <c r="E267" s="225"/>
      <c r="F267" s="225"/>
      <c r="G267" s="225"/>
      <c r="H267" s="226"/>
      <c r="I267" s="225"/>
      <c r="J267" s="225"/>
    </row>
    <row r="268" spans="1:10" s="143" customFormat="1" ht="12.75" x14ac:dyDescent="0.2">
      <c r="A268" s="135"/>
      <c r="B268" s="223"/>
      <c r="C268" s="224"/>
      <c r="D268" s="225"/>
      <c r="E268" s="225"/>
      <c r="F268" s="225"/>
      <c r="G268" s="225"/>
      <c r="H268" s="226"/>
      <c r="I268" s="225"/>
      <c r="J268" s="225"/>
    </row>
    <row r="269" spans="1:10" s="143" customFormat="1" ht="12.75" x14ac:dyDescent="0.2">
      <c r="A269" s="135"/>
      <c r="B269" s="223"/>
      <c r="C269" s="224"/>
      <c r="D269" s="225"/>
      <c r="E269" s="225"/>
      <c r="F269" s="225"/>
      <c r="G269" s="225"/>
      <c r="H269" s="226"/>
      <c r="I269" s="225"/>
      <c r="J269" s="225"/>
    </row>
    <row r="270" spans="1:10" s="143" customFormat="1" ht="12.75" x14ac:dyDescent="0.2">
      <c r="A270" s="135"/>
      <c r="B270" s="223"/>
      <c r="C270" s="224"/>
      <c r="D270" s="225"/>
      <c r="E270" s="225"/>
      <c r="F270" s="225"/>
      <c r="G270" s="225"/>
      <c r="H270" s="226"/>
      <c r="I270" s="225"/>
      <c r="J270" s="225"/>
    </row>
    <row r="271" spans="1:10" s="143" customFormat="1" ht="12.75" x14ac:dyDescent="0.2">
      <c r="A271" s="135"/>
      <c r="B271" s="223"/>
      <c r="C271" s="224"/>
      <c r="D271" s="225"/>
      <c r="E271" s="225"/>
      <c r="F271" s="225"/>
      <c r="G271" s="225"/>
      <c r="H271" s="226"/>
      <c r="I271" s="225"/>
      <c r="J271" s="225"/>
    </row>
    <row r="272" spans="1:10" s="143" customFormat="1" ht="12.75" x14ac:dyDescent="0.2">
      <c r="A272" s="135"/>
      <c r="B272" s="223"/>
      <c r="C272" s="224"/>
      <c r="D272" s="225"/>
      <c r="E272" s="225"/>
      <c r="F272" s="225"/>
      <c r="G272" s="225"/>
      <c r="H272" s="226"/>
      <c r="I272" s="225"/>
      <c r="J272" s="225"/>
    </row>
    <row r="273" spans="1:10" s="143" customFormat="1" ht="12.75" x14ac:dyDescent="0.2">
      <c r="A273" s="135"/>
      <c r="B273" s="223"/>
      <c r="C273" s="224"/>
      <c r="D273" s="225"/>
      <c r="E273" s="225"/>
      <c r="F273" s="225"/>
      <c r="G273" s="225"/>
      <c r="H273" s="226"/>
      <c r="I273" s="225"/>
      <c r="J273" s="225"/>
    </row>
    <row r="274" spans="1:10" s="143" customFormat="1" ht="12.75" x14ac:dyDescent="0.2">
      <c r="A274" s="135"/>
      <c r="B274" s="223"/>
      <c r="C274" s="224"/>
      <c r="D274" s="225"/>
      <c r="E274" s="225"/>
      <c r="F274" s="225"/>
      <c r="G274" s="225"/>
      <c r="H274" s="226"/>
      <c r="I274" s="225"/>
      <c r="J274" s="225"/>
    </row>
    <row r="275" spans="1:10" s="143" customFormat="1" ht="12.75" x14ac:dyDescent="0.2">
      <c r="A275" s="135"/>
      <c r="B275" s="223"/>
      <c r="C275" s="224"/>
      <c r="D275" s="225"/>
      <c r="E275" s="225"/>
      <c r="F275" s="225"/>
      <c r="G275" s="225"/>
      <c r="H275" s="226"/>
      <c r="I275" s="225"/>
      <c r="J275" s="225"/>
    </row>
    <row r="276" spans="1:10" s="143" customFormat="1" ht="12.75" x14ac:dyDescent="0.2">
      <c r="A276" s="135"/>
      <c r="B276" s="223"/>
      <c r="C276" s="224"/>
      <c r="D276" s="225"/>
      <c r="E276" s="225"/>
      <c r="F276" s="225"/>
      <c r="G276" s="225"/>
      <c r="H276" s="226"/>
      <c r="I276" s="225"/>
      <c r="J276" s="225"/>
    </row>
    <row r="277" spans="1:10" s="143" customFormat="1" ht="12.75" x14ac:dyDescent="0.2">
      <c r="A277" s="135"/>
      <c r="B277" s="223"/>
      <c r="C277" s="224"/>
      <c r="D277" s="225"/>
      <c r="E277" s="225"/>
      <c r="F277" s="225"/>
      <c r="G277" s="225"/>
      <c r="H277" s="226"/>
      <c r="I277" s="225"/>
      <c r="J277" s="225"/>
    </row>
    <row r="278" spans="1:10" s="143" customFormat="1" ht="12.75" x14ac:dyDescent="0.2">
      <c r="A278" s="135"/>
      <c r="B278" s="223"/>
      <c r="C278" s="224"/>
      <c r="D278" s="225"/>
      <c r="E278" s="225"/>
      <c r="F278" s="225"/>
      <c r="G278" s="225"/>
      <c r="H278" s="226"/>
      <c r="I278" s="225"/>
      <c r="J278" s="225"/>
    </row>
    <row r="279" spans="1:10" s="143" customFormat="1" ht="12.75" x14ac:dyDescent="0.2">
      <c r="A279" s="135"/>
      <c r="B279" s="223"/>
      <c r="C279" s="224"/>
      <c r="D279" s="225"/>
      <c r="E279" s="225"/>
      <c r="F279" s="225"/>
      <c r="G279" s="225"/>
      <c r="H279" s="226"/>
      <c r="I279" s="225"/>
      <c r="J279" s="225"/>
    </row>
    <row r="280" spans="1:10" s="143" customFormat="1" ht="12.75" x14ac:dyDescent="0.2">
      <c r="A280" s="135"/>
      <c r="B280" s="223"/>
      <c r="C280" s="224"/>
      <c r="D280" s="225"/>
      <c r="E280" s="225"/>
      <c r="F280" s="225"/>
      <c r="G280" s="225"/>
      <c r="H280" s="226"/>
      <c r="I280" s="225"/>
      <c r="J280" s="225"/>
    </row>
    <row r="281" spans="1:10" s="143" customFormat="1" ht="12.75" x14ac:dyDescent="0.2">
      <c r="A281" s="135"/>
      <c r="B281" s="223"/>
      <c r="C281" s="224"/>
      <c r="D281" s="225"/>
      <c r="E281" s="225"/>
      <c r="F281" s="225"/>
      <c r="G281" s="225"/>
      <c r="H281" s="226"/>
      <c r="I281" s="225"/>
      <c r="J281" s="225"/>
    </row>
    <row r="282" spans="1:10" s="143" customFormat="1" ht="12.75" x14ac:dyDescent="0.2">
      <c r="A282" s="135"/>
      <c r="B282" s="223"/>
      <c r="C282" s="224"/>
      <c r="D282" s="225"/>
      <c r="E282" s="225"/>
      <c r="F282" s="225"/>
      <c r="G282" s="225"/>
      <c r="H282" s="226"/>
      <c r="I282" s="225"/>
      <c r="J282" s="225"/>
    </row>
    <row r="283" spans="1:10" s="143" customFormat="1" ht="12.75" x14ac:dyDescent="0.2">
      <c r="A283" s="135"/>
      <c r="B283" s="223"/>
      <c r="C283" s="224"/>
      <c r="D283" s="225"/>
      <c r="E283" s="225"/>
      <c r="F283" s="225"/>
      <c r="G283" s="225"/>
      <c r="H283" s="226"/>
      <c r="I283" s="225"/>
      <c r="J283" s="225"/>
    </row>
    <row r="284" spans="1:10" s="143" customFormat="1" ht="12.75" x14ac:dyDescent="0.2">
      <c r="A284" s="135"/>
      <c r="B284" s="223"/>
      <c r="C284" s="224"/>
      <c r="D284" s="225"/>
      <c r="E284" s="225"/>
      <c r="F284" s="225"/>
      <c r="G284" s="225"/>
      <c r="H284" s="226"/>
      <c r="I284" s="225"/>
      <c r="J284" s="225"/>
    </row>
    <row r="285" spans="1:10" s="143" customFormat="1" ht="12.75" x14ac:dyDescent="0.2">
      <c r="A285" s="135"/>
      <c r="B285" s="223"/>
      <c r="C285" s="224"/>
      <c r="D285" s="225"/>
      <c r="E285" s="225"/>
      <c r="F285" s="225"/>
      <c r="G285" s="225"/>
      <c r="H285" s="226"/>
      <c r="I285" s="225"/>
      <c r="J285" s="225"/>
    </row>
    <row r="286" spans="1:10" s="143" customFormat="1" ht="12.75" x14ac:dyDescent="0.2">
      <c r="A286" s="135"/>
      <c r="B286" s="223"/>
      <c r="C286" s="224"/>
      <c r="D286" s="225"/>
      <c r="E286" s="225"/>
      <c r="F286" s="225"/>
      <c r="G286" s="225"/>
      <c r="H286" s="226"/>
      <c r="I286" s="225"/>
      <c r="J286" s="225"/>
    </row>
    <row r="287" spans="1:10" s="143" customFormat="1" ht="12.75" x14ac:dyDescent="0.2">
      <c r="A287" s="135"/>
      <c r="B287" s="223"/>
      <c r="C287" s="224"/>
      <c r="D287" s="225"/>
      <c r="E287" s="225"/>
      <c r="F287" s="225"/>
      <c r="G287" s="225"/>
      <c r="H287" s="226"/>
      <c r="I287" s="225"/>
      <c r="J287" s="225"/>
    </row>
    <row r="288" spans="1:10" s="143" customFormat="1" ht="12.75" x14ac:dyDescent="0.2">
      <c r="A288" s="135"/>
      <c r="B288" s="223"/>
      <c r="C288" s="224"/>
      <c r="D288" s="225"/>
      <c r="E288" s="225"/>
      <c r="F288" s="225"/>
      <c r="G288" s="225"/>
      <c r="H288" s="226"/>
      <c r="I288" s="225"/>
      <c r="J288" s="225"/>
    </row>
    <row r="289" spans="1:10" s="143" customFormat="1" ht="12.75" x14ac:dyDescent="0.2">
      <c r="A289" s="135"/>
      <c r="B289" s="223"/>
      <c r="C289" s="224"/>
      <c r="D289" s="225"/>
      <c r="E289" s="225"/>
      <c r="F289" s="225"/>
      <c r="G289" s="225"/>
      <c r="H289" s="226"/>
      <c r="I289" s="225"/>
      <c r="J289" s="225"/>
    </row>
    <row r="290" spans="1:10" s="143" customFormat="1" ht="12.75" x14ac:dyDescent="0.2">
      <c r="A290" s="135"/>
      <c r="B290" s="223"/>
      <c r="C290" s="224"/>
      <c r="D290" s="225"/>
      <c r="E290" s="225"/>
      <c r="F290" s="225"/>
      <c r="G290" s="225"/>
      <c r="H290" s="226"/>
      <c r="I290" s="225"/>
      <c r="J290" s="225"/>
    </row>
    <row r="291" spans="1:10" s="143" customFormat="1" ht="12.75" x14ac:dyDescent="0.2">
      <c r="A291" s="135"/>
      <c r="B291" s="223"/>
      <c r="C291" s="224"/>
      <c r="D291" s="225"/>
      <c r="E291" s="225"/>
      <c r="F291" s="225"/>
      <c r="G291" s="225"/>
      <c r="H291" s="226"/>
      <c r="I291" s="225"/>
      <c r="J291" s="225"/>
    </row>
    <row r="292" spans="1:10" s="143" customFormat="1" ht="12.75" x14ac:dyDescent="0.2">
      <c r="A292" s="135"/>
      <c r="B292" s="223"/>
      <c r="C292" s="224"/>
      <c r="D292" s="225"/>
      <c r="E292" s="225"/>
      <c r="F292" s="225"/>
      <c r="G292" s="225"/>
      <c r="H292" s="226"/>
      <c r="I292" s="225"/>
      <c r="J292" s="225"/>
    </row>
    <row r="293" spans="1:10" s="143" customFormat="1" ht="12.75" x14ac:dyDescent="0.2">
      <c r="A293" s="135"/>
      <c r="B293" s="223"/>
      <c r="C293" s="224"/>
      <c r="D293" s="225"/>
      <c r="E293" s="225"/>
      <c r="F293" s="225"/>
      <c r="G293" s="225"/>
      <c r="H293" s="226"/>
      <c r="I293" s="225"/>
      <c r="J293" s="225"/>
    </row>
    <row r="294" spans="1:10" s="143" customFormat="1" ht="12.75" x14ac:dyDescent="0.2">
      <c r="A294" s="135"/>
      <c r="B294" s="223"/>
      <c r="C294" s="224"/>
      <c r="D294" s="225"/>
      <c r="E294" s="225"/>
      <c r="F294" s="225"/>
      <c r="G294" s="225"/>
      <c r="H294" s="226"/>
      <c r="I294" s="225"/>
      <c r="J294" s="225"/>
    </row>
    <row r="295" spans="1:10" s="143" customFormat="1" ht="12.75" x14ac:dyDescent="0.2">
      <c r="A295" s="135"/>
      <c r="B295" s="223"/>
      <c r="C295" s="224"/>
      <c r="D295" s="225"/>
      <c r="E295" s="225"/>
      <c r="F295" s="225"/>
      <c r="G295" s="225"/>
      <c r="H295" s="226"/>
      <c r="I295" s="225"/>
      <c r="J295" s="225"/>
    </row>
    <row r="296" spans="1:10" s="143" customFormat="1" ht="12.75" x14ac:dyDescent="0.2">
      <c r="A296" s="135"/>
      <c r="B296" s="223"/>
      <c r="C296" s="224"/>
      <c r="D296" s="225"/>
      <c r="E296" s="225"/>
      <c r="F296" s="225"/>
      <c r="G296" s="225"/>
      <c r="H296" s="226"/>
      <c r="I296" s="225"/>
      <c r="J296" s="225"/>
    </row>
    <row r="297" spans="1:10" s="143" customFormat="1" ht="12.75" x14ac:dyDescent="0.2">
      <c r="A297" s="135"/>
      <c r="B297" s="223"/>
      <c r="C297" s="224"/>
      <c r="D297" s="225"/>
      <c r="E297" s="225"/>
      <c r="F297" s="225"/>
      <c r="G297" s="225"/>
      <c r="H297" s="226"/>
      <c r="I297" s="225"/>
      <c r="J297" s="225"/>
    </row>
    <row r="298" spans="1:10" s="143" customFormat="1" ht="12.75" x14ac:dyDescent="0.2">
      <c r="A298" s="135"/>
      <c r="B298" s="223"/>
      <c r="C298" s="224"/>
      <c r="D298" s="225"/>
      <c r="E298" s="225"/>
      <c r="F298" s="225"/>
      <c r="G298" s="225"/>
      <c r="H298" s="226"/>
      <c r="I298" s="225"/>
      <c r="J298" s="225"/>
    </row>
    <row r="299" spans="1:10" s="143" customFormat="1" ht="12.75" x14ac:dyDescent="0.2">
      <c r="A299" s="135"/>
      <c r="B299" s="223"/>
      <c r="C299" s="224"/>
      <c r="D299" s="225"/>
      <c r="E299" s="225"/>
      <c r="F299" s="225"/>
      <c r="G299" s="225"/>
      <c r="H299" s="226"/>
      <c r="I299" s="225"/>
      <c r="J299" s="225"/>
    </row>
    <row r="300" spans="1:10" s="143" customFormat="1" ht="12.75" x14ac:dyDescent="0.2">
      <c r="A300" s="135"/>
      <c r="B300" s="223"/>
      <c r="C300" s="224"/>
      <c r="D300" s="225"/>
      <c r="E300" s="225"/>
      <c r="F300" s="225"/>
      <c r="G300" s="225"/>
      <c r="H300" s="226"/>
      <c r="I300" s="225"/>
      <c r="J300" s="225"/>
    </row>
    <row r="301" spans="1:10" s="143" customFormat="1" ht="12.75" x14ac:dyDescent="0.2">
      <c r="A301" s="135"/>
      <c r="B301" s="223"/>
      <c r="C301" s="224"/>
      <c r="D301" s="225"/>
      <c r="E301" s="225"/>
      <c r="F301" s="225"/>
      <c r="G301" s="225"/>
      <c r="H301" s="226"/>
      <c r="I301" s="225"/>
      <c r="J301" s="225"/>
    </row>
    <row r="302" spans="1:10" s="143" customFormat="1" ht="12.75" x14ac:dyDescent="0.2">
      <c r="A302" s="135"/>
      <c r="B302" s="223"/>
      <c r="C302" s="224"/>
      <c r="D302" s="225"/>
      <c r="E302" s="225"/>
      <c r="F302" s="225"/>
      <c r="G302" s="225"/>
      <c r="H302" s="226"/>
      <c r="I302" s="225"/>
      <c r="J302" s="225"/>
    </row>
    <row r="303" spans="1:10" s="143" customFormat="1" ht="12.75" x14ac:dyDescent="0.2">
      <c r="A303" s="135"/>
      <c r="B303" s="223"/>
      <c r="C303" s="224"/>
      <c r="D303" s="225"/>
      <c r="E303" s="225"/>
      <c r="F303" s="225"/>
      <c r="G303" s="225"/>
      <c r="H303" s="226"/>
      <c r="I303" s="225"/>
      <c r="J303" s="225"/>
    </row>
    <row r="304" spans="1:10" s="143" customFormat="1" ht="12.75" x14ac:dyDescent="0.2">
      <c r="A304" s="135"/>
      <c r="B304" s="223"/>
      <c r="C304" s="224"/>
      <c r="D304" s="225"/>
      <c r="E304" s="225"/>
      <c r="F304" s="225"/>
      <c r="G304" s="225"/>
      <c r="H304" s="226"/>
      <c r="I304" s="225"/>
      <c r="J304" s="225"/>
    </row>
    <row r="305" spans="1:10" s="143" customFormat="1" ht="12.75" x14ac:dyDescent="0.2">
      <c r="A305" s="135"/>
      <c r="B305" s="223"/>
      <c r="C305" s="224"/>
      <c r="D305" s="225"/>
      <c r="E305" s="225"/>
      <c r="F305" s="225"/>
      <c r="G305" s="225"/>
      <c r="H305" s="226"/>
      <c r="I305" s="225"/>
      <c r="J305" s="225"/>
    </row>
    <row r="306" spans="1:10" s="143" customFormat="1" ht="12.75" x14ac:dyDescent="0.2">
      <c r="A306" s="135"/>
      <c r="B306" s="223"/>
      <c r="C306" s="224"/>
      <c r="D306" s="225"/>
      <c r="E306" s="225"/>
      <c r="F306" s="225"/>
      <c r="G306" s="225"/>
      <c r="H306" s="226"/>
      <c r="I306" s="225"/>
      <c r="J306" s="225"/>
    </row>
    <row r="307" spans="1:10" s="143" customFormat="1" ht="12.75" x14ac:dyDescent="0.2">
      <c r="A307" s="135"/>
      <c r="B307" s="223"/>
      <c r="C307" s="224"/>
      <c r="D307" s="225"/>
      <c r="E307" s="225"/>
      <c r="F307" s="225"/>
      <c r="G307" s="225"/>
      <c r="H307" s="226"/>
      <c r="I307" s="225"/>
      <c r="J307" s="225"/>
    </row>
    <row r="308" spans="1:10" s="143" customFormat="1" ht="12.75" x14ac:dyDescent="0.2">
      <c r="A308" s="135"/>
      <c r="B308" s="223"/>
      <c r="C308" s="224"/>
      <c r="D308" s="225"/>
      <c r="E308" s="225"/>
      <c r="F308" s="225"/>
      <c r="G308" s="225"/>
      <c r="H308" s="226"/>
      <c r="I308" s="225"/>
      <c r="J308" s="225"/>
    </row>
    <row r="309" spans="1:10" s="143" customFormat="1" ht="12.75" x14ac:dyDescent="0.2">
      <c r="A309" s="135"/>
      <c r="B309" s="223"/>
      <c r="C309" s="224"/>
      <c r="D309" s="225"/>
      <c r="E309" s="225"/>
      <c r="F309" s="225"/>
      <c r="G309" s="225"/>
      <c r="H309" s="226"/>
      <c r="I309" s="225"/>
      <c r="J309" s="225"/>
    </row>
    <row r="310" spans="1:10" s="143" customFormat="1" ht="12.75" x14ac:dyDescent="0.2">
      <c r="A310" s="135"/>
      <c r="B310" s="223"/>
      <c r="C310" s="224"/>
      <c r="D310" s="225"/>
      <c r="E310" s="225"/>
      <c r="F310" s="225"/>
      <c r="G310" s="225"/>
      <c r="H310" s="226"/>
      <c r="I310" s="225"/>
      <c r="J310" s="225"/>
    </row>
    <row r="311" spans="1:10" s="143" customFormat="1" ht="12.75" x14ac:dyDescent="0.2">
      <c r="A311" s="135"/>
      <c r="B311" s="223"/>
      <c r="C311" s="224"/>
      <c r="D311" s="225"/>
      <c r="E311" s="225"/>
      <c r="F311" s="225"/>
      <c r="G311" s="225"/>
      <c r="H311" s="226"/>
      <c r="I311" s="225"/>
      <c r="J311" s="225"/>
    </row>
    <row r="312" spans="1:10" s="143" customFormat="1" ht="12.75" x14ac:dyDescent="0.2">
      <c r="A312" s="135"/>
      <c r="B312" s="223"/>
      <c r="C312" s="224"/>
      <c r="D312" s="225"/>
      <c r="E312" s="225"/>
      <c r="F312" s="225"/>
      <c r="G312" s="225"/>
      <c r="H312" s="226"/>
      <c r="I312" s="225"/>
      <c r="J312" s="225"/>
    </row>
    <row r="313" spans="1:10" s="143" customFormat="1" ht="12.75" x14ac:dyDescent="0.2">
      <c r="A313" s="135"/>
      <c r="B313" s="223"/>
      <c r="C313" s="224"/>
      <c r="D313" s="225"/>
      <c r="E313" s="225"/>
      <c r="F313" s="225"/>
      <c r="G313" s="225"/>
      <c r="H313" s="226"/>
      <c r="I313" s="225"/>
      <c r="J313" s="225"/>
    </row>
    <row r="314" spans="1:10" s="143" customFormat="1" ht="12.75" x14ac:dyDescent="0.2">
      <c r="A314" s="135"/>
      <c r="B314" s="223"/>
      <c r="C314" s="224"/>
      <c r="D314" s="225"/>
      <c r="E314" s="225"/>
      <c r="F314" s="225"/>
      <c r="G314" s="225"/>
      <c r="H314" s="226"/>
      <c r="I314" s="225"/>
      <c r="J314" s="225"/>
    </row>
    <row r="315" spans="1:10" s="143" customFormat="1" ht="12.75" x14ac:dyDescent="0.2">
      <c r="A315" s="135"/>
      <c r="B315" s="223"/>
      <c r="C315" s="224"/>
      <c r="D315" s="225"/>
      <c r="E315" s="225"/>
      <c r="F315" s="225"/>
      <c r="G315" s="225"/>
      <c r="H315" s="226"/>
      <c r="I315" s="225"/>
      <c r="J315" s="225"/>
    </row>
    <row r="316" spans="1:10" s="143" customFormat="1" ht="12.75" x14ac:dyDescent="0.2">
      <c r="A316" s="135"/>
      <c r="B316" s="223"/>
      <c r="C316" s="224"/>
      <c r="D316" s="225"/>
      <c r="E316" s="225"/>
      <c r="F316" s="225"/>
      <c r="G316" s="225"/>
      <c r="H316" s="226"/>
      <c r="I316" s="225"/>
      <c r="J316" s="225"/>
    </row>
    <row r="317" spans="1:10" s="143" customFormat="1" ht="12.75" x14ac:dyDescent="0.2">
      <c r="A317" s="135"/>
      <c r="B317" s="223"/>
      <c r="C317" s="224"/>
      <c r="D317" s="225"/>
      <c r="E317" s="225"/>
      <c r="F317" s="225"/>
      <c r="G317" s="225"/>
      <c r="H317" s="226"/>
      <c r="I317" s="225"/>
      <c r="J317" s="225"/>
    </row>
    <row r="318" spans="1:10" s="143" customFormat="1" ht="12.75" x14ac:dyDescent="0.2">
      <c r="A318" s="135"/>
      <c r="B318" s="223"/>
      <c r="C318" s="224"/>
      <c r="D318" s="225"/>
      <c r="E318" s="225"/>
      <c r="F318" s="225"/>
      <c r="G318" s="225"/>
      <c r="H318" s="226"/>
      <c r="I318" s="225"/>
      <c r="J318" s="225"/>
    </row>
    <row r="319" spans="1:10" s="143" customFormat="1" ht="12.75" x14ac:dyDescent="0.2">
      <c r="A319" s="135"/>
      <c r="B319" s="223"/>
      <c r="C319" s="224"/>
      <c r="D319" s="225"/>
      <c r="E319" s="225"/>
      <c r="F319" s="225"/>
      <c r="G319" s="225"/>
      <c r="H319" s="226"/>
      <c r="I319" s="225"/>
      <c r="J319" s="225"/>
    </row>
    <row r="320" spans="1:10" s="143" customFormat="1" ht="12.75" x14ac:dyDescent="0.2">
      <c r="A320" s="135"/>
      <c r="B320" s="223"/>
      <c r="C320" s="224"/>
      <c r="D320" s="225"/>
      <c r="E320" s="225"/>
      <c r="F320" s="225"/>
      <c r="G320" s="225"/>
      <c r="H320" s="226"/>
      <c r="I320" s="225"/>
      <c r="J320" s="225"/>
    </row>
    <row r="321" spans="1:10" s="143" customFormat="1" ht="12.75" x14ac:dyDescent="0.2">
      <c r="A321" s="135"/>
      <c r="B321" s="223"/>
      <c r="C321" s="224"/>
      <c r="D321" s="225"/>
      <c r="E321" s="225"/>
      <c r="F321" s="225"/>
      <c r="G321" s="225"/>
      <c r="H321" s="226"/>
      <c r="I321" s="225"/>
      <c r="J321" s="225"/>
    </row>
    <row r="322" spans="1:10" s="143" customFormat="1" ht="12.75" x14ac:dyDescent="0.2">
      <c r="A322" s="135"/>
      <c r="B322" s="223"/>
      <c r="C322" s="224"/>
      <c r="D322" s="225"/>
      <c r="E322" s="225"/>
      <c r="F322" s="225"/>
      <c r="G322" s="225"/>
      <c r="H322" s="226"/>
      <c r="I322" s="225"/>
      <c r="J322" s="225"/>
    </row>
    <row r="323" spans="1:10" s="143" customFormat="1" ht="12.75" x14ac:dyDescent="0.2">
      <c r="A323" s="135"/>
      <c r="B323" s="223"/>
      <c r="C323" s="224"/>
      <c r="D323" s="225"/>
      <c r="E323" s="225"/>
      <c r="F323" s="225"/>
      <c r="G323" s="225"/>
      <c r="H323" s="226"/>
      <c r="I323" s="225"/>
      <c r="J323" s="225"/>
    </row>
    <row r="324" spans="1:10" s="143" customFormat="1" ht="12.75" x14ac:dyDescent="0.2">
      <c r="A324" s="135"/>
      <c r="B324" s="223"/>
      <c r="C324" s="224"/>
      <c r="D324" s="225"/>
      <c r="E324" s="225"/>
      <c r="F324" s="225"/>
      <c r="G324" s="225"/>
      <c r="H324" s="226"/>
      <c r="I324" s="225"/>
      <c r="J324" s="225"/>
    </row>
    <row r="325" spans="1:10" s="143" customFormat="1" ht="12.75" x14ac:dyDescent="0.2">
      <c r="A325" s="135"/>
      <c r="B325" s="223"/>
      <c r="C325" s="224"/>
      <c r="D325" s="225"/>
      <c r="E325" s="225"/>
      <c r="F325" s="225"/>
      <c r="G325" s="225"/>
      <c r="H325" s="226"/>
      <c r="I325" s="225"/>
      <c r="J325" s="225"/>
    </row>
    <row r="326" spans="1:10" s="143" customFormat="1" ht="12.75" x14ac:dyDescent="0.2">
      <c r="A326" s="135"/>
      <c r="B326" s="223"/>
      <c r="C326" s="224"/>
      <c r="D326" s="225"/>
      <c r="E326" s="225"/>
      <c r="F326" s="225"/>
      <c r="G326" s="225"/>
      <c r="H326" s="226"/>
      <c r="I326" s="225"/>
      <c r="J326" s="225"/>
    </row>
    <row r="327" spans="1:10" s="143" customFormat="1" ht="12.75" x14ac:dyDescent="0.2">
      <c r="A327" s="135"/>
      <c r="B327" s="223"/>
      <c r="C327" s="224"/>
      <c r="D327" s="225"/>
      <c r="E327" s="225"/>
      <c r="F327" s="225"/>
      <c r="G327" s="225"/>
      <c r="H327" s="226"/>
      <c r="I327" s="225"/>
      <c r="J327" s="225"/>
    </row>
    <row r="328" spans="1:10" s="143" customFormat="1" ht="12.75" x14ac:dyDescent="0.2">
      <c r="A328" s="135"/>
      <c r="B328" s="223"/>
      <c r="C328" s="224"/>
      <c r="D328" s="225"/>
      <c r="E328" s="225"/>
      <c r="F328" s="225"/>
      <c r="G328" s="225"/>
      <c r="H328" s="226"/>
      <c r="I328" s="225"/>
      <c r="J328" s="225"/>
    </row>
    <row r="329" spans="1:10" s="143" customFormat="1" ht="12.75" x14ac:dyDescent="0.2">
      <c r="A329" s="135"/>
      <c r="B329" s="223"/>
      <c r="C329" s="224"/>
      <c r="D329" s="225"/>
      <c r="E329" s="225"/>
      <c r="F329" s="225"/>
      <c r="G329" s="225"/>
      <c r="H329" s="226"/>
      <c r="I329" s="225"/>
      <c r="J329" s="225"/>
    </row>
    <row r="330" spans="1:10" s="143" customFormat="1" ht="12.75" x14ac:dyDescent="0.2">
      <c r="A330" s="135"/>
      <c r="B330" s="223"/>
      <c r="C330" s="224"/>
      <c r="D330" s="225"/>
      <c r="E330" s="225"/>
      <c r="F330" s="225"/>
      <c r="G330" s="225"/>
      <c r="H330" s="226"/>
      <c r="I330" s="225"/>
      <c r="J330" s="225"/>
    </row>
    <row r="331" spans="1:10" s="143" customFormat="1" ht="12.75" x14ac:dyDescent="0.2">
      <c r="A331" s="135"/>
      <c r="B331" s="223"/>
      <c r="C331" s="224"/>
      <c r="D331" s="225"/>
      <c r="E331" s="225"/>
      <c r="F331" s="225"/>
      <c r="G331" s="225"/>
      <c r="H331" s="226"/>
      <c r="I331" s="225"/>
      <c r="J331" s="225"/>
    </row>
    <row r="332" spans="1:10" s="143" customFormat="1" ht="12.75" x14ac:dyDescent="0.2">
      <c r="A332" s="135"/>
      <c r="B332" s="223"/>
      <c r="C332" s="224"/>
      <c r="D332" s="225"/>
      <c r="E332" s="225"/>
      <c r="F332" s="225"/>
      <c r="G332" s="225"/>
      <c r="H332" s="226"/>
      <c r="I332" s="225"/>
      <c r="J332" s="225"/>
    </row>
    <row r="333" spans="1:10" s="143" customFormat="1" ht="12.75" x14ac:dyDescent="0.2">
      <c r="A333" s="135"/>
      <c r="B333" s="223"/>
      <c r="C333" s="224"/>
      <c r="D333" s="225"/>
      <c r="E333" s="225"/>
      <c r="F333" s="225"/>
      <c r="G333" s="225"/>
      <c r="H333" s="226"/>
      <c r="I333" s="225"/>
      <c r="J333" s="225"/>
    </row>
    <row r="334" spans="1:10" s="143" customFormat="1" ht="12.75" x14ac:dyDescent="0.2">
      <c r="A334" s="135"/>
      <c r="B334" s="223"/>
      <c r="C334" s="224"/>
      <c r="D334" s="225"/>
      <c r="E334" s="225"/>
      <c r="F334" s="225"/>
      <c r="G334" s="225"/>
      <c r="H334" s="226"/>
      <c r="I334" s="225"/>
      <c r="J334" s="225"/>
    </row>
    <row r="335" spans="1:10" s="143" customFormat="1" ht="12.75" x14ac:dyDescent="0.2">
      <c r="A335" s="135"/>
      <c r="B335" s="223"/>
      <c r="C335" s="224"/>
      <c r="D335" s="225"/>
      <c r="E335" s="225"/>
      <c r="F335" s="225"/>
      <c r="G335" s="225"/>
      <c r="H335" s="226"/>
      <c r="I335" s="225"/>
      <c r="J335" s="225"/>
    </row>
    <row r="336" spans="1:10" s="143" customFormat="1" ht="12.75" x14ac:dyDescent="0.2">
      <c r="A336" s="135"/>
      <c r="B336" s="223"/>
      <c r="C336" s="224"/>
      <c r="D336" s="225"/>
      <c r="E336" s="225"/>
      <c r="F336" s="225"/>
      <c r="G336" s="225"/>
      <c r="H336" s="226"/>
      <c r="I336" s="225"/>
      <c r="J336" s="225"/>
    </row>
    <row r="337" spans="1:10" s="143" customFormat="1" ht="12.75" x14ac:dyDescent="0.2">
      <c r="A337" s="135"/>
      <c r="B337" s="223"/>
      <c r="C337" s="224"/>
      <c r="D337" s="225"/>
      <c r="E337" s="225"/>
      <c r="F337" s="225"/>
      <c r="G337" s="225"/>
      <c r="H337" s="226"/>
      <c r="I337" s="225"/>
      <c r="J337" s="225"/>
    </row>
    <row r="338" spans="1:10" s="143" customFormat="1" ht="12.75" x14ac:dyDescent="0.2">
      <c r="A338" s="135"/>
      <c r="B338" s="223"/>
      <c r="C338" s="224"/>
      <c r="D338" s="225"/>
      <c r="E338" s="225"/>
      <c r="F338" s="225"/>
      <c r="G338" s="225"/>
      <c r="H338" s="226"/>
      <c r="I338" s="225"/>
      <c r="J338" s="225"/>
    </row>
    <row r="339" spans="1:10" s="143" customFormat="1" ht="12.75" x14ac:dyDescent="0.2">
      <c r="A339" s="135"/>
      <c r="B339" s="223"/>
      <c r="C339" s="224"/>
      <c r="D339" s="225"/>
      <c r="E339" s="225"/>
      <c r="F339" s="225"/>
      <c r="G339" s="225"/>
      <c r="H339" s="226"/>
      <c r="I339" s="225"/>
      <c r="J339" s="225"/>
    </row>
    <row r="340" spans="1:10" s="143" customFormat="1" ht="12.75" x14ac:dyDescent="0.2">
      <c r="A340" s="135"/>
      <c r="B340" s="223"/>
      <c r="C340" s="224"/>
      <c r="D340" s="225"/>
      <c r="E340" s="225"/>
      <c r="F340" s="225"/>
      <c r="G340" s="225"/>
      <c r="H340" s="226"/>
      <c r="I340" s="225"/>
      <c r="J340" s="225"/>
    </row>
    <row r="341" spans="1:10" s="143" customFormat="1" ht="12.75" x14ac:dyDescent="0.2">
      <c r="A341" s="135"/>
      <c r="B341" s="223"/>
      <c r="C341" s="224"/>
      <c r="D341" s="225"/>
      <c r="E341" s="225"/>
      <c r="F341" s="225"/>
      <c r="G341" s="225"/>
      <c r="H341" s="226"/>
      <c r="I341" s="225"/>
      <c r="J341" s="225"/>
    </row>
    <row r="342" spans="1:10" s="143" customFormat="1" ht="12.75" x14ac:dyDescent="0.2">
      <c r="A342" s="135"/>
      <c r="B342" s="223"/>
      <c r="C342" s="224"/>
      <c r="D342" s="225"/>
      <c r="E342" s="225"/>
      <c r="F342" s="225"/>
      <c r="G342" s="225"/>
      <c r="H342" s="226"/>
      <c r="I342" s="225"/>
      <c r="J342" s="225"/>
    </row>
    <row r="343" spans="1:10" s="143" customFormat="1" ht="12.75" x14ac:dyDescent="0.2">
      <c r="A343" s="135"/>
      <c r="B343" s="223"/>
      <c r="C343" s="224"/>
      <c r="D343" s="225"/>
      <c r="E343" s="225"/>
      <c r="F343" s="225"/>
      <c r="G343" s="225"/>
      <c r="H343" s="226"/>
      <c r="I343" s="225"/>
      <c r="J343" s="225"/>
    </row>
    <row r="344" spans="1:10" s="143" customFormat="1" ht="12.75" x14ac:dyDescent="0.2">
      <c r="A344" s="135"/>
      <c r="B344" s="223"/>
      <c r="C344" s="224"/>
      <c r="D344" s="225"/>
      <c r="E344" s="225"/>
      <c r="F344" s="225"/>
      <c r="G344" s="225"/>
      <c r="H344" s="226"/>
      <c r="I344" s="225"/>
      <c r="J344" s="225"/>
    </row>
    <row r="345" spans="1:10" s="143" customFormat="1" ht="12.75" x14ac:dyDescent="0.2">
      <c r="A345" s="135"/>
      <c r="B345" s="223"/>
      <c r="C345" s="224"/>
      <c r="D345" s="225"/>
      <c r="E345" s="225"/>
      <c r="F345" s="225"/>
      <c r="G345" s="225"/>
      <c r="H345" s="226"/>
      <c r="I345" s="225"/>
      <c r="J345" s="225"/>
    </row>
    <row r="346" spans="1:10" s="143" customFormat="1" ht="12.75" x14ac:dyDescent="0.2">
      <c r="A346" s="135"/>
      <c r="B346" s="223"/>
      <c r="C346" s="224"/>
      <c r="D346" s="225"/>
      <c r="E346" s="225"/>
      <c r="F346" s="225"/>
      <c r="G346" s="225"/>
      <c r="H346" s="226"/>
      <c r="I346" s="225"/>
      <c r="J346" s="225"/>
    </row>
    <row r="347" spans="1:10" s="143" customFormat="1" ht="12.75" x14ac:dyDescent="0.2">
      <c r="A347" s="135"/>
      <c r="B347" s="223"/>
      <c r="C347" s="224"/>
      <c r="D347" s="225"/>
      <c r="E347" s="225"/>
      <c r="F347" s="225"/>
      <c r="G347" s="225"/>
      <c r="H347" s="226"/>
      <c r="I347" s="225"/>
      <c r="J347" s="225"/>
    </row>
    <row r="348" spans="1:10" s="143" customFormat="1" ht="12.75" x14ac:dyDescent="0.2">
      <c r="A348" s="135"/>
      <c r="B348" s="223"/>
      <c r="C348" s="224"/>
      <c r="D348" s="225"/>
      <c r="E348" s="225"/>
      <c r="F348" s="225"/>
      <c r="G348" s="225"/>
      <c r="H348" s="226"/>
      <c r="I348" s="225"/>
      <c r="J348" s="225"/>
    </row>
    <row r="349" spans="1:10" s="143" customFormat="1" ht="12.75" x14ac:dyDescent="0.2">
      <c r="A349" s="135"/>
      <c r="B349" s="223"/>
      <c r="C349" s="224"/>
      <c r="D349" s="225"/>
      <c r="E349" s="225"/>
      <c r="F349" s="225"/>
      <c r="G349" s="225"/>
      <c r="H349" s="226"/>
      <c r="I349" s="225"/>
      <c r="J349" s="225"/>
    </row>
    <row r="350" spans="1:10" s="143" customFormat="1" ht="12.75" x14ac:dyDescent="0.2">
      <c r="A350" s="135"/>
      <c r="B350" s="223"/>
      <c r="C350" s="224"/>
      <c r="D350" s="225"/>
      <c r="E350" s="225"/>
      <c r="F350" s="225"/>
      <c r="G350" s="225"/>
      <c r="H350" s="226"/>
      <c r="I350" s="225"/>
      <c r="J350" s="225"/>
    </row>
    <row r="351" spans="1:10" s="143" customFormat="1" ht="12.75" x14ac:dyDescent="0.2">
      <c r="A351" s="135"/>
      <c r="B351" s="223"/>
      <c r="C351" s="224"/>
      <c r="D351" s="225"/>
      <c r="E351" s="225"/>
      <c r="F351" s="225"/>
      <c r="G351" s="225"/>
      <c r="H351" s="226"/>
      <c r="I351" s="225"/>
      <c r="J351" s="225"/>
    </row>
    <row r="352" spans="1:10" s="143" customFormat="1" ht="12.75" x14ac:dyDescent="0.2">
      <c r="A352" s="135"/>
      <c r="B352" s="223"/>
      <c r="C352" s="224"/>
      <c r="D352" s="225"/>
      <c r="E352" s="225"/>
      <c r="F352" s="225"/>
      <c r="G352" s="225"/>
      <c r="H352" s="226"/>
      <c r="I352" s="225"/>
      <c r="J352" s="225"/>
    </row>
    <row r="353" spans="1:10" s="143" customFormat="1" ht="12.75" x14ac:dyDescent="0.2">
      <c r="A353" s="135"/>
      <c r="B353" s="223"/>
      <c r="C353" s="224"/>
      <c r="D353" s="225"/>
      <c r="E353" s="225"/>
      <c r="F353" s="225"/>
      <c r="G353" s="225"/>
      <c r="H353" s="226"/>
      <c r="I353" s="225"/>
      <c r="J353" s="225"/>
    </row>
    <row r="354" spans="1:10" s="143" customFormat="1" ht="12.75" x14ac:dyDescent="0.2">
      <c r="A354" s="135"/>
      <c r="B354" s="223"/>
      <c r="C354" s="224"/>
      <c r="D354" s="225"/>
      <c r="E354" s="225"/>
      <c r="F354" s="225"/>
      <c r="G354" s="225"/>
      <c r="H354" s="226"/>
      <c r="I354" s="225"/>
      <c r="J354" s="225"/>
    </row>
    <row r="355" spans="1:10" s="143" customFormat="1" ht="12.75" x14ac:dyDescent="0.2">
      <c r="A355" s="135"/>
      <c r="B355" s="223"/>
      <c r="C355" s="224"/>
      <c r="D355" s="225"/>
      <c r="E355" s="225"/>
      <c r="F355" s="225"/>
      <c r="G355" s="225"/>
      <c r="H355" s="226"/>
      <c r="I355" s="225"/>
      <c r="J355" s="225"/>
    </row>
    <row r="356" spans="1:10" s="143" customFormat="1" ht="12.75" x14ac:dyDescent="0.2">
      <c r="A356" s="135"/>
      <c r="B356" s="223"/>
      <c r="C356" s="224"/>
      <c r="D356" s="225"/>
      <c r="E356" s="225"/>
      <c r="F356" s="225"/>
      <c r="G356" s="225"/>
      <c r="H356" s="226"/>
      <c r="I356" s="225"/>
      <c r="J356" s="225"/>
    </row>
    <row r="357" spans="1:10" s="143" customFormat="1" ht="12.75" x14ac:dyDescent="0.2">
      <c r="A357" s="135"/>
      <c r="B357" s="223"/>
      <c r="C357" s="224"/>
      <c r="D357" s="225"/>
      <c r="E357" s="225"/>
      <c r="F357" s="225"/>
      <c r="G357" s="225"/>
      <c r="H357" s="226"/>
      <c r="I357" s="225"/>
      <c r="J357" s="225"/>
    </row>
    <row r="358" spans="1:10" s="143" customFormat="1" ht="12.75" x14ac:dyDescent="0.2">
      <c r="A358" s="135"/>
      <c r="B358" s="223"/>
      <c r="C358" s="224"/>
      <c r="D358" s="225"/>
      <c r="E358" s="225"/>
      <c r="F358" s="225"/>
      <c r="G358" s="225"/>
      <c r="H358" s="226"/>
      <c r="I358" s="225"/>
      <c r="J358" s="225"/>
    </row>
    <row r="359" spans="1:10" s="143" customFormat="1" ht="12.75" x14ac:dyDescent="0.2">
      <c r="A359" s="135"/>
      <c r="B359" s="223"/>
      <c r="C359" s="224"/>
      <c r="D359" s="225"/>
      <c r="E359" s="225"/>
      <c r="F359" s="225"/>
      <c r="G359" s="225"/>
      <c r="H359" s="226"/>
      <c r="I359" s="225"/>
      <c r="J359" s="225"/>
    </row>
    <row r="360" spans="1:10" s="143" customFormat="1" ht="12.75" x14ac:dyDescent="0.2">
      <c r="A360" s="135"/>
      <c r="B360" s="223"/>
      <c r="C360" s="224"/>
      <c r="D360" s="225"/>
      <c r="E360" s="225"/>
      <c r="F360" s="225"/>
      <c r="G360" s="225"/>
      <c r="H360" s="226"/>
      <c r="I360" s="225"/>
      <c r="J360" s="225"/>
    </row>
    <row r="361" spans="1:10" s="143" customFormat="1" ht="12.75" x14ac:dyDescent="0.2">
      <c r="A361" s="135"/>
      <c r="B361" s="223"/>
      <c r="C361" s="224"/>
      <c r="D361" s="225"/>
      <c r="E361" s="225"/>
      <c r="F361" s="225"/>
      <c r="G361" s="225"/>
      <c r="H361" s="226"/>
      <c r="I361" s="225"/>
      <c r="J361" s="225"/>
    </row>
    <row r="362" spans="1:10" s="143" customFormat="1" ht="12.75" x14ac:dyDescent="0.2">
      <c r="A362" s="135"/>
      <c r="B362" s="223"/>
      <c r="C362" s="224"/>
      <c r="D362" s="225"/>
      <c r="E362" s="225"/>
      <c r="F362" s="225"/>
      <c r="G362" s="225"/>
      <c r="H362" s="226"/>
      <c r="I362" s="225"/>
      <c r="J362" s="225"/>
    </row>
    <row r="363" spans="1:10" s="143" customFormat="1" ht="12.75" x14ac:dyDescent="0.2">
      <c r="A363" s="135"/>
      <c r="B363" s="223"/>
      <c r="C363" s="224"/>
      <c r="D363" s="225"/>
      <c r="E363" s="225"/>
      <c r="F363" s="225"/>
      <c r="G363" s="225"/>
      <c r="H363" s="226"/>
      <c r="I363" s="225"/>
      <c r="J363" s="225"/>
    </row>
    <row r="364" spans="1:10" s="143" customFormat="1" ht="12.75" x14ac:dyDescent="0.2">
      <c r="A364" s="135"/>
      <c r="B364" s="223"/>
      <c r="C364" s="224"/>
      <c r="D364" s="225"/>
      <c r="E364" s="225"/>
      <c r="F364" s="225"/>
      <c r="G364" s="225"/>
      <c r="H364" s="226"/>
      <c r="I364" s="225"/>
      <c r="J364" s="225"/>
    </row>
    <row r="365" spans="1:10" s="143" customFormat="1" ht="12.75" x14ac:dyDescent="0.2">
      <c r="A365" s="135"/>
      <c r="B365" s="223"/>
      <c r="C365" s="224"/>
      <c r="D365" s="225"/>
      <c r="E365" s="225"/>
      <c r="F365" s="225"/>
      <c r="G365" s="225"/>
      <c r="H365" s="226"/>
      <c r="I365" s="225"/>
      <c r="J365" s="225"/>
    </row>
    <row r="366" spans="1:10" s="143" customFormat="1" ht="12.75" x14ac:dyDescent="0.2">
      <c r="A366" s="135"/>
      <c r="B366" s="223"/>
      <c r="C366" s="224"/>
      <c r="D366" s="225"/>
      <c r="E366" s="225"/>
      <c r="F366" s="225"/>
      <c r="G366" s="225"/>
      <c r="H366" s="226"/>
      <c r="I366" s="225"/>
      <c r="J366" s="225"/>
    </row>
    <row r="367" spans="1:10" s="143" customFormat="1" ht="12.75" x14ac:dyDescent="0.2">
      <c r="A367" s="135"/>
      <c r="B367" s="223"/>
      <c r="C367" s="224"/>
      <c r="D367" s="225"/>
      <c r="E367" s="225"/>
      <c r="F367" s="225"/>
      <c r="G367" s="225"/>
      <c r="H367" s="226"/>
      <c r="I367" s="225"/>
      <c r="J367" s="225"/>
    </row>
    <row r="368" spans="1:10" s="143" customFormat="1" ht="12.75" x14ac:dyDescent="0.2">
      <c r="A368" s="135"/>
      <c r="B368" s="223"/>
      <c r="C368" s="224"/>
      <c r="D368" s="225"/>
      <c r="E368" s="225"/>
      <c r="F368" s="225"/>
      <c r="G368" s="225"/>
      <c r="H368" s="226"/>
      <c r="I368" s="225"/>
      <c r="J368" s="225"/>
    </row>
    <row r="369" spans="1:10" s="143" customFormat="1" ht="12.75" x14ac:dyDescent="0.2">
      <c r="A369" s="135"/>
      <c r="B369" s="223"/>
      <c r="C369" s="224"/>
      <c r="D369" s="225"/>
      <c r="E369" s="225"/>
      <c r="F369" s="225"/>
      <c r="G369" s="225"/>
      <c r="H369" s="226"/>
      <c r="I369" s="225"/>
      <c r="J369" s="225"/>
    </row>
    <row r="370" spans="1:10" s="143" customFormat="1" ht="12.75" x14ac:dyDescent="0.2">
      <c r="A370" s="135"/>
      <c r="B370" s="223"/>
      <c r="C370" s="224"/>
      <c r="D370" s="225"/>
      <c r="E370" s="225"/>
      <c r="F370" s="225"/>
      <c r="G370" s="225"/>
      <c r="H370" s="226"/>
      <c r="I370" s="225"/>
      <c r="J370" s="225"/>
    </row>
    <row r="371" spans="1:10" s="143" customFormat="1" ht="12.75" x14ac:dyDescent="0.2">
      <c r="A371" s="135"/>
      <c r="B371" s="223"/>
      <c r="C371" s="224"/>
      <c r="D371" s="225"/>
      <c r="E371" s="225"/>
      <c r="F371" s="225"/>
      <c r="G371" s="225"/>
      <c r="H371" s="226"/>
      <c r="I371" s="225"/>
      <c r="J371" s="225"/>
    </row>
    <row r="372" spans="1:10" s="143" customFormat="1" ht="12.75" x14ac:dyDescent="0.2">
      <c r="A372" s="135"/>
      <c r="B372" s="223"/>
      <c r="C372" s="224"/>
      <c r="D372" s="225"/>
      <c r="E372" s="225"/>
      <c r="F372" s="225"/>
      <c r="G372" s="225"/>
      <c r="H372" s="226"/>
      <c r="I372" s="225"/>
      <c r="J372" s="225"/>
    </row>
    <row r="373" spans="1:10" s="143" customFormat="1" ht="12.75" x14ac:dyDescent="0.2">
      <c r="A373" s="135"/>
      <c r="B373" s="223"/>
      <c r="C373" s="224"/>
      <c r="D373" s="225"/>
      <c r="E373" s="225"/>
      <c r="F373" s="225"/>
      <c r="G373" s="225"/>
      <c r="H373" s="226"/>
      <c r="I373" s="225"/>
      <c r="J373" s="225"/>
    </row>
    <row r="374" spans="1:10" s="143" customFormat="1" ht="12.75" x14ac:dyDescent="0.2">
      <c r="A374" s="135"/>
      <c r="B374" s="223"/>
      <c r="C374" s="224"/>
      <c r="D374" s="225"/>
      <c r="E374" s="225"/>
      <c r="F374" s="225"/>
      <c r="G374" s="225"/>
      <c r="H374" s="226"/>
      <c r="I374" s="225"/>
      <c r="J374" s="225"/>
    </row>
    <row r="375" spans="1:10" s="143" customFormat="1" ht="12.75" x14ac:dyDescent="0.2">
      <c r="A375" s="135"/>
      <c r="B375" s="223"/>
      <c r="C375" s="224"/>
      <c r="D375" s="225"/>
      <c r="E375" s="225"/>
      <c r="F375" s="225"/>
      <c r="G375" s="225"/>
      <c r="H375" s="226"/>
      <c r="I375" s="225"/>
      <c r="J375" s="225"/>
    </row>
    <row r="376" spans="1:10" s="143" customFormat="1" ht="12.75" x14ac:dyDescent="0.2">
      <c r="A376" s="135"/>
      <c r="B376" s="223"/>
      <c r="C376" s="224"/>
      <c r="D376" s="225"/>
      <c r="E376" s="225"/>
      <c r="F376" s="225"/>
      <c r="G376" s="225"/>
      <c r="H376" s="226"/>
      <c r="I376" s="225"/>
      <c r="J376" s="225"/>
    </row>
    <row r="377" spans="1:10" s="143" customFormat="1" ht="12.75" x14ac:dyDescent="0.2">
      <c r="A377" s="135"/>
      <c r="B377" s="223"/>
      <c r="C377" s="224"/>
      <c r="D377" s="225"/>
      <c r="E377" s="225"/>
      <c r="F377" s="225"/>
      <c r="G377" s="225"/>
      <c r="H377" s="226"/>
      <c r="I377" s="225"/>
      <c r="J377" s="225"/>
    </row>
    <row r="378" spans="1:10" s="143" customFormat="1" ht="12.75" x14ac:dyDescent="0.2">
      <c r="A378" s="135"/>
      <c r="B378" s="223"/>
      <c r="C378" s="224"/>
      <c r="D378" s="225"/>
      <c r="E378" s="225"/>
      <c r="F378" s="225"/>
      <c r="G378" s="225"/>
      <c r="H378" s="226"/>
      <c r="I378" s="225"/>
      <c r="J378" s="225"/>
    </row>
    <row r="379" spans="1:10" s="143" customFormat="1" ht="12.75" x14ac:dyDescent="0.2">
      <c r="A379" s="135"/>
      <c r="B379" s="223"/>
      <c r="C379" s="224"/>
      <c r="D379" s="225"/>
      <c r="E379" s="225"/>
      <c r="F379" s="225"/>
      <c r="G379" s="225"/>
      <c r="H379" s="226"/>
      <c r="I379" s="225"/>
      <c r="J379" s="225"/>
    </row>
    <row r="380" spans="1:10" s="143" customFormat="1" ht="12.75" x14ac:dyDescent="0.2">
      <c r="A380" s="135"/>
      <c r="B380" s="223"/>
      <c r="C380" s="224"/>
      <c r="D380" s="225"/>
      <c r="E380" s="225"/>
      <c r="F380" s="225"/>
      <c r="G380" s="225"/>
      <c r="H380" s="226"/>
      <c r="I380" s="225"/>
      <c r="J380" s="225"/>
    </row>
    <row r="381" spans="1:10" s="143" customFormat="1" ht="12.75" x14ac:dyDescent="0.2">
      <c r="A381" s="135"/>
      <c r="B381" s="223"/>
      <c r="C381" s="224"/>
      <c r="D381" s="225"/>
      <c r="E381" s="225"/>
      <c r="F381" s="225"/>
      <c r="G381" s="225"/>
      <c r="H381" s="226"/>
      <c r="I381" s="225"/>
      <c r="J381" s="225"/>
    </row>
    <row r="382" spans="1:10" s="143" customFormat="1" ht="12.75" x14ac:dyDescent="0.2">
      <c r="A382" s="135"/>
      <c r="B382" s="223"/>
      <c r="C382" s="224"/>
      <c r="D382" s="225"/>
      <c r="E382" s="225"/>
      <c r="F382" s="225"/>
      <c r="G382" s="225"/>
      <c r="H382" s="226"/>
      <c r="I382" s="225"/>
      <c r="J382" s="225"/>
    </row>
    <row r="383" spans="1:10" s="143" customFormat="1" ht="12.75" x14ac:dyDescent="0.2">
      <c r="A383" s="135"/>
      <c r="B383" s="223"/>
      <c r="C383" s="224"/>
      <c r="D383" s="225"/>
      <c r="E383" s="225"/>
      <c r="F383" s="225"/>
      <c r="G383" s="225"/>
      <c r="H383" s="226"/>
      <c r="I383" s="225"/>
      <c r="J383" s="225"/>
    </row>
    <row r="384" spans="1:10" s="143" customFormat="1" ht="12.75" x14ac:dyDescent="0.2">
      <c r="A384" s="135"/>
      <c r="B384" s="223"/>
      <c r="C384" s="224"/>
      <c r="D384" s="225"/>
      <c r="E384" s="225"/>
      <c r="F384" s="225"/>
      <c r="G384" s="225"/>
      <c r="H384" s="226"/>
      <c r="I384" s="225"/>
      <c r="J384" s="225"/>
    </row>
    <row r="385" spans="1:10" s="143" customFormat="1" ht="12.75" x14ac:dyDescent="0.2">
      <c r="A385" s="135"/>
      <c r="B385" s="223"/>
      <c r="C385" s="224"/>
      <c r="D385" s="225"/>
      <c r="E385" s="225"/>
      <c r="F385" s="225"/>
      <c r="G385" s="225"/>
      <c r="H385" s="226"/>
      <c r="I385" s="225"/>
      <c r="J385" s="225"/>
    </row>
    <row r="386" spans="1:10" s="143" customFormat="1" ht="12.75" x14ac:dyDescent="0.2">
      <c r="A386" s="135"/>
      <c r="B386" s="223"/>
      <c r="C386" s="224"/>
      <c r="D386" s="225"/>
      <c r="E386" s="225"/>
      <c r="F386" s="225"/>
      <c r="G386" s="225"/>
      <c r="H386" s="226"/>
      <c r="I386" s="225"/>
      <c r="J386" s="225"/>
    </row>
    <row r="387" spans="1:10" s="143" customFormat="1" ht="12.75" x14ac:dyDescent="0.2">
      <c r="A387" s="135"/>
      <c r="B387" s="223"/>
      <c r="C387" s="224"/>
      <c r="D387" s="225"/>
      <c r="E387" s="225"/>
      <c r="F387" s="225"/>
      <c r="G387" s="225"/>
      <c r="H387" s="226"/>
      <c r="I387" s="225"/>
      <c r="J387" s="225"/>
    </row>
    <row r="388" spans="1:10" s="143" customFormat="1" ht="12.75" x14ac:dyDescent="0.2">
      <c r="A388" s="135"/>
      <c r="B388" s="223"/>
      <c r="C388" s="224"/>
      <c r="D388" s="225"/>
      <c r="E388" s="225"/>
      <c r="F388" s="225"/>
      <c r="G388" s="225"/>
      <c r="H388" s="226"/>
      <c r="I388" s="225"/>
      <c r="J388" s="225"/>
    </row>
    <row r="389" spans="1:10" s="143" customFormat="1" ht="12.75" x14ac:dyDescent="0.2">
      <c r="A389" s="135"/>
      <c r="B389" s="223"/>
      <c r="C389" s="224"/>
      <c r="D389" s="225"/>
      <c r="E389" s="225"/>
      <c r="F389" s="225"/>
      <c r="G389" s="225"/>
      <c r="H389" s="226"/>
      <c r="I389" s="225"/>
      <c r="J389" s="225"/>
    </row>
    <row r="390" spans="1:10" s="143" customFormat="1" ht="12.75" x14ac:dyDescent="0.2">
      <c r="A390" s="135"/>
      <c r="B390" s="223"/>
      <c r="C390" s="224"/>
      <c r="D390" s="225"/>
      <c r="E390" s="225"/>
      <c r="F390" s="225"/>
      <c r="G390" s="225"/>
      <c r="H390" s="226"/>
      <c r="I390" s="225"/>
      <c r="J390" s="225"/>
    </row>
    <row r="391" spans="1:10" s="143" customFormat="1" ht="12.75" x14ac:dyDescent="0.2">
      <c r="A391" s="135"/>
      <c r="B391" s="223"/>
      <c r="C391" s="224"/>
      <c r="D391" s="225"/>
      <c r="E391" s="225"/>
      <c r="F391" s="225"/>
      <c r="G391" s="225"/>
      <c r="H391" s="226"/>
      <c r="I391" s="225"/>
      <c r="J391" s="225"/>
    </row>
    <row r="392" spans="1:10" s="143" customFormat="1" ht="12.75" x14ac:dyDescent="0.2">
      <c r="A392" s="135"/>
      <c r="B392" s="223"/>
      <c r="C392" s="224"/>
      <c r="D392" s="225"/>
      <c r="E392" s="225"/>
      <c r="F392" s="225"/>
      <c r="G392" s="225"/>
      <c r="H392" s="226"/>
      <c r="I392" s="225"/>
      <c r="J392" s="225"/>
    </row>
    <row r="393" spans="1:10" s="143" customFormat="1" ht="12.75" x14ac:dyDescent="0.2">
      <c r="A393" s="135"/>
      <c r="B393" s="223"/>
      <c r="C393" s="224"/>
      <c r="D393" s="225"/>
      <c r="E393" s="225"/>
      <c r="F393" s="225"/>
      <c r="G393" s="225"/>
      <c r="H393" s="226"/>
      <c r="I393" s="225"/>
      <c r="J393" s="225"/>
    </row>
    <row r="394" spans="1:10" s="143" customFormat="1" ht="12.75" x14ac:dyDescent="0.2">
      <c r="A394" s="135"/>
      <c r="B394" s="223"/>
      <c r="C394" s="224"/>
      <c r="D394" s="225"/>
      <c r="E394" s="225"/>
      <c r="F394" s="225"/>
      <c r="G394" s="225"/>
      <c r="H394" s="226"/>
      <c r="I394" s="225"/>
      <c r="J394" s="225"/>
    </row>
    <row r="395" spans="1:10" s="143" customFormat="1" ht="12.75" x14ac:dyDescent="0.2">
      <c r="A395" s="135"/>
      <c r="B395" s="223"/>
      <c r="C395" s="224"/>
      <c r="D395" s="225"/>
      <c r="E395" s="225"/>
      <c r="F395" s="225"/>
      <c r="G395" s="225"/>
      <c r="H395" s="226"/>
      <c r="I395" s="225"/>
      <c r="J395" s="225"/>
    </row>
    <row r="396" spans="1:10" s="143" customFormat="1" ht="12.75" x14ac:dyDescent="0.2">
      <c r="A396" s="135"/>
      <c r="B396" s="223"/>
      <c r="C396" s="224"/>
      <c r="D396" s="225"/>
      <c r="E396" s="225"/>
      <c r="F396" s="225"/>
      <c r="G396" s="225"/>
      <c r="H396" s="226"/>
      <c r="I396" s="225"/>
      <c r="J396" s="225"/>
    </row>
    <row r="397" spans="1:10" s="143" customFormat="1" ht="12.75" x14ac:dyDescent="0.2">
      <c r="A397" s="135"/>
      <c r="B397" s="223"/>
      <c r="C397" s="224"/>
      <c r="D397" s="225"/>
      <c r="E397" s="225"/>
      <c r="F397" s="225"/>
      <c r="G397" s="225"/>
      <c r="H397" s="226"/>
      <c r="I397" s="225"/>
      <c r="J397" s="225"/>
    </row>
    <row r="398" spans="1:10" s="143" customFormat="1" ht="12.75" x14ac:dyDescent="0.2">
      <c r="A398" s="135"/>
      <c r="B398" s="223"/>
      <c r="C398" s="224"/>
      <c r="D398" s="225"/>
      <c r="E398" s="225"/>
      <c r="F398" s="225"/>
      <c r="G398" s="225"/>
      <c r="H398" s="226"/>
      <c r="I398" s="225"/>
      <c r="J398" s="225"/>
    </row>
    <row r="399" spans="1:10" s="143" customFormat="1" ht="12.75" x14ac:dyDescent="0.2">
      <c r="A399" s="135"/>
      <c r="B399" s="223"/>
      <c r="C399" s="224"/>
      <c r="D399" s="225"/>
      <c r="E399" s="225"/>
      <c r="F399" s="225"/>
      <c r="G399" s="225"/>
      <c r="H399" s="226"/>
      <c r="I399" s="225"/>
      <c r="J399" s="225"/>
    </row>
    <row r="400" spans="1:10" s="143" customFormat="1" ht="12.75" x14ac:dyDescent="0.2">
      <c r="A400" s="135"/>
      <c r="B400" s="223"/>
      <c r="C400" s="224"/>
      <c r="D400" s="225"/>
      <c r="E400" s="225"/>
      <c r="F400" s="225"/>
      <c r="G400" s="225"/>
      <c r="H400" s="226"/>
      <c r="I400" s="225"/>
      <c r="J400" s="225"/>
    </row>
    <row r="401" spans="1:10" s="143" customFormat="1" ht="12.75" x14ac:dyDescent="0.2">
      <c r="A401" s="135"/>
      <c r="B401" s="223"/>
      <c r="C401" s="224"/>
      <c r="D401" s="225"/>
      <c r="E401" s="225"/>
      <c r="F401" s="225"/>
      <c r="G401" s="225"/>
      <c r="H401" s="226"/>
      <c r="I401" s="225"/>
      <c r="J401" s="225"/>
    </row>
    <row r="402" spans="1:10" s="143" customFormat="1" ht="12.75" x14ac:dyDescent="0.2">
      <c r="A402" s="135"/>
      <c r="B402" s="223"/>
      <c r="C402" s="224"/>
      <c r="D402" s="225"/>
      <c r="E402" s="225"/>
      <c r="F402" s="225"/>
      <c r="G402" s="225"/>
      <c r="H402" s="226"/>
      <c r="I402" s="225"/>
      <c r="J402" s="225"/>
    </row>
    <row r="403" spans="1:10" s="143" customFormat="1" ht="12.75" x14ac:dyDescent="0.2">
      <c r="A403" s="135"/>
      <c r="B403" s="223"/>
      <c r="C403" s="224"/>
      <c r="D403" s="225"/>
      <c r="E403" s="225"/>
      <c r="F403" s="225"/>
      <c r="G403" s="225"/>
      <c r="H403" s="226"/>
      <c r="I403" s="225"/>
      <c r="J403" s="225"/>
    </row>
    <row r="404" spans="1:10" s="143" customFormat="1" ht="12.75" x14ac:dyDescent="0.2">
      <c r="A404" s="135"/>
      <c r="B404" s="223"/>
      <c r="C404" s="224"/>
      <c r="D404" s="225"/>
      <c r="E404" s="225"/>
      <c r="F404" s="225"/>
      <c r="G404" s="225"/>
      <c r="H404" s="226"/>
      <c r="I404" s="225"/>
      <c r="J404" s="225"/>
    </row>
    <row r="405" spans="1:10" s="143" customFormat="1" ht="12.75" x14ac:dyDescent="0.2">
      <c r="A405" s="135"/>
      <c r="B405" s="223"/>
      <c r="C405" s="224"/>
      <c r="D405" s="225"/>
      <c r="E405" s="225"/>
      <c r="F405" s="225"/>
      <c r="G405" s="225"/>
      <c r="H405" s="226"/>
      <c r="I405" s="225"/>
      <c r="J405" s="225"/>
    </row>
    <row r="406" spans="1:10" s="143" customFormat="1" ht="12.75" x14ac:dyDescent="0.2">
      <c r="A406" s="135"/>
      <c r="B406" s="223"/>
      <c r="C406" s="224"/>
      <c r="D406" s="225"/>
      <c r="E406" s="225"/>
      <c r="F406" s="225"/>
      <c r="G406" s="225"/>
      <c r="H406" s="226"/>
      <c r="I406" s="225"/>
      <c r="J406" s="225"/>
    </row>
    <row r="407" spans="1:10" s="143" customFormat="1" ht="12.75" x14ac:dyDescent="0.2">
      <c r="A407" s="135"/>
      <c r="B407" s="223"/>
      <c r="C407" s="224"/>
      <c r="D407" s="225"/>
      <c r="E407" s="225"/>
      <c r="F407" s="225"/>
      <c r="G407" s="225"/>
      <c r="H407" s="226"/>
      <c r="I407" s="225"/>
      <c r="J407" s="225"/>
    </row>
    <row r="408" spans="1:10" s="143" customFormat="1" ht="12.75" x14ac:dyDescent="0.2">
      <c r="A408" s="135"/>
      <c r="B408" s="223"/>
      <c r="C408" s="224"/>
      <c r="D408" s="225"/>
      <c r="E408" s="225"/>
      <c r="F408" s="225"/>
      <c r="G408" s="225"/>
      <c r="H408" s="226"/>
      <c r="I408" s="225"/>
      <c r="J408" s="225"/>
    </row>
    <row r="409" spans="1:10" s="143" customFormat="1" ht="12.75" x14ac:dyDescent="0.2">
      <c r="A409" s="135"/>
      <c r="B409" s="223"/>
      <c r="C409" s="224"/>
      <c r="D409" s="225"/>
      <c r="E409" s="225"/>
      <c r="F409" s="225"/>
      <c r="G409" s="225"/>
      <c r="H409" s="226"/>
      <c r="I409" s="225"/>
      <c r="J409" s="225"/>
    </row>
    <row r="410" spans="1:10" s="143" customFormat="1" ht="12.75" x14ac:dyDescent="0.2">
      <c r="A410" s="135"/>
      <c r="B410" s="223"/>
      <c r="C410" s="224"/>
      <c r="D410" s="225"/>
      <c r="E410" s="225"/>
      <c r="F410" s="225"/>
      <c r="G410" s="225"/>
      <c r="H410" s="226"/>
      <c r="I410" s="225"/>
      <c r="J410" s="225"/>
    </row>
    <row r="411" spans="1:10" s="143" customFormat="1" ht="12.75" x14ac:dyDescent="0.2">
      <c r="A411" s="135"/>
      <c r="B411" s="223"/>
      <c r="C411" s="224"/>
      <c r="D411" s="225"/>
      <c r="E411" s="225"/>
      <c r="F411" s="225"/>
      <c r="G411" s="225"/>
      <c r="H411" s="226"/>
      <c r="I411" s="225"/>
      <c r="J411" s="225"/>
    </row>
    <row r="412" spans="1:10" s="143" customFormat="1" ht="12.75" x14ac:dyDescent="0.2">
      <c r="A412" s="135"/>
      <c r="B412" s="223"/>
      <c r="C412" s="224"/>
      <c r="D412" s="225"/>
      <c r="E412" s="225"/>
      <c r="F412" s="225"/>
      <c r="G412" s="225"/>
      <c r="H412" s="226"/>
      <c r="I412" s="225"/>
      <c r="J412" s="225"/>
    </row>
    <row r="413" spans="1:10" s="143" customFormat="1" ht="12.75" x14ac:dyDescent="0.2">
      <c r="A413" s="135"/>
      <c r="B413" s="223"/>
      <c r="C413" s="224"/>
      <c r="D413" s="225"/>
      <c r="E413" s="225"/>
      <c r="F413" s="225"/>
      <c r="G413" s="225"/>
      <c r="H413" s="226"/>
      <c r="I413" s="225"/>
      <c r="J413" s="225"/>
    </row>
    <row r="414" spans="1:10" s="143" customFormat="1" ht="12.75" x14ac:dyDescent="0.2">
      <c r="A414" s="135"/>
      <c r="B414" s="223"/>
      <c r="C414" s="224"/>
      <c r="D414" s="225"/>
      <c r="E414" s="225"/>
      <c r="F414" s="225"/>
      <c r="G414" s="225"/>
      <c r="H414" s="226"/>
      <c r="I414" s="225"/>
      <c r="J414" s="225"/>
    </row>
    <row r="415" spans="1:10" s="143" customFormat="1" ht="12.75" x14ac:dyDescent="0.2">
      <c r="A415" s="135"/>
      <c r="B415" s="223"/>
      <c r="C415" s="224"/>
      <c r="D415" s="225"/>
      <c r="E415" s="225"/>
      <c r="F415" s="225"/>
      <c r="G415" s="225"/>
      <c r="H415" s="226"/>
      <c r="I415" s="225"/>
      <c r="J415" s="225"/>
    </row>
    <row r="416" spans="1:10" s="143" customFormat="1" ht="12.75" x14ac:dyDescent="0.2">
      <c r="A416" s="135"/>
      <c r="B416" s="223"/>
      <c r="C416" s="224"/>
      <c r="D416" s="225"/>
      <c r="E416" s="225"/>
      <c r="F416" s="225"/>
      <c r="G416" s="225"/>
      <c r="H416" s="226"/>
      <c r="I416" s="225"/>
      <c r="J416" s="225"/>
    </row>
    <row r="417" spans="1:10" s="143" customFormat="1" ht="12.75" x14ac:dyDescent="0.2">
      <c r="A417" s="135"/>
      <c r="B417" s="223"/>
      <c r="C417" s="224"/>
      <c r="D417" s="225"/>
      <c r="E417" s="225"/>
      <c r="F417" s="225"/>
      <c r="G417" s="225"/>
      <c r="H417" s="226"/>
      <c r="I417" s="225"/>
      <c r="J417" s="225"/>
    </row>
    <row r="418" spans="1:10" s="143" customFormat="1" ht="12.75" x14ac:dyDescent="0.2">
      <c r="A418" s="135"/>
      <c r="B418" s="223"/>
      <c r="C418" s="224"/>
      <c r="D418" s="225"/>
      <c r="E418" s="225"/>
      <c r="F418" s="225"/>
      <c r="G418" s="225"/>
      <c r="H418" s="226"/>
      <c r="I418" s="225"/>
      <c r="J418" s="225"/>
    </row>
    <row r="419" spans="1:10" s="143" customFormat="1" ht="12.75" x14ac:dyDescent="0.2">
      <c r="A419" s="135"/>
      <c r="B419" s="223"/>
      <c r="C419" s="224"/>
      <c r="D419" s="225"/>
      <c r="E419" s="225"/>
      <c r="F419" s="225"/>
      <c r="G419" s="225"/>
      <c r="H419" s="226"/>
      <c r="I419" s="225"/>
      <c r="J419" s="225"/>
    </row>
    <row r="420" spans="1:10" s="143" customFormat="1" ht="12.75" x14ac:dyDescent="0.2">
      <c r="A420" s="135"/>
      <c r="B420" s="223"/>
      <c r="C420" s="224"/>
      <c r="D420" s="225"/>
      <c r="E420" s="225"/>
      <c r="F420" s="225"/>
      <c r="G420" s="225"/>
      <c r="H420" s="226"/>
      <c r="I420" s="225"/>
      <c r="J420" s="225"/>
    </row>
    <row r="421" spans="1:10" s="143" customFormat="1" ht="12.75" x14ac:dyDescent="0.2">
      <c r="A421" s="135"/>
      <c r="B421" s="223"/>
      <c r="C421" s="224"/>
      <c r="D421" s="225"/>
      <c r="E421" s="225"/>
      <c r="F421" s="225"/>
      <c r="G421" s="225"/>
      <c r="H421" s="226"/>
      <c r="I421" s="225"/>
      <c r="J421" s="225"/>
    </row>
    <row r="422" spans="1:10" s="143" customFormat="1" ht="12.75" x14ac:dyDescent="0.2">
      <c r="A422" s="135"/>
      <c r="B422" s="223"/>
      <c r="C422" s="224"/>
      <c r="D422" s="225"/>
      <c r="E422" s="225"/>
      <c r="F422" s="225"/>
      <c r="G422" s="225"/>
      <c r="H422" s="226"/>
      <c r="I422" s="225"/>
      <c r="J422" s="225"/>
    </row>
    <row r="423" spans="1:10" s="143" customFormat="1" ht="12.75" x14ac:dyDescent="0.2">
      <c r="A423" s="135"/>
      <c r="B423" s="223"/>
      <c r="C423" s="224"/>
      <c r="D423" s="225"/>
      <c r="E423" s="225"/>
      <c r="F423" s="225"/>
      <c r="G423" s="225"/>
      <c r="H423" s="226"/>
      <c r="I423" s="225"/>
      <c r="J423" s="225"/>
    </row>
    <row r="424" spans="1:10" s="143" customFormat="1" ht="12.75" x14ac:dyDescent="0.2">
      <c r="A424" s="135"/>
      <c r="B424" s="223"/>
      <c r="C424" s="224"/>
      <c r="D424" s="225"/>
      <c r="E424" s="225"/>
      <c r="F424" s="225"/>
      <c r="G424" s="225"/>
      <c r="H424" s="226"/>
      <c r="I424" s="225"/>
      <c r="J424" s="225"/>
    </row>
    <row r="425" spans="1:10" s="143" customFormat="1" ht="12.75" x14ac:dyDescent="0.2">
      <c r="A425" s="135"/>
      <c r="B425" s="223"/>
      <c r="C425" s="224"/>
      <c r="D425" s="225"/>
      <c r="E425" s="225"/>
      <c r="F425" s="225"/>
      <c r="G425" s="225"/>
      <c r="H425" s="226"/>
      <c r="I425" s="225"/>
      <c r="J425" s="225"/>
    </row>
    <row r="426" spans="1:10" s="143" customFormat="1" ht="12.75" x14ac:dyDescent="0.2">
      <c r="A426" s="135"/>
      <c r="B426" s="223"/>
      <c r="C426" s="224"/>
      <c r="D426" s="225"/>
      <c r="E426" s="225"/>
      <c r="F426" s="225"/>
      <c r="G426" s="225"/>
      <c r="H426" s="226"/>
      <c r="I426" s="225"/>
      <c r="J426" s="225"/>
    </row>
    <row r="427" spans="1:10" s="143" customFormat="1" ht="12.75" x14ac:dyDescent="0.2">
      <c r="A427" s="135"/>
      <c r="B427" s="223"/>
      <c r="C427" s="224"/>
      <c r="D427" s="225"/>
      <c r="E427" s="225"/>
      <c r="F427" s="225"/>
      <c r="G427" s="225"/>
      <c r="H427" s="226"/>
      <c r="I427" s="225"/>
      <c r="J427" s="225"/>
    </row>
    <row r="428" spans="1:10" s="143" customFormat="1" ht="12.75" x14ac:dyDescent="0.2">
      <c r="A428" s="135"/>
      <c r="B428" s="223"/>
      <c r="C428" s="224"/>
      <c r="D428" s="225"/>
      <c r="E428" s="225"/>
      <c r="F428" s="225"/>
      <c r="G428" s="225"/>
      <c r="H428" s="226"/>
      <c r="I428" s="225"/>
      <c r="J428" s="225"/>
    </row>
    <row r="429" spans="1:10" s="143" customFormat="1" ht="12.75" x14ac:dyDescent="0.2">
      <c r="A429" s="135"/>
      <c r="B429" s="223"/>
      <c r="C429" s="224"/>
      <c r="D429" s="225"/>
      <c r="E429" s="225"/>
      <c r="F429" s="225"/>
      <c r="G429" s="225"/>
      <c r="H429" s="226"/>
      <c r="I429" s="225"/>
      <c r="J429" s="225"/>
    </row>
    <row r="430" spans="1:10" s="143" customFormat="1" ht="12.75" x14ac:dyDescent="0.2">
      <c r="A430" s="135"/>
      <c r="B430" s="223"/>
      <c r="C430" s="224"/>
      <c r="D430" s="225"/>
      <c r="E430" s="225"/>
      <c r="F430" s="225"/>
      <c r="G430" s="225"/>
      <c r="H430" s="226"/>
      <c r="I430" s="225"/>
      <c r="J430" s="225"/>
    </row>
    <row r="431" spans="1:10" s="143" customFormat="1" ht="12.75" x14ac:dyDescent="0.2">
      <c r="A431" s="135"/>
      <c r="B431" s="223"/>
      <c r="C431" s="224"/>
      <c r="D431" s="225"/>
      <c r="E431" s="225"/>
      <c r="F431" s="225"/>
      <c r="G431" s="225"/>
      <c r="H431" s="226"/>
      <c r="I431" s="225"/>
      <c r="J431" s="225"/>
    </row>
    <row r="432" spans="1:10" s="143" customFormat="1" ht="12.75" x14ac:dyDescent="0.2">
      <c r="A432" s="135"/>
      <c r="B432" s="223"/>
      <c r="C432" s="224"/>
      <c r="D432" s="225"/>
      <c r="E432" s="225"/>
      <c r="F432" s="225"/>
      <c r="G432" s="225"/>
      <c r="H432" s="226"/>
      <c r="I432" s="225"/>
      <c r="J432" s="225"/>
    </row>
    <row r="433" spans="1:10" s="143" customFormat="1" ht="12.75" x14ac:dyDescent="0.2">
      <c r="A433" s="135"/>
      <c r="B433" s="223"/>
      <c r="C433" s="224"/>
      <c r="D433" s="225"/>
      <c r="E433" s="225"/>
      <c r="F433" s="225"/>
      <c r="G433" s="225"/>
      <c r="H433" s="226"/>
      <c r="I433" s="225"/>
      <c r="J433" s="225"/>
    </row>
    <row r="434" spans="1:10" s="143" customFormat="1" ht="12.75" x14ac:dyDescent="0.2">
      <c r="A434" s="135"/>
      <c r="B434" s="223"/>
      <c r="C434" s="224"/>
      <c r="D434" s="225"/>
      <c r="E434" s="225"/>
      <c r="F434" s="225"/>
      <c r="G434" s="225"/>
      <c r="H434" s="226"/>
      <c r="I434" s="225"/>
      <c r="J434" s="225"/>
    </row>
    <row r="435" spans="1:10" s="143" customFormat="1" ht="12.75" x14ac:dyDescent="0.2">
      <c r="A435" s="135"/>
      <c r="B435" s="223"/>
      <c r="C435" s="224"/>
      <c r="D435" s="225"/>
      <c r="E435" s="225"/>
      <c r="F435" s="225"/>
      <c r="G435" s="225"/>
      <c r="H435" s="226"/>
      <c r="I435" s="225"/>
      <c r="J435" s="225"/>
    </row>
    <row r="436" spans="1:10" s="143" customFormat="1" ht="12.75" x14ac:dyDescent="0.2">
      <c r="A436" s="135"/>
      <c r="B436" s="223"/>
      <c r="C436" s="224"/>
      <c r="D436" s="225"/>
      <c r="E436" s="225"/>
      <c r="F436" s="225"/>
      <c r="G436" s="225"/>
      <c r="H436" s="226"/>
      <c r="I436" s="225"/>
      <c r="J436" s="225"/>
    </row>
    <row r="437" spans="1:10" s="143" customFormat="1" ht="12.75" x14ac:dyDescent="0.2">
      <c r="A437" s="135"/>
      <c r="B437" s="223"/>
      <c r="C437" s="224"/>
      <c r="D437" s="225"/>
      <c r="E437" s="225"/>
      <c r="F437" s="225"/>
      <c r="G437" s="225"/>
      <c r="H437" s="226"/>
      <c r="I437" s="225"/>
      <c r="J437" s="225"/>
    </row>
    <row r="438" spans="1:10" s="143" customFormat="1" ht="12.75" x14ac:dyDescent="0.2">
      <c r="A438" s="135"/>
      <c r="B438" s="223"/>
      <c r="C438" s="224"/>
      <c r="D438" s="225"/>
      <c r="E438" s="225"/>
      <c r="F438" s="225"/>
      <c r="G438" s="225"/>
      <c r="H438" s="226"/>
      <c r="I438" s="225"/>
      <c r="J438" s="225"/>
    </row>
    <row r="439" spans="1:10" s="143" customFormat="1" ht="12.75" x14ac:dyDescent="0.2">
      <c r="A439" s="135"/>
      <c r="B439" s="223"/>
      <c r="C439" s="224"/>
      <c r="D439" s="225"/>
      <c r="E439" s="225"/>
      <c r="F439" s="225"/>
      <c r="G439" s="225"/>
      <c r="H439" s="226"/>
      <c r="I439" s="225"/>
      <c r="J439" s="225"/>
    </row>
    <row r="440" spans="1:10" s="143" customFormat="1" ht="12.75" x14ac:dyDescent="0.2">
      <c r="A440" s="135"/>
      <c r="B440" s="223"/>
      <c r="C440" s="224"/>
      <c r="D440" s="225"/>
      <c r="E440" s="225"/>
      <c r="F440" s="225"/>
      <c r="G440" s="225"/>
      <c r="H440" s="226"/>
      <c r="I440" s="225"/>
      <c r="J440" s="225"/>
    </row>
    <row r="441" spans="1:10" s="143" customFormat="1" ht="12.75" x14ac:dyDescent="0.2">
      <c r="A441" s="135"/>
      <c r="B441" s="223"/>
      <c r="C441" s="224"/>
      <c r="D441" s="225"/>
      <c r="E441" s="225"/>
      <c r="F441" s="225"/>
      <c r="G441" s="225"/>
      <c r="H441" s="226"/>
      <c r="I441" s="225"/>
      <c r="J441" s="225"/>
    </row>
    <row r="442" spans="1:10" s="143" customFormat="1" ht="12.75" x14ac:dyDescent="0.2">
      <c r="A442" s="135"/>
      <c r="B442" s="223"/>
      <c r="C442" s="224"/>
      <c r="D442" s="225"/>
      <c r="E442" s="225"/>
      <c r="F442" s="225"/>
      <c r="G442" s="225"/>
      <c r="H442" s="226"/>
      <c r="I442" s="225"/>
      <c r="J442" s="225"/>
    </row>
    <row r="443" spans="1:10" s="143" customFormat="1" ht="12.75" x14ac:dyDescent="0.2">
      <c r="A443" s="135"/>
      <c r="B443" s="223"/>
      <c r="C443" s="224"/>
      <c r="D443" s="225"/>
      <c r="E443" s="225"/>
      <c r="F443" s="225"/>
      <c r="G443" s="225"/>
      <c r="H443" s="226"/>
      <c r="I443" s="225"/>
      <c r="J443" s="225"/>
    </row>
    <row r="444" spans="1:10" s="143" customFormat="1" ht="12.75" x14ac:dyDescent="0.2">
      <c r="A444" s="135"/>
      <c r="B444" s="223"/>
      <c r="C444" s="224"/>
      <c r="D444" s="225"/>
      <c r="E444" s="225"/>
      <c r="F444" s="225"/>
      <c r="G444" s="225"/>
      <c r="H444" s="226"/>
      <c r="I444" s="225"/>
      <c r="J444" s="225"/>
    </row>
    <row r="445" spans="1:10" s="143" customFormat="1" ht="12.75" x14ac:dyDescent="0.2">
      <c r="A445" s="135"/>
      <c r="B445" s="223"/>
      <c r="C445" s="224"/>
      <c r="D445" s="225"/>
      <c r="E445" s="225"/>
      <c r="F445" s="225"/>
      <c r="G445" s="225"/>
      <c r="H445" s="226"/>
      <c r="I445" s="225"/>
      <c r="J445" s="225"/>
    </row>
    <row r="446" spans="1:10" s="143" customFormat="1" ht="12.75" x14ac:dyDescent="0.2">
      <c r="A446" s="135"/>
      <c r="B446" s="223"/>
      <c r="C446" s="224"/>
      <c r="D446" s="225"/>
      <c r="E446" s="225"/>
      <c r="F446" s="225"/>
      <c r="G446" s="225"/>
      <c r="H446" s="226"/>
      <c r="I446" s="225"/>
      <c r="J446" s="225"/>
    </row>
    <row r="447" spans="1:10" s="143" customFormat="1" ht="12.75" x14ac:dyDescent="0.2">
      <c r="A447" s="135"/>
      <c r="B447" s="223"/>
      <c r="C447" s="224"/>
      <c r="D447" s="225"/>
      <c r="E447" s="225"/>
      <c r="F447" s="225"/>
      <c r="G447" s="225"/>
      <c r="H447" s="226"/>
      <c r="I447" s="225"/>
      <c r="J447" s="225"/>
    </row>
    <row r="448" spans="1:10" s="143" customFormat="1" ht="12.75" x14ac:dyDescent="0.2">
      <c r="A448" s="135"/>
      <c r="B448" s="223"/>
      <c r="C448" s="224"/>
      <c r="D448" s="225"/>
      <c r="E448" s="225"/>
      <c r="F448" s="225"/>
      <c r="G448" s="225"/>
      <c r="H448" s="226"/>
      <c r="I448" s="225"/>
      <c r="J448" s="225"/>
    </row>
    <row r="449" spans="1:10" s="143" customFormat="1" ht="12.75" x14ac:dyDescent="0.2">
      <c r="A449" s="135"/>
      <c r="B449" s="223"/>
      <c r="C449" s="224"/>
      <c r="D449" s="225"/>
      <c r="E449" s="225"/>
      <c r="F449" s="225"/>
      <c r="G449" s="225"/>
      <c r="H449" s="226"/>
      <c r="I449" s="225"/>
      <c r="J449" s="225"/>
    </row>
    <row r="450" spans="1:10" s="143" customFormat="1" ht="12.75" x14ac:dyDescent="0.2">
      <c r="A450" s="135"/>
      <c r="B450" s="223"/>
      <c r="C450" s="224"/>
      <c r="D450" s="225"/>
      <c r="E450" s="225"/>
      <c r="F450" s="225"/>
      <c r="G450" s="225"/>
      <c r="H450" s="226"/>
      <c r="I450" s="225"/>
      <c r="J450" s="225"/>
    </row>
    <row r="451" spans="1:10" s="143" customFormat="1" ht="12.75" x14ac:dyDescent="0.2">
      <c r="A451" s="135"/>
      <c r="B451" s="223"/>
      <c r="C451" s="224"/>
      <c r="D451" s="225"/>
      <c r="E451" s="225"/>
      <c r="F451" s="225"/>
      <c r="G451" s="225"/>
      <c r="H451" s="226"/>
      <c r="I451" s="225"/>
      <c r="J451" s="225"/>
    </row>
    <row r="452" spans="1:10" s="143" customFormat="1" ht="12.75" x14ac:dyDescent="0.2">
      <c r="A452" s="135"/>
      <c r="B452" s="223"/>
      <c r="C452" s="224"/>
      <c r="D452" s="225"/>
      <c r="E452" s="225"/>
      <c r="F452" s="225"/>
      <c r="G452" s="225"/>
      <c r="H452" s="226"/>
      <c r="I452" s="225"/>
      <c r="J452" s="225"/>
    </row>
    <row r="453" spans="1:10" s="143" customFormat="1" ht="12.75" x14ac:dyDescent="0.2">
      <c r="A453" s="135"/>
      <c r="B453" s="223"/>
      <c r="C453" s="224"/>
      <c r="D453" s="225"/>
      <c r="E453" s="225"/>
      <c r="F453" s="225"/>
      <c r="G453" s="225"/>
      <c r="H453" s="226"/>
      <c r="I453" s="225"/>
      <c r="J453" s="225"/>
    </row>
    <row r="454" spans="1:10" s="143" customFormat="1" ht="12.75" x14ac:dyDescent="0.2">
      <c r="A454" s="135"/>
      <c r="B454" s="223"/>
      <c r="C454" s="224"/>
      <c r="D454" s="225"/>
      <c r="E454" s="225"/>
      <c r="F454" s="225"/>
      <c r="G454" s="225"/>
      <c r="H454" s="226"/>
      <c r="I454" s="225"/>
      <c r="J454" s="225"/>
    </row>
    <row r="455" spans="1:10" s="143" customFormat="1" ht="12.75" x14ac:dyDescent="0.2">
      <c r="A455" s="135"/>
      <c r="B455" s="223"/>
      <c r="C455" s="224"/>
      <c r="D455" s="225"/>
      <c r="E455" s="225"/>
      <c r="F455" s="225"/>
      <c r="G455" s="225"/>
      <c r="H455" s="226"/>
      <c r="I455" s="225"/>
      <c r="J455" s="225"/>
    </row>
    <row r="456" spans="1:10" s="143" customFormat="1" ht="12.75" x14ac:dyDescent="0.2">
      <c r="A456" s="135"/>
      <c r="B456" s="223"/>
      <c r="C456" s="224"/>
      <c r="D456" s="225"/>
      <c r="E456" s="225"/>
      <c r="F456" s="225"/>
      <c r="G456" s="225"/>
      <c r="H456" s="226"/>
      <c r="I456" s="225"/>
      <c r="J456" s="225"/>
    </row>
    <row r="457" spans="1:10" s="143" customFormat="1" ht="12.75" x14ac:dyDescent="0.2">
      <c r="A457" s="135"/>
      <c r="B457" s="223"/>
      <c r="C457" s="224"/>
      <c r="D457" s="225"/>
      <c r="E457" s="225"/>
      <c r="F457" s="225"/>
      <c r="G457" s="225"/>
      <c r="H457" s="226"/>
      <c r="I457" s="225"/>
      <c r="J457" s="225"/>
    </row>
    <row r="458" spans="1:10" s="143" customFormat="1" ht="12.75" x14ac:dyDescent="0.2">
      <c r="A458" s="135"/>
      <c r="B458" s="223"/>
      <c r="C458" s="224"/>
      <c r="D458" s="225"/>
      <c r="E458" s="225"/>
      <c r="F458" s="225"/>
      <c r="G458" s="225"/>
      <c r="H458" s="226"/>
      <c r="I458" s="225"/>
      <c r="J458" s="225"/>
    </row>
    <row r="459" spans="1:10" s="143" customFormat="1" ht="12.75" x14ac:dyDescent="0.2">
      <c r="A459" s="135"/>
      <c r="B459" s="223"/>
      <c r="C459" s="224"/>
      <c r="D459" s="225"/>
      <c r="E459" s="225"/>
      <c r="F459" s="225"/>
      <c r="G459" s="225"/>
      <c r="H459" s="226"/>
      <c r="I459" s="225"/>
      <c r="J459" s="225"/>
    </row>
    <row r="460" spans="1:10" s="143" customFormat="1" ht="12.75" x14ac:dyDescent="0.2">
      <c r="A460" s="135"/>
      <c r="B460" s="223"/>
      <c r="C460" s="224"/>
      <c r="D460" s="225"/>
      <c r="E460" s="225"/>
      <c r="F460" s="225"/>
      <c r="G460" s="225"/>
      <c r="H460" s="226"/>
      <c r="I460" s="225"/>
      <c r="J460" s="225"/>
    </row>
    <row r="461" spans="1:10" s="143" customFormat="1" ht="12.75" x14ac:dyDescent="0.2">
      <c r="A461" s="135"/>
      <c r="B461" s="223"/>
      <c r="C461" s="224"/>
      <c r="D461" s="225"/>
      <c r="E461" s="225"/>
      <c r="F461" s="225"/>
      <c r="G461" s="225"/>
      <c r="H461" s="226"/>
      <c r="I461" s="225"/>
      <c r="J461" s="225"/>
    </row>
    <row r="462" spans="1:10" s="143" customFormat="1" ht="12.75" x14ac:dyDescent="0.2">
      <c r="A462" s="135"/>
      <c r="B462" s="223"/>
      <c r="C462" s="224"/>
      <c r="D462" s="225"/>
      <c r="E462" s="225"/>
      <c r="F462" s="225"/>
      <c r="G462" s="225"/>
      <c r="H462" s="226"/>
      <c r="I462" s="225"/>
      <c r="J462" s="225"/>
    </row>
    <row r="463" spans="1:10" s="143" customFormat="1" ht="12.75" x14ac:dyDescent="0.2">
      <c r="A463" s="135"/>
      <c r="B463" s="223"/>
      <c r="C463" s="224"/>
      <c r="D463" s="225"/>
      <c r="E463" s="225"/>
      <c r="F463" s="225"/>
      <c r="G463" s="225"/>
      <c r="H463" s="226"/>
      <c r="I463" s="225"/>
      <c r="J463" s="225"/>
    </row>
    <row r="464" spans="1:10" s="143" customFormat="1" ht="12.75" x14ac:dyDescent="0.2">
      <c r="A464" s="135"/>
      <c r="B464" s="223"/>
      <c r="C464" s="224"/>
      <c r="D464" s="225"/>
      <c r="E464" s="225"/>
      <c r="F464" s="225"/>
      <c r="G464" s="225"/>
      <c r="H464" s="226"/>
      <c r="I464" s="225"/>
      <c r="J464" s="225"/>
    </row>
    <row r="465" spans="1:10" s="143" customFormat="1" ht="12.75" x14ac:dyDescent="0.2">
      <c r="A465" s="135"/>
      <c r="B465" s="223"/>
      <c r="C465" s="224"/>
      <c r="D465" s="225"/>
      <c r="E465" s="225"/>
      <c r="F465" s="225"/>
      <c r="G465" s="225"/>
      <c r="H465" s="226"/>
      <c r="I465" s="225"/>
      <c r="J465" s="225"/>
    </row>
    <row r="466" spans="1:10" s="143" customFormat="1" ht="12.75" x14ac:dyDescent="0.2">
      <c r="A466" s="135"/>
      <c r="B466" s="223"/>
      <c r="C466" s="224"/>
      <c r="D466" s="225"/>
      <c r="E466" s="225"/>
      <c r="F466" s="225"/>
      <c r="G466" s="225"/>
      <c r="H466" s="226"/>
      <c r="I466" s="225"/>
      <c r="J466" s="225"/>
    </row>
    <row r="467" spans="1:10" s="143" customFormat="1" ht="12.75" x14ac:dyDescent="0.2">
      <c r="A467" s="135"/>
      <c r="B467" s="223"/>
      <c r="C467" s="224"/>
      <c r="D467" s="225"/>
      <c r="E467" s="225"/>
      <c r="F467" s="225"/>
      <c r="G467" s="225"/>
      <c r="H467" s="226"/>
      <c r="I467" s="225"/>
      <c r="J467" s="225"/>
    </row>
    <row r="468" spans="1:10" s="143" customFormat="1" ht="12.75" x14ac:dyDescent="0.2">
      <c r="A468" s="135"/>
      <c r="B468" s="223"/>
      <c r="C468" s="224"/>
      <c r="D468" s="225"/>
      <c r="E468" s="225"/>
      <c r="F468" s="225"/>
      <c r="G468" s="225"/>
      <c r="H468" s="226"/>
      <c r="I468" s="225"/>
      <c r="J468" s="225"/>
    </row>
    <row r="469" spans="1:10" s="143" customFormat="1" ht="12.75" x14ac:dyDescent="0.2">
      <c r="A469" s="135"/>
      <c r="B469" s="223"/>
      <c r="C469" s="224"/>
      <c r="D469" s="225"/>
      <c r="E469" s="225"/>
      <c r="F469" s="225"/>
      <c r="G469" s="225"/>
      <c r="H469" s="226"/>
      <c r="I469" s="225"/>
      <c r="J469" s="225"/>
    </row>
    <row r="470" spans="1:10" s="143" customFormat="1" ht="12.75" x14ac:dyDescent="0.2">
      <c r="A470" s="135"/>
      <c r="B470" s="223"/>
      <c r="C470" s="224"/>
      <c r="D470" s="225"/>
      <c r="E470" s="225"/>
      <c r="F470" s="225"/>
      <c r="G470" s="225"/>
      <c r="H470" s="226"/>
      <c r="I470" s="225"/>
      <c r="J470" s="225"/>
    </row>
    <row r="471" spans="1:10" s="143" customFormat="1" ht="12.75" x14ac:dyDescent="0.2">
      <c r="A471" s="135"/>
      <c r="B471" s="223"/>
      <c r="C471" s="224"/>
      <c r="D471" s="225"/>
      <c r="E471" s="225"/>
      <c r="F471" s="225"/>
      <c r="G471" s="225"/>
      <c r="H471" s="226"/>
      <c r="I471" s="225"/>
      <c r="J471" s="225"/>
    </row>
    <row r="472" spans="1:10" s="143" customFormat="1" ht="12.75" x14ac:dyDescent="0.2">
      <c r="A472" s="135"/>
      <c r="B472" s="223"/>
      <c r="C472" s="224"/>
      <c r="D472" s="225"/>
      <c r="E472" s="225"/>
      <c r="F472" s="225"/>
      <c r="G472" s="225"/>
      <c r="H472" s="226"/>
      <c r="I472" s="225"/>
      <c r="J472" s="225"/>
    </row>
    <row r="473" spans="1:10" s="143" customFormat="1" ht="12.75" x14ac:dyDescent="0.2">
      <c r="A473" s="135"/>
      <c r="B473" s="223"/>
      <c r="C473" s="224"/>
      <c r="D473" s="225"/>
      <c r="E473" s="225"/>
      <c r="F473" s="225"/>
      <c r="G473" s="225"/>
      <c r="H473" s="226"/>
      <c r="I473" s="225"/>
      <c r="J473" s="225"/>
    </row>
    <row r="474" spans="1:10" s="143" customFormat="1" ht="12.75" x14ac:dyDescent="0.2">
      <c r="A474" s="135"/>
      <c r="B474" s="223"/>
      <c r="C474" s="224"/>
      <c r="D474" s="225"/>
      <c r="E474" s="225"/>
      <c r="F474" s="225"/>
      <c r="G474" s="225"/>
      <c r="H474" s="226"/>
      <c r="I474" s="225"/>
      <c r="J474" s="225"/>
    </row>
    <row r="475" spans="1:10" s="143" customFormat="1" ht="12.75" x14ac:dyDescent="0.2">
      <c r="A475" s="135"/>
      <c r="B475" s="223"/>
      <c r="C475" s="224"/>
      <c r="D475" s="225"/>
      <c r="E475" s="225"/>
      <c r="F475" s="225"/>
      <c r="G475" s="225"/>
      <c r="H475" s="226"/>
      <c r="I475" s="225"/>
      <c r="J475" s="225"/>
    </row>
    <row r="476" spans="1:10" s="143" customFormat="1" ht="12.75" x14ac:dyDescent="0.2">
      <c r="A476" s="135"/>
      <c r="B476" s="223"/>
      <c r="C476" s="224"/>
      <c r="D476" s="225"/>
      <c r="E476" s="225"/>
      <c r="F476" s="225"/>
      <c r="G476" s="225"/>
      <c r="H476" s="226"/>
      <c r="I476" s="225"/>
      <c r="J476" s="225"/>
    </row>
    <row r="477" spans="1:10" s="143" customFormat="1" ht="12.75" x14ac:dyDescent="0.2">
      <c r="A477" s="135"/>
      <c r="B477" s="223"/>
      <c r="C477" s="224"/>
      <c r="D477" s="225"/>
      <c r="E477" s="225"/>
      <c r="F477" s="225"/>
      <c r="G477" s="225"/>
      <c r="H477" s="226"/>
      <c r="I477" s="225"/>
      <c r="J477" s="225"/>
    </row>
    <row r="478" spans="1:10" s="143" customFormat="1" ht="12.75" x14ac:dyDescent="0.2">
      <c r="A478" s="135"/>
      <c r="B478" s="223"/>
      <c r="C478" s="224"/>
      <c r="D478" s="225"/>
      <c r="E478" s="225"/>
      <c r="F478" s="225"/>
      <c r="G478" s="225"/>
      <c r="H478" s="226"/>
      <c r="I478" s="225"/>
      <c r="J478" s="225"/>
    </row>
    <row r="479" spans="1:10" s="143" customFormat="1" ht="12.75" x14ac:dyDescent="0.2">
      <c r="A479" s="135"/>
      <c r="B479" s="223"/>
      <c r="C479" s="224"/>
      <c r="D479" s="225"/>
      <c r="E479" s="225"/>
      <c r="F479" s="225"/>
      <c r="G479" s="225"/>
      <c r="H479" s="226"/>
      <c r="I479" s="225"/>
      <c r="J479" s="225"/>
    </row>
    <row r="480" spans="1:10" s="143" customFormat="1" ht="12.75" x14ac:dyDescent="0.2">
      <c r="A480" s="135"/>
      <c r="B480" s="223"/>
      <c r="C480" s="224"/>
      <c r="D480" s="225"/>
      <c r="E480" s="225"/>
      <c r="F480" s="225"/>
      <c r="G480" s="225"/>
      <c r="H480" s="226"/>
      <c r="I480" s="225"/>
      <c r="J480" s="225"/>
    </row>
    <row r="481" spans="1:10" s="143" customFormat="1" ht="12.75" x14ac:dyDescent="0.2">
      <c r="A481" s="135"/>
      <c r="B481" s="223"/>
      <c r="C481" s="224"/>
      <c r="D481" s="225"/>
      <c r="E481" s="225"/>
      <c r="F481" s="225"/>
      <c r="G481" s="225"/>
      <c r="H481" s="226"/>
      <c r="I481" s="225"/>
      <c r="J481" s="225"/>
    </row>
    <row r="482" spans="1:10" s="143" customFormat="1" ht="12.75" x14ac:dyDescent="0.2">
      <c r="A482" s="135"/>
      <c r="B482" s="223"/>
      <c r="C482" s="224"/>
      <c r="D482" s="225"/>
      <c r="E482" s="225"/>
      <c r="F482" s="225"/>
      <c r="G482" s="225"/>
      <c r="H482" s="226"/>
      <c r="I482" s="225"/>
      <c r="J482" s="225"/>
    </row>
    <row r="483" spans="1:10" s="143" customFormat="1" ht="12.75" x14ac:dyDescent="0.2">
      <c r="A483" s="135"/>
      <c r="B483" s="223"/>
      <c r="C483" s="224"/>
      <c r="D483" s="225"/>
      <c r="E483" s="225"/>
      <c r="F483" s="225"/>
      <c r="G483" s="225"/>
      <c r="H483" s="226"/>
      <c r="I483" s="225"/>
      <c r="J483" s="225"/>
    </row>
    <row r="484" spans="1:10" s="143" customFormat="1" ht="12.75" x14ac:dyDescent="0.2">
      <c r="A484" s="135"/>
      <c r="B484" s="223"/>
      <c r="C484" s="224"/>
      <c r="D484" s="225"/>
      <c r="E484" s="225"/>
      <c r="F484" s="225"/>
      <c r="G484" s="225"/>
      <c r="H484" s="226"/>
      <c r="I484" s="225"/>
      <c r="J484" s="225"/>
    </row>
    <row r="485" spans="1:10" s="143" customFormat="1" ht="12.75" x14ac:dyDescent="0.2">
      <c r="A485" s="135"/>
      <c r="B485" s="223"/>
      <c r="C485" s="224"/>
      <c r="D485" s="225"/>
      <c r="E485" s="225"/>
      <c r="F485" s="225"/>
      <c r="G485" s="225"/>
      <c r="H485" s="226"/>
      <c r="I485" s="225"/>
      <c r="J485" s="225"/>
    </row>
    <row r="486" spans="1:10" s="143" customFormat="1" ht="12.75" x14ac:dyDescent="0.2">
      <c r="A486" s="135"/>
      <c r="B486" s="223"/>
      <c r="C486" s="224"/>
      <c r="D486" s="225"/>
      <c r="E486" s="225"/>
      <c r="F486" s="225"/>
      <c r="G486" s="225"/>
      <c r="H486" s="226"/>
      <c r="I486" s="225"/>
      <c r="J486" s="225"/>
    </row>
    <row r="487" spans="1:10" s="143" customFormat="1" ht="12.75" x14ac:dyDescent="0.2">
      <c r="A487" s="135"/>
      <c r="B487" s="223"/>
      <c r="C487" s="224"/>
      <c r="D487" s="225"/>
      <c r="E487" s="225"/>
      <c r="F487" s="225"/>
      <c r="G487" s="225"/>
      <c r="H487" s="226"/>
      <c r="I487" s="225"/>
      <c r="J487" s="225"/>
    </row>
    <row r="488" spans="1:10" s="143" customFormat="1" ht="12.75" x14ac:dyDescent="0.2">
      <c r="A488" s="135"/>
      <c r="B488" s="223"/>
      <c r="C488" s="224"/>
      <c r="D488" s="225"/>
      <c r="E488" s="225"/>
      <c r="F488" s="225"/>
      <c r="G488" s="225"/>
      <c r="H488" s="226"/>
      <c r="I488" s="225"/>
      <c r="J488" s="225"/>
    </row>
    <row r="489" spans="1:10" s="143" customFormat="1" ht="12.75" x14ac:dyDescent="0.2">
      <c r="A489" s="135"/>
      <c r="B489" s="223"/>
      <c r="C489" s="224"/>
      <c r="D489" s="225"/>
      <c r="E489" s="225"/>
      <c r="F489" s="225"/>
      <c r="G489" s="225"/>
      <c r="H489" s="226"/>
      <c r="I489" s="225"/>
      <c r="J489" s="225"/>
    </row>
    <row r="490" spans="1:10" s="143" customFormat="1" ht="12.75" x14ac:dyDescent="0.2">
      <c r="A490" s="135"/>
      <c r="B490" s="223"/>
      <c r="C490" s="224"/>
      <c r="D490" s="225"/>
      <c r="E490" s="225"/>
      <c r="F490" s="225"/>
      <c r="G490" s="225"/>
      <c r="H490" s="226"/>
      <c r="I490" s="225"/>
      <c r="J490" s="225"/>
    </row>
    <row r="491" spans="1:10" s="143" customFormat="1" ht="12.75" x14ac:dyDescent="0.2">
      <c r="A491" s="135"/>
      <c r="B491" s="223"/>
      <c r="C491" s="224"/>
      <c r="D491" s="225"/>
      <c r="E491" s="225"/>
      <c r="F491" s="225"/>
      <c r="G491" s="225"/>
      <c r="H491" s="226"/>
      <c r="I491" s="225"/>
      <c r="J491" s="225"/>
    </row>
    <row r="492" spans="1:10" s="143" customFormat="1" ht="12.75" x14ac:dyDescent="0.2">
      <c r="A492" s="135"/>
      <c r="B492" s="223"/>
      <c r="C492" s="224"/>
      <c r="D492" s="225"/>
      <c r="E492" s="225"/>
      <c r="F492" s="225"/>
      <c r="G492" s="225"/>
      <c r="H492" s="226"/>
      <c r="I492" s="225"/>
      <c r="J492" s="225"/>
    </row>
    <row r="493" spans="1:10" s="143" customFormat="1" ht="12.75" x14ac:dyDescent="0.2">
      <c r="A493" s="135"/>
      <c r="B493" s="223"/>
      <c r="C493" s="224"/>
      <c r="D493" s="225"/>
      <c r="E493" s="225"/>
      <c r="F493" s="225"/>
      <c r="G493" s="225"/>
      <c r="H493" s="226"/>
      <c r="I493" s="225"/>
      <c r="J493" s="225"/>
    </row>
    <row r="494" spans="1:10" s="143" customFormat="1" ht="12.75" x14ac:dyDescent="0.2">
      <c r="A494" s="135"/>
      <c r="B494" s="223"/>
      <c r="C494" s="224"/>
      <c r="D494" s="225"/>
      <c r="E494" s="225"/>
      <c r="F494" s="225"/>
      <c r="G494" s="225"/>
      <c r="H494" s="226"/>
      <c r="I494" s="225"/>
      <c r="J494" s="225"/>
    </row>
    <row r="495" spans="1:10" s="143" customFormat="1" ht="12.75" x14ac:dyDescent="0.2">
      <c r="A495" s="135"/>
      <c r="B495" s="223"/>
      <c r="C495" s="224"/>
      <c r="D495" s="225"/>
      <c r="E495" s="225"/>
      <c r="F495" s="225"/>
      <c r="G495" s="225"/>
      <c r="H495" s="226"/>
      <c r="I495" s="225"/>
      <c r="J495" s="225"/>
    </row>
    <row r="496" spans="1:10" s="143" customFormat="1" ht="12.75" x14ac:dyDescent="0.2">
      <c r="A496" s="135"/>
      <c r="B496" s="223"/>
      <c r="C496" s="224"/>
      <c r="D496" s="225"/>
      <c r="E496" s="225"/>
      <c r="F496" s="225"/>
      <c r="G496" s="225"/>
      <c r="H496" s="226"/>
      <c r="I496" s="225"/>
      <c r="J496" s="225"/>
    </row>
    <row r="497" spans="1:10" s="143" customFormat="1" ht="12.75" x14ac:dyDescent="0.2">
      <c r="A497" s="135"/>
      <c r="B497" s="223"/>
      <c r="C497" s="224"/>
      <c r="D497" s="225"/>
      <c r="E497" s="225"/>
      <c r="F497" s="225"/>
      <c r="G497" s="225"/>
      <c r="H497" s="226"/>
      <c r="I497" s="225"/>
      <c r="J497" s="225"/>
    </row>
    <row r="498" spans="1:10" s="143" customFormat="1" ht="12.75" x14ac:dyDescent="0.2">
      <c r="A498" s="135"/>
      <c r="B498" s="223"/>
      <c r="C498" s="224"/>
      <c r="D498" s="225"/>
      <c r="E498" s="225"/>
      <c r="F498" s="225"/>
      <c r="G498" s="225"/>
      <c r="H498" s="226"/>
      <c r="I498" s="225"/>
      <c r="J498" s="225"/>
    </row>
    <row r="499" spans="1:10" s="143" customFormat="1" ht="12.75" x14ac:dyDescent="0.2">
      <c r="A499" s="135"/>
      <c r="B499" s="223"/>
      <c r="C499" s="224"/>
      <c r="D499" s="225"/>
      <c r="E499" s="225"/>
      <c r="F499" s="225"/>
      <c r="G499" s="225"/>
      <c r="H499" s="226"/>
      <c r="I499" s="225"/>
      <c r="J499" s="225"/>
    </row>
    <row r="500" spans="1:10" s="143" customFormat="1" ht="12.75" x14ac:dyDescent="0.2">
      <c r="A500" s="135"/>
      <c r="B500" s="223"/>
      <c r="C500" s="224"/>
      <c r="D500" s="225"/>
      <c r="E500" s="225"/>
      <c r="F500" s="225"/>
      <c r="G500" s="225"/>
      <c r="H500" s="226"/>
      <c r="I500" s="225"/>
      <c r="J500" s="225"/>
    </row>
    <row r="501" spans="1:10" s="143" customFormat="1" ht="12.75" x14ac:dyDescent="0.2">
      <c r="A501" s="135"/>
      <c r="B501" s="223"/>
      <c r="C501" s="224"/>
      <c r="D501" s="225"/>
      <c r="E501" s="225"/>
      <c r="F501" s="225"/>
      <c r="G501" s="225"/>
      <c r="H501" s="226"/>
      <c r="I501" s="225"/>
      <c r="J501" s="225"/>
    </row>
    <row r="502" spans="1:10" s="143" customFormat="1" ht="12.75" x14ac:dyDescent="0.2">
      <c r="A502" s="135"/>
      <c r="B502" s="223"/>
      <c r="C502" s="224"/>
      <c r="D502" s="225"/>
      <c r="E502" s="225"/>
      <c r="F502" s="225"/>
      <c r="G502" s="225"/>
      <c r="H502" s="226"/>
      <c r="I502" s="225"/>
      <c r="J502" s="225"/>
    </row>
    <row r="503" spans="1:10" s="143" customFormat="1" ht="12.75" x14ac:dyDescent="0.2">
      <c r="A503" s="135"/>
      <c r="B503" s="223"/>
      <c r="C503" s="224"/>
      <c r="D503" s="225"/>
      <c r="E503" s="225"/>
      <c r="F503" s="225"/>
      <c r="G503" s="225"/>
      <c r="H503" s="226"/>
      <c r="I503" s="225"/>
      <c r="J503" s="225"/>
    </row>
    <row r="504" spans="1:10" s="143" customFormat="1" ht="12.75" x14ac:dyDescent="0.2">
      <c r="A504" s="135"/>
      <c r="B504" s="223"/>
      <c r="C504" s="224"/>
      <c r="D504" s="225"/>
      <c r="E504" s="225"/>
      <c r="F504" s="225"/>
      <c r="G504" s="225"/>
      <c r="H504" s="226"/>
      <c r="I504" s="225"/>
      <c r="J504" s="225"/>
    </row>
    <row r="505" spans="1:10" s="143" customFormat="1" ht="12.75" x14ac:dyDescent="0.2">
      <c r="A505" s="135"/>
      <c r="B505" s="223"/>
      <c r="C505" s="224"/>
      <c r="D505" s="225"/>
      <c r="E505" s="225"/>
      <c r="F505" s="225"/>
      <c r="G505" s="225"/>
      <c r="H505" s="226"/>
      <c r="I505" s="225"/>
      <c r="J505" s="225"/>
    </row>
    <row r="506" spans="1:10" s="143" customFormat="1" ht="12.75" x14ac:dyDescent="0.2">
      <c r="A506" s="135"/>
      <c r="B506" s="223"/>
      <c r="C506" s="224"/>
      <c r="D506" s="225"/>
      <c r="E506" s="225"/>
      <c r="F506" s="225"/>
      <c r="G506" s="225"/>
      <c r="H506" s="226"/>
      <c r="I506" s="225"/>
      <c r="J506" s="225"/>
    </row>
    <row r="507" spans="1:10" s="143" customFormat="1" ht="12.75" x14ac:dyDescent="0.2">
      <c r="A507" s="135"/>
      <c r="B507" s="223"/>
      <c r="C507" s="224"/>
      <c r="D507" s="225"/>
      <c r="E507" s="225"/>
      <c r="F507" s="225"/>
      <c r="G507" s="225"/>
      <c r="H507" s="226"/>
      <c r="I507" s="225"/>
      <c r="J507" s="225"/>
    </row>
    <row r="508" spans="1:10" s="143" customFormat="1" ht="12.75" x14ac:dyDescent="0.2">
      <c r="A508" s="135"/>
      <c r="B508" s="223"/>
      <c r="C508" s="224"/>
      <c r="D508" s="225"/>
      <c r="E508" s="225"/>
      <c r="F508" s="225"/>
      <c r="G508" s="225"/>
      <c r="H508" s="226"/>
      <c r="I508" s="225"/>
      <c r="J508" s="225"/>
    </row>
    <row r="509" spans="1:10" s="143" customFormat="1" ht="12.75" x14ac:dyDescent="0.2">
      <c r="A509" s="135"/>
      <c r="B509" s="223"/>
      <c r="C509" s="224"/>
      <c r="D509" s="225"/>
      <c r="E509" s="225"/>
      <c r="F509" s="225"/>
      <c r="G509" s="225"/>
      <c r="H509" s="226"/>
      <c r="I509" s="225"/>
      <c r="J509" s="225"/>
    </row>
    <row r="510" spans="1:10" s="143" customFormat="1" ht="12.75" x14ac:dyDescent="0.2">
      <c r="A510" s="135"/>
      <c r="B510" s="223"/>
      <c r="C510" s="224"/>
      <c r="D510" s="225"/>
      <c r="E510" s="225"/>
      <c r="F510" s="225"/>
      <c r="G510" s="225"/>
      <c r="H510" s="226"/>
      <c r="I510" s="225"/>
      <c r="J510" s="225"/>
    </row>
    <row r="511" spans="1:10" s="143" customFormat="1" ht="12.75" x14ac:dyDescent="0.2">
      <c r="A511" s="135"/>
      <c r="B511" s="223"/>
      <c r="C511" s="224"/>
      <c r="D511" s="225"/>
      <c r="E511" s="225"/>
      <c r="F511" s="225"/>
      <c r="G511" s="225"/>
      <c r="H511" s="226"/>
      <c r="I511" s="225"/>
      <c r="J511" s="225"/>
    </row>
    <row r="512" spans="1:10" s="143" customFormat="1" ht="12.75" x14ac:dyDescent="0.2">
      <c r="A512" s="135"/>
      <c r="B512" s="223"/>
      <c r="C512" s="224"/>
      <c r="D512" s="225"/>
      <c r="E512" s="225"/>
      <c r="F512" s="225"/>
      <c r="G512" s="225"/>
      <c r="H512" s="226"/>
      <c r="I512" s="225"/>
      <c r="J512" s="225"/>
    </row>
    <row r="513" spans="1:10" s="143" customFormat="1" ht="12.75" x14ac:dyDescent="0.2">
      <c r="A513" s="135"/>
      <c r="B513" s="223"/>
      <c r="C513" s="224"/>
      <c r="D513" s="225"/>
      <c r="E513" s="225"/>
      <c r="F513" s="225"/>
      <c r="G513" s="225"/>
      <c r="H513" s="226"/>
      <c r="I513" s="225"/>
      <c r="J513" s="225"/>
    </row>
    <row r="514" spans="1:10" s="143" customFormat="1" ht="12.75" x14ac:dyDescent="0.2">
      <c r="A514" s="135"/>
      <c r="B514" s="223"/>
      <c r="C514" s="224"/>
      <c r="D514" s="225"/>
      <c r="E514" s="225"/>
      <c r="F514" s="225"/>
      <c r="G514" s="225"/>
      <c r="H514" s="226"/>
      <c r="I514" s="225"/>
      <c r="J514" s="225"/>
    </row>
    <row r="515" spans="1:10" s="143" customFormat="1" ht="12.75" x14ac:dyDescent="0.2">
      <c r="A515" s="135"/>
      <c r="B515" s="223"/>
      <c r="C515" s="224"/>
      <c r="D515" s="225"/>
      <c r="E515" s="225"/>
      <c r="F515" s="225"/>
      <c r="G515" s="225"/>
      <c r="H515" s="226"/>
      <c r="I515" s="225"/>
      <c r="J515" s="225"/>
    </row>
    <row r="516" spans="1:10" s="143" customFormat="1" ht="12.75" x14ac:dyDescent="0.2">
      <c r="A516" s="135"/>
      <c r="B516" s="223"/>
      <c r="C516" s="224"/>
      <c r="D516" s="225"/>
      <c r="E516" s="225"/>
      <c r="F516" s="225"/>
      <c r="G516" s="225"/>
      <c r="H516" s="226"/>
      <c r="I516" s="225"/>
      <c r="J516" s="225"/>
    </row>
    <row r="517" spans="1:10" s="143" customFormat="1" ht="12.75" x14ac:dyDescent="0.2">
      <c r="A517" s="135"/>
      <c r="B517" s="223"/>
      <c r="C517" s="224"/>
      <c r="D517" s="225"/>
      <c r="E517" s="225"/>
      <c r="F517" s="225"/>
      <c r="G517" s="225"/>
      <c r="H517" s="226"/>
      <c r="I517" s="225"/>
      <c r="J517" s="225"/>
    </row>
    <row r="518" spans="1:10" s="143" customFormat="1" ht="12.75" x14ac:dyDescent="0.2">
      <c r="A518" s="135"/>
      <c r="B518" s="223"/>
      <c r="C518" s="224"/>
      <c r="D518" s="225"/>
      <c r="E518" s="225"/>
      <c r="F518" s="225"/>
      <c r="G518" s="225"/>
      <c r="H518" s="226"/>
      <c r="I518" s="225"/>
      <c r="J518" s="225"/>
    </row>
    <row r="519" spans="1:10" s="143" customFormat="1" ht="12.75" x14ac:dyDescent="0.2">
      <c r="A519" s="135"/>
      <c r="B519" s="223"/>
      <c r="C519" s="224"/>
      <c r="D519" s="225"/>
      <c r="E519" s="225"/>
      <c r="F519" s="225"/>
      <c r="G519" s="225"/>
      <c r="H519" s="226"/>
      <c r="I519" s="225"/>
      <c r="J519" s="225"/>
    </row>
    <row r="520" spans="1:10" s="143" customFormat="1" ht="12.75" x14ac:dyDescent="0.2">
      <c r="A520" s="135"/>
      <c r="B520" s="223"/>
      <c r="C520" s="224"/>
      <c r="D520" s="225"/>
      <c r="E520" s="225"/>
      <c r="F520" s="225"/>
      <c r="G520" s="225"/>
      <c r="H520" s="226"/>
      <c r="I520" s="225"/>
      <c r="J520" s="225"/>
    </row>
    <row r="521" spans="1:10" s="143" customFormat="1" ht="12.75" x14ac:dyDescent="0.2">
      <c r="A521" s="135"/>
      <c r="B521" s="223"/>
      <c r="C521" s="224"/>
      <c r="D521" s="225"/>
      <c r="E521" s="225"/>
      <c r="F521" s="225"/>
      <c r="G521" s="225"/>
      <c r="H521" s="226"/>
      <c r="I521" s="225"/>
      <c r="J521" s="225"/>
    </row>
    <row r="522" spans="1:10" s="143" customFormat="1" ht="12.75" x14ac:dyDescent="0.2">
      <c r="A522" s="135"/>
      <c r="B522" s="223"/>
      <c r="C522" s="224"/>
      <c r="D522" s="225"/>
      <c r="E522" s="225"/>
      <c r="F522" s="225"/>
      <c r="G522" s="225"/>
      <c r="H522" s="226"/>
      <c r="I522" s="225"/>
      <c r="J522" s="225"/>
    </row>
    <row r="523" spans="1:10" s="143" customFormat="1" ht="12.75" x14ac:dyDescent="0.2">
      <c r="A523" s="135"/>
      <c r="B523" s="223"/>
      <c r="C523" s="224"/>
      <c r="D523" s="225"/>
      <c r="E523" s="225"/>
      <c r="F523" s="225"/>
      <c r="G523" s="225"/>
      <c r="H523" s="226"/>
      <c r="I523" s="225"/>
      <c r="J523" s="225"/>
    </row>
    <row r="524" spans="1:10" s="143" customFormat="1" ht="12.75" x14ac:dyDescent="0.2">
      <c r="A524" s="135"/>
      <c r="B524" s="223"/>
      <c r="C524" s="224"/>
      <c r="D524" s="225"/>
      <c r="E524" s="225"/>
      <c r="F524" s="225"/>
      <c r="G524" s="225"/>
      <c r="H524" s="226"/>
      <c r="I524" s="225"/>
      <c r="J524" s="225"/>
    </row>
    <row r="525" spans="1:10" s="143" customFormat="1" ht="12.75" x14ac:dyDescent="0.2">
      <c r="A525" s="135"/>
      <c r="B525" s="223"/>
      <c r="C525" s="224"/>
      <c r="D525" s="225"/>
      <c r="E525" s="225"/>
      <c r="F525" s="225"/>
      <c r="G525" s="225"/>
      <c r="H525" s="226"/>
      <c r="I525" s="225"/>
      <c r="J525" s="225"/>
    </row>
    <row r="526" spans="1:10" s="143" customFormat="1" ht="12.75" x14ac:dyDescent="0.2">
      <c r="A526" s="135"/>
      <c r="B526" s="223"/>
      <c r="C526" s="224"/>
      <c r="D526" s="225"/>
      <c r="E526" s="225"/>
      <c r="F526" s="225"/>
      <c r="G526" s="225"/>
      <c r="H526" s="226"/>
      <c r="I526" s="225"/>
      <c r="J526" s="225"/>
    </row>
    <row r="527" spans="1:10" s="143" customFormat="1" ht="12.75" x14ac:dyDescent="0.2">
      <c r="A527" s="135"/>
      <c r="B527" s="223"/>
      <c r="C527" s="224"/>
      <c r="D527" s="225"/>
      <c r="E527" s="225"/>
      <c r="F527" s="225"/>
      <c r="G527" s="225"/>
      <c r="H527" s="226"/>
      <c r="I527" s="225"/>
      <c r="J527" s="225"/>
    </row>
    <row r="528" spans="1:10" s="143" customFormat="1" ht="12.75" x14ac:dyDescent="0.2">
      <c r="A528" s="135"/>
      <c r="B528" s="223"/>
      <c r="C528" s="224"/>
      <c r="D528" s="225"/>
      <c r="E528" s="225"/>
      <c r="F528" s="225"/>
      <c r="G528" s="225"/>
      <c r="H528" s="226"/>
      <c r="I528" s="225"/>
      <c r="J528" s="225"/>
    </row>
    <row r="529" spans="1:10" s="143" customFormat="1" ht="12.75" x14ac:dyDescent="0.2">
      <c r="A529" s="135"/>
      <c r="B529" s="223"/>
      <c r="C529" s="224"/>
      <c r="D529" s="225"/>
      <c r="E529" s="225"/>
      <c r="F529" s="225"/>
      <c r="G529" s="225"/>
      <c r="H529" s="226"/>
      <c r="I529" s="225"/>
      <c r="J529" s="225"/>
    </row>
    <row r="530" spans="1:10" s="143" customFormat="1" ht="12.75" x14ac:dyDescent="0.2">
      <c r="A530" s="135"/>
      <c r="B530" s="223"/>
      <c r="C530" s="224"/>
      <c r="D530" s="225"/>
      <c r="E530" s="225"/>
      <c r="F530" s="225"/>
      <c r="G530" s="225"/>
      <c r="H530" s="226"/>
      <c r="I530" s="225"/>
      <c r="J530" s="225"/>
    </row>
    <row r="531" spans="1:10" s="143" customFormat="1" ht="12.75" x14ac:dyDescent="0.2">
      <c r="A531" s="135"/>
      <c r="B531" s="223"/>
      <c r="C531" s="224"/>
      <c r="D531" s="225"/>
      <c r="E531" s="225"/>
      <c r="F531" s="225"/>
      <c r="G531" s="225"/>
      <c r="H531" s="226"/>
      <c r="I531" s="225"/>
      <c r="J531" s="225"/>
    </row>
    <row r="532" spans="1:10" s="143" customFormat="1" ht="12.75" x14ac:dyDescent="0.2">
      <c r="A532" s="135"/>
      <c r="B532" s="223"/>
      <c r="C532" s="224"/>
      <c r="D532" s="225"/>
      <c r="E532" s="225"/>
      <c r="F532" s="225"/>
      <c r="G532" s="225"/>
      <c r="H532" s="226"/>
      <c r="I532" s="225"/>
      <c r="J532" s="225"/>
    </row>
    <row r="533" spans="1:10" s="143" customFormat="1" ht="12.75" x14ac:dyDescent="0.2">
      <c r="A533" s="135"/>
      <c r="B533" s="223"/>
      <c r="C533" s="224"/>
      <c r="D533" s="225"/>
      <c r="E533" s="225"/>
      <c r="F533" s="225"/>
      <c r="G533" s="225"/>
      <c r="H533" s="226"/>
      <c r="I533" s="225"/>
      <c r="J533" s="225"/>
    </row>
    <row r="534" spans="1:10" s="143" customFormat="1" ht="12.75" x14ac:dyDescent="0.2">
      <c r="A534" s="135"/>
      <c r="B534" s="223"/>
      <c r="C534" s="224"/>
      <c r="D534" s="225"/>
      <c r="E534" s="225"/>
      <c r="F534" s="225"/>
      <c r="G534" s="225"/>
      <c r="H534" s="226"/>
      <c r="I534" s="225"/>
      <c r="J534" s="225"/>
    </row>
    <row r="535" spans="1:10" s="143" customFormat="1" ht="12.75" x14ac:dyDescent="0.2">
      <c r="A535" s="135"/>
      <c r="B535" s="223"/>
      <c r="C535" s="224"/>
      <c r="D535" s="225"/>
      <c r="E535" s="225"/>
      <c r="F535" s="225"/>
      <c r="G535" s="225"/>
      <c r="H535" s="226"/>
      <c r="I535" s="225"/>
      <c r="J535" s="225"/>
    </row>
    <row r="536" spans="1:10" s="143" customFormat="1" ht="12.75" x14ac:dyDescent="0.2">
      <c r="A536" s="135"/>
      <c r="B536" s="223"/>
      <c r="C536" s="224"/>
      <c r="D536" s="225"/>
      <c r="E536" s="225"/>
      <c r="F536" s="225"/>
      <c r="G536" s="225"/>
      <c r="H536" s="226"/>
      <c r="I536" s="225"/>
      <c r="J536" s="225"/>
    </row>
    <row r="537" spans="1:10" s="143" customFormat="1" ht="12.75" x14ac:dyDescent="0.2">
      <c r="A537" s="135"/>
      <c r="B537" s="223"/>
      <c r="C537" s="224"/>
      <c r="D537" s="225"/>
      <c r="E537" s="225"/>
      <c r="F537" s="225"/>
      <c r="G537" s="225"/>
      <c r="H537" s="226"/>
      <c r="I537" s="225"/>
      <c r="J537" s="225"/>
    </row>
    <row r="538" spans="1:10" s="143" customFormat="1" ht="12.75" x14ac:dyDescent="0.2">
      <c r="A538" s="135"/>
      <c r="B538" s="223"/>
      <c r="C538" s="224"/>
      <c r="D538" s="225"/>
      <c r="E538" s="225"/>
      <c r="F538" s="225"/>
      <c r="G538" s="225"/>
      <c r="H538" s="226"/>
      <c r="I538" s="225"/>
      <c r="J538" s="225"/>
    </row>
    <row r="539" spans="1:10" s="143" customFormat="1" ht="12.75" x14ac:dyDescent="0.2">
      <c r="A539" s="135"/>
      <c r="B539" s="223"/>
      <c r="C539" s="224"/>
      <c r="D539" s="225"/>
      <c r="E539" s="225"/>
      <c r="F539" s="225"/>
      <c r="G539" s="225"/>
      <c r="H539" s="226"/>
      <c r="I539" s="225"/>
      <c r="J539" s="225"/>
    </row>
    <row r="540" spans="1:10" s="143" customFormat="1" ht="12.75" x14ac:dyDescent="0.2">
      <c r="A540" s="135"/>
      <c r="B540" s="223"/>
      <c r="C540" s="224"/>
      <c r="D540" s="225"/>
      <c r="E540" s="225"/>
      <c r="F540" s="225"/>
      <c r="G540" s="225"/>
      <c r="H540" s="226"/>
      <c r="I540" s="225"/>
      <c r="J540" s="225"/>
    </row>
    <row r="541" spans="1:10" s="143" customFormat="1" ht="12.75" x14ac:dyDescent="0.2">
      <c r="A541" s="135"/>
      <c r="B541" s="223"/>
      <c r="C541" s="224"/>
      <c r="D541" s="225"/>
      <c r="E541" s="225"/>
      <c r="F541" s="225"/>
      <c r="G541" s="225"/>
      <c r="H541" s="226"/>
      <c r="I541" s="225"/>
      <c r="J541" s="225"/>
    </row>
    <row r="542" spans="1:10" s="143" customFormat="1" ht="12.75" x14ac:dyDescent="0.2">
      <c r="A542" s="135"/>
      <c r="B542" s="223"/>
      <c r="C542" s="224"/>
      <c r="D542" s="225"/>
      <c r="E542" s="225"/>
      <c r="F542" s="225"/>
      <c r="G542" s="225"/>
      <c r="H542" s="226"/>
      <c r="I542" s="225"/>
      <c r="J542" s="225"/>
    </row>
    <row r="543" spans="1:10" s="143" customFormat="1" ht="12.75" x14ac:dyDescent="0.2">
      <c r="A543" s="135"/>
      <c r="B543" s="223"/>
      <c r="C543" s="224"/>
      <c r="D543" s="225"/>
      <c r="E543" s="225"/>
      <c r="F543" s="225"/>
      <c r="G543" s="225"/>
      <c r="H543" s="226"/>
      <c r="I543" s="225"/>
      <c r="J543" s="225"/>
    </row>
    <row r="544" spans="1:10" s="143" customFormat="1" ht="12.75" x14ac:dyDescent="0.2">
      <c r="A544" s="135"/>
      <c r="B544" s="223"/>
      <c r="C544" s="224"/>
      <c r="D544" s="225"/>
      <c r="E544" s="225"/>
      <c r="F544" s="225"/>
      <c r="G544" s="225"/>
      <c r="H544" s="226"/>
      <c r="I544" s="225"/>
      <c r="J544" s="225"/>
    </row>
    <row r="545" spans="1:10" s="143" customFormat="1" ht="12.75" x14ac:dyDescent="0.2">
      <c r="A545" s="135"/>
      <c r="B545" s="223"/>
      <c r="C545" s="224"/>
      <c r="D545" s="225"/>
      <c r="E545" s="225"/>
      <c r="F545" s="225"/>
      <c r="G545" s="225"/>
      <c r="H545" s="226"/>
      <c r="I545" s="225"/>
      <c r="J545" s="225"/>
    </row>
    <row r="546" spans="1:10" s="143" customFormat="1" ht="12.75" x14ac:dyDescent="0.2">
      <c r="A546" s="135"/>
      <c r="B546" s="223"/>
      <c r="C546" s="224"/>
      <c r="D546" s="225"/>
      <c r="E546" s="225"/>
      <c r="F546" s="225"/>
      <c r="G546" s="225"/>
      <c r="H546" s="226"/>
      <c r="I546" s="225"/>
      <c r="J546" s="225"/>
    </row>
    <row r="547" spans="1:10" s="143" customFormat="1" ht="12.75" x14ac:dyDescent="0.2">
      <c r="A547" s="135"/>
      <c r="B547" s="223"/>
      <c r="C547" s="224"/>
      <c r="D547" s="225"/>
      <c r="E547" s="225"/>
      <c r="F547" s="225"/>
      <c r="G547" s="225"/>
      <c r="H547" s="226"/>
      <c r="I547" s="225"/>
      <c r="J547" s="225"/>
    </row>
    <row r="548" spans="1:10" s="143" customFormat="1" ht="12.75" x14ac:dyDescent="0.2">
      <c r="A548" s="135"/>
      <c r="B548" s="223"/>
      <c r="C548" s="224"/>
      <c r="D548" s="225"/>
      <c r="E548" s="225"/>
      <c r="F548" s="225"/>
      <c r="G548" s="225"/>
      <c r="H548" s="226"/>
      <c r="I548" s="225"/>
      <c r="J548" s="225"/>
    </row>
    <row r="549" spans="1:10" s="143" customFormat="1" ht="12.75" x14ac:dyDescent="0.2">
      <c r="A549" s="135"/>
      <c r="B549" s="223"/>
      <c r="C549" s="224"/>
      <c r="D549" s="225"/>
      <c r="E549" s="225"/>
      <c r="F549" s="225"/>
      <c r="G549" s="225"/>
      <c r="H549" s="226"/>
      <c r="I549" s="225"/>
      <c r="J549" s="225"/>
    </row>
    <row r="550" spans="1:10" s="143" customFormat="1" ht="12.75" x14ac:dyDescent="0.2">
      <c r="A550" s="135"/>
      <c r="B550" s="223"/>
      <c r="C550" s="224"/>
      <c r="D550" s="225"/>
      <c r="E550" s="225"/>
      <c r="F550" s="225"/>
      <c r="G550" s="225"/>
      <c r="H550" s="226"/>
      <c r="I550" s="225"/>
      <c r="J550" s="225"/>
    </row>
    <row r="551" spans="1:10" s="143" customFormat="1" ht="12.75" x14ac:dyDescent="0.2">
      <c r="A551" s="135"/>
      <c r="B551" s="223"/>
      <c r="C551" s="224"/>
      <c r="D551" s="225"/>
      <c r="E551" s="225"/>
      <c r="F551" s="225"/>
      <c r="G551" s="225"/>
      <c r="H551" s="226"/>
      <c r="I551" s="225"/>
      <c r="J551" s="225"/>
    </row>
    <row r="552" spans="1:10" s="143" customFormat="1" ht="12.75" x14ac:dyDescent="0.2">
      <c r="A552" s="135"/>
      <c r="B552" s="223"/>
      <c r="C552" s="224"/>
      <c r="D552" s="225"/>
      <c r="E552" s="225"/>
      <c r="F552" s="225"/>
      <c r="G552" s="225"/>
      <c r="H552" s="226"/>
      <c r="I552" s="225"/>
      <c r="J552" s="225"/>
    </row>
    <row r="553" spans="1:10" s="143" customFormat="1" ht="12.75" x14ac:dyDescent="0.2">
      <c r="A553" s="135"/>
      <c r="B553" s="223"/>
      <c r="C553" s="224"/>
      <c r="D553" s="225"/>
      <c r="E553" s="225"/>
      <c r="F553" s="225"/>
      <c r="G553" s="225"/>
      <c r="H553" s="226"/>
      <c r="I553" s="225"/>
      <c r="J553" s="225"/>
    </row>
    <row r="554" spans="1:10" s="143" customFormat="1" ht="12.75" x14ac:dyDescent="0.2">
      <c r="A554" s="135"/>
      <c r="B554" s="223"/>
      <c r="C554" s="224"/>
      <c r="D554" s="225"/>
      <c r="E554" s="225"/>
      <c r="F554" s="225"/>
      <c r="G554" s="225"/>
      <c r="H554" s="226"/>
      <c r="I554" s="225"/>
      <c r="J554" s="225"/>
    </row>
    <row r="555" spans="1:10" s="143" customFormat="1" ht="12.75" x14ac:dyDescent="0.2">
      <c r="A555" s="135"/>
      <c r="B555" s="223"/>
      <c r="C555" s="224"/>
      <c r="D555" s="225"/>
      <c r="E555" s="225"/>
      <c r="F555" s="225"/>
      <c r="G555" s="225"/>
      <c r="H555" s="226"/>
      <c r="I555" s="225"/>
      <c r="J555" s="225"/>
    </row>
    <row r="556" spans="1:10" s="143" customFormat="1" ht="12.75" x14ac:dyDescent="0.2">
      <c r="A556" s="135"/>
      <c r="B556" s="223"/>
      <c r="C556" s="224"/>
      <c r="D556" s="225"/>
      <c r="E556" s="225"/>
      <c r="F556" s="225"/>
      <c r="G556" s="225"/>
      <c r="H556" s="226"/>
      <c r="I556" s="225"/>
      <c r="J556" s="225"/>
    </row>
    <row r="557" spans="1:10" s="143" customFormat="1" ht="12.75" x14ac:dyDescent="0.2">
      <c r="A557" s="135"/>
      <c r="B557" s="223"/>
      <c r="C557" s="224"/>
      <c r="D557" s="225"/>
      <c r="E557" s="225"/>
      <c r="F557" s="225"/>
      <c r="G557" s="225"/>
      <c r="H557" s="226"/>
      <c r="I557" s="225"/>
      <c r="J557" s="225"/>
    </row>
    <row r="558" spans="1:10" s="143" customFormat="1" ht="12.75" x14ac:dyDescent="0.2">
      <c r="A558" s="135"/>
      <c r="B558" s="223"/>
      <c r="C558" s="224"/>
      <c r="D558" s="225"/>
      <c r="E558" s="225"/>
      <c r="F558" s="225"/>
      <c r="G558" s="225"/>
      <c r="H558" s="226"/>
      <c r="I558" s="225"/>
      <c r="J558" s="225"/>
    </row>
    <row r="559" spans="1:10" s="143" customFormat="1" ht="12.75" x14ac:dyDescent="0.2">
      <c r="A559" s="135"/>
      <c r="B559" s="223"/>
      <c r="C559" s="224"/>
      <c r="D559" s="225"/>
      <c r="E559" s="225"/>
      <c r="F559" s="225"/>
      <c r="G559" s="225"/>
      <c r="H559" s="226"/>
      <c r="I559" s="225"/>
      <c r="J559" s="225"/>
    </row>
    <row r="560" spans="1:10" s="143" customFormat="1" ht="12.75" x14ac:dyDescent="0.2">
      <c r="A560" s="135"/>
      <c r="B560" s="223"/>
      <c r="C560" s="224"/>
      <c r="D560" s="225"/>
      <c r="E560" s="225"/>
      <c r="F560" s="225"/>
      <c r="G560" s="225"/>
      <c r="H560" s="226"/>
      <c r="I560" s="225"/>
      <c r="J560" s="225"/>
    </row>
    <row r="561" spans="1:10" s="143" customFormat="1" ht="12.75" x14ac:dyDescent="0.2">
      <c r="A561" s="135"/>
      <c r="B561" s="223"/>
      <c r="C561" s="224"/>
      <c r="D561" s="225"/>
      <c r="E561" s="225"/>
      <c r="F561" s="225"/>
      <c r="G561" s="225"/>
      <c r="H561" s="226"/>
      <c r="I561" s="225"/>
      <c r="J561" s="225"/>
    </row>
    <row r="562" spans="1:10" s="143" customFormat="1" ht="12.75" x14ac:dyDescent="0.2">
      <c r="A562" s="135"/>
      <c r="B562" s="223"/>
      <c r="C562" s="224"/>
      <c r="D562" s="225"/>
      <c r="E562" s="225"/>
      <c r="F562" s="225"/>
      <c r="G562" s="225"/>
      <c r="H562" s="226"/>
      <c r="I562" s="225"/>
      <c r="J562" s="225"/>
    </row>
    <row r="563" spans="1:10" s="143" customFormat="1" ht="12.75" x14ac:dyDescent="0.2">
      <c r="A563" s="135"/>
      <c r="B563" s="223"/>
      <c r="C563" s="224"/>
      <c r="D563" s="225"/>
      <c r="E563" s="225"/>
      <c r="F563" s="225"/>
      <c r="G563" s="225"/>
      <c r="H563" s="226"/>
      <c r="I563" s="225"/>
      <c r="J563" s="225"/>
    </row>
    <row r="564" spans="1:10" s="143" customFormat="1" ht="12.75" x14ac:dyDescent="0.2">
      <c r="A564" s="135"/>
      <c r="B564" s="223"/>
      <c r="C564" s="224"/>
      <c r="D564" s="225"/>
      <c r="E564" s="225"/>
      <c r="F564" s="225"/>
      <c r="G564" s="225"/>
      <c r="H564" s="226"/>
      <c r="I564" s="225"/>
      <c r="J564" s="225"/>
    </row>
    <row r="565" spans="1:10" s="143" customFormat="1" ht="12.75" x14ac:dyDescent="0.2">
      <c r="A565" s="135"/>
      <c r="B565" s="223"/>
      <c r="C565" s="224"/>
      <c r="D565" s="225"/>
      <c r="E565" s="225"/>
      <c r="F565" s="225"/>
      <c r="G565" s="225"/>
      <c r="H565" s="226"/>
      <c r="I565" s="225"/>
      <c r="J565" s="225"/>
    </row>
    <row r="566" spans="1:10" s="143" customFormat="1" ht="12.75" x14ac:dyDescent="0.2">
      <c r="A566" s="135"/>
      <c r="B566" s="223"/>
      <c r="C566" s="224"/>
      <c r="D566" s="225"/>
      <c r="E566" s="225"/>
      <c r="F566" s="225"/>
      <c r="G566" s="225"/>
      <c r="H566" s="226"/>
      <c r="I566" s="225"/>
      <c r="J566" s="225"/>
    </row>
    <row r="567" spans="1:10" s="143" customFormat="1" ht="12.75" x14ac:dyDescent="0.2">
      <c r="A567" s="135"/>
      <c r="B567" s="223"/>
      <c r="C567" s="224"/>
      <c r="D567" s="225"/>
      <c r="E567" s="225"/>
      <c r="F567" s="225"/>
      <c r="G567" s="225"/>
      <c r="H567" s="226"/>
      <c r="I567" s="225"/>
      <c r="J567" s="225"/>
    </row>
    <row r="568" spans="1:10" s="143" customFormat="1" ht="12.75" x14ac:dyDescent="0.2">
      <c r="A568" s="135"/>
      <c r="B568" s="223"/>
      <c r="C568" s="224"/>
      <c r="D568" s="225"/>
      <c r="E568" s="225"/>
      <c r="F568" s="225"/>
      <c r="G568" s="225"/>
      <c r="H568" s="226"/>
      <c r="I568" s="225"/>
      <c r="J568" s="225"/>
    </row>
    <row r="569" spans="1:10" s="143" customFormat="1" ht="12.75" x14ac:dyDescent="0.2">
      <c r="A569" s="135"/>
      <c r="B569" s="223"/>
      <c r="C569" s="224"/>
      <c r="D569" s="225"/>
      <c r="E569" s="225"/>
      <c r="F569" s="225"/>
      <c r="G569" s="225"/>
      <c r="H569" s="226"/>
      <c r="I569" s="225"/>
      <c r="J569" s="225"/>
    </row>
    <row r="570" spans="1:10" s="143" customFormat="1" ht="12.75" x14ac:dyDescent="0.2">
      <c r="A570" s="135"/>
      <c r="B570" s="223"/>
      <c r="C570" s="224"/>
      <c r="D570" s="225"/>
      <c r="E570" s="225"/>
      <c r="F570" s="225"/>
      <c r="G570" s="225"/>
      <c r="H570" s="226"/>
      <c r="I570" s="225"/>
      <c r="J570" s="225"/>
    </row>
    <row r="571" spans="1:10" s="143" customFormat="1" ht="12.75" x14ac:dyDescent="0.2">
      <c r="A571" s="135"/>
      <c r="B571" s="223"/>
      <c r="C571" s="224"/>
      <c r="D571" s="225"/>
      <c r="E571" s="225"/>
      <c r="F571" s="225"/>
      <c r="G571" s="225"/>
      <c r="H571" s="226"/>
      <c r="I571" s="225"/>
      <c r="J571" s="225"/>
    </row>
    <row r="572" spans="1:10" s="143" customFormat="1" ht="12.75" x14ac:dyDescent="0.2">
      <c r="A572" s="135"/>
      <c r="B572" s="223"/>
      <c r="C572" s="224"/>
      <c r="D572" s="225"/>
      <c r="E572" s="225"/>
      <c r="F572" s="225"/>
      <c r="G572" s="225"/>
      <c r="H572" s="226"/>
      <c r="I572" s="225"/>
      <c r="J572" s="225"/>
    </row>
    <row r="573" spans="1:10" s="143" customFormat="1" ht="12.75" x14ac:dyDescent="0.2">
      <c r="A573" s="135"/>
      <c r="B573" s="223"/>
      <c r="C573" s="224"/>
      <c r="D573" s="225"/>
      <c r="E573" s="225"/>
      <c r="F573" s="225"/>
      <c r="G573" s="225"/>
      <c r="H573" s="226"/>
      <c r="I573" s="225"/>
      <c r="J573" s="225"/>
    </row>
    <row r="574" spans="1:10" s="143" customFormat="1" ht="12.75" x14ac:dyDescent="0.2">
      <c r="A574" s="135"/>
      <c r="B574" s="223"/>
      <c r="C574" s="224"/>
      <c r="D574" s="225"/>
      <c r="E574" s="225"/>
      <c r="F574" s="225"/>
      <c r="G574" s="225"/>
      <c r="H574" s="226"/>
      <c r="I574" s="225"/>
      <c r="J574" s="225"/>
    </row>
    <row r="575" spans="1:10" s="143" customFormat="1" ht="12.75" x14ac:dyDescent="0.2">
      <c r="A575" s="135"/>
      <c r="B575" s="223"/>
      <c r="C575" s="224"/>
      <c r="D575" s="225"/>
      <c r="E575" s="225"/>
      <c r="F575" s="225"/>
      <c r="G575" s="225"/>
      <c r="H575" s="226"/>
      <c r="I575" s="225"/>
      <c r="J575" s="225"/>
    </row>
    <row r="576" spans="1:10" s="143" customFormat="1" ht="12.75" x14ac:dyDescent="0.2">
      <c r="A576" s="135"/>
      <c r="B576" s="223"/>
      <c r="C576" s="224"/>
      <c r="D576" s="225"/>
      <c r="E576" s="225"/>
      <c r="F576" s="225"/>
      <c r="G576" s="225"/>
      <c r="H576" s="226"/>
      <c r="I576" s="225"/>
      <c r="J576" s="225"/>
    </row>
    <row r="577" spans="1:10" s="143" customFormat="1" ht="12.75" x14ac:dyDescent="0.2">
      <c r="A577" s="135"/>
      <c r="B577" s="223"/>
      <c r="C577" s="224"/>
      <c r="D577" s="225"/>
      <c r="E577" s="225"/>
      <c r="F577" s="225"/>
      <c r="G577" s="225"/>
      <c r="H577" s="226"/>
      <c r="I577" s="225"/>
      <c r="J577" s="225"/>
    </row>
    <row r="578" spans="1:10" s="143" customFormat="1" ht="12.75" x14ac:dyDescent="0.2">
      <c r="A578" s="135"/>
      <c r="B578" s="223"/>
      <c r="C578" s="224"/>
      <c r="D578" s="225"/>
      <c r="E578" s="225"/>
      <c r="F578" s="225"/>
      <c r="G578" s="225"/>
      <c r="H578" s="226"/>
      <c r="I578" s="225"/>
      <c r="J578" s="225"/>
    </row>
    <row r="579" spans="1:10" s="143" customFormat="1" ht="12.75" x14ac:dyDescent="0.2">
      <c r="A579" s="135"/>
      <c r="B579" s="223"/>
      <c r="C579" s="224"/>
      <c r="D579" s="225"/>
      <c r="E579" s="225"/>
      <c r="F579" s="225"/>
      <c r="G579" s="225"/>
      <c r="H579" s="226"/>
      <c r="I579" s="225"/>
      <c r="J579" s="225"/>
    </row>
    <row r="580" spans="1:10" s="143" customFormat="1" ht="12.75" x14ac:dyDescent="0.2">
      <c r="A580" s="135"/>
      <c r="B580" s="223"/>
      <c r="C580" s="224"/>
      <c r="D580" s="225"/>
      <c r="E580" s="225"/>
      <c r="F580" s="225"/>
      <c r="G580" s="225"/>
      <c r="H580" s="226"/>
      <c r="I580" s="225"/>
      <c r="J580" s="225"/>
    </row>
    <row r="581" spans="1:10" s="143" customFormat="1" ht="12.75" x14ac:dyDescent="0.2">
      <c r="A581" s="135"/>
      <c r="B581" s="223"/>
      <c r="C581" s="224"/>
      <c r="D581" s="225"/>
      <c r="E581" s="225"/>
      <c r="F581" s="225"/>
      <c r="G581" s="225"/>
      <c r="H581" s="226"/>
      <c r="I581" s="225"/>
      <c r="J581" s="225"/>
    </row>
    <row r="582" spans="1:10" s="143" customFormat="1" ht="12.75" x14ac:dyDescent="0.2">
      <c r="A582" s="135"/>
      <c r="B582" s="223"/>
      <c r="C582" s="224"/>
      <c r="D582" s="225"/>
      <c r="E582" s="225"/>
      <c r="F582" s="225"/>
      <c r="G582" s="225"/>
      <c r="H582" s="226"/>
      <c r="I582" s="225"/>
      <c r="J582" s="225"/>
    </row>
    <row r="583" spans="1:10" s="143" customFormat="1" ht="12.75" x14ac:dyDescent="0.2">
      <c r="A583" s="135"/>
      <c r="B583" s="223"/>
      <c r="C583" s="224"/>
      <c r="D583" s="225"/>
      <c r="E583" s="225"/>
      <c r="F583" s="225"/>
      <c r="G583" s="225"/>
      <c r="H583" s="226"/>
      <c r="I583" s="225"/>
      <c r="J583" s="225"/>
    </row>
    <row r="584" spans="1:10" s="143" customFormat="1" ht="12.75" x14ac:dyDescent="0.2">
      <c r="A584" s="135"/>
      <c r="B584" s="223"/>
      <c r="C584" s="224"/>
      <c r="D584" s="225"/>
      <c r="E584" s="225"/>
      <c r="F584" s="225"/>
      <c r="G584" s="225"/>
      <c r="H584" s="226"/>
      <c r="I584" s="225"/>
      <c r="J584" s="225"/>
    </row>
    <row r="585" spans="1:10" s="143" customFormat="1" ht="12.75" x14ac:dyDescent="0.2">
      <c r="A585" s="135"/>
      <c r="B585" s="223"/>
      <c r="C585" s="224"/>
      <c r="D585" s="225"/>
      <c r="E585" s="225"/>
      <c r="F585" s="225"/>
      <c r="G585" s="225"/>
      <c r="H585" s="226"/>
      <c r="I585" s="225"/>
      <c r="J585" s="225"/>
    </row>
    <row r="586" spans="1:10" s="143" customFormat="1" ht="12.75" x14ac:dyDescent="0.2">
      <c r="A586" s="135"/>
      <c r="B586" s="223"/>
      <c r="C586" s="224"/>
      <c r="D586" s="225"/>
      <c r="E586" s="225"/>
      <c r="F586" s="225"/>
      <c r="G586" s="225"/>
      <c r="H586" s="226"/>
      <c r="I586" s="225"/>
      <c r="J586" s="225"/>
    </row>
    <row r="587" spans="1:10" s="143" customFormat="1" ht="12.75" x14ac:dyDescent="0.2">
      <c r="A587" s="135"/>
      <c r="B587" s="223"/>
      <c r="C587" s="224"/>
      <c r="D587" s="225"/>
      <c r="E587" s="225"/>
      <c r="F587" s="225"/>
      <c r="G587" s="225"/>
      <c r="H587" s="226"/>
      <c r="I587" s="225"/>
      <c r="J587" s="225"/>
    </row>
    <row r="588" spans="1:10" s="143" customFormat="1" ht="12.75" x14ac:dyDescent="0.2">
      <c r="A588" s="135"/>
      <c r="B588" s="223"/>
      <c r="C588" s="224"/>
      <c r="D588" s="225"/>
      <c r="E588" s="225"/>
      <c r="F588" s="225"/>
      <c r="G588" s="225"/>
      <c r="H588" s="226"/>
      <c r="I588" s="225"/>
      <c r="J588" s="225"/>
    </row>
    <row r="589" spans="1:10" s="143" customFormat="1" ht="12.75" x14ac:dyDescent="0.2">
      <c r="A589" s="135"/>
      <c r="B589" s="223"/>
      <c r="C589" s="224"/>
      <c r="D589" s="225"/>
      <c r="E589" s="225"/>
      <c r="F589" s="225"/>
      <c r="G589" s="225"/>
      <c r="H589" s="226"/>
      <c r="I589" s="225"/>
      <c r="J589" s="225"/>
    </row>
    <row r="590" spans="1:10" s="143" customFormat="1" ht="12.75" x14ac:dyDescent="0.2">
      <c r="A590" s="135"/>
      <c r="B590" s="223"/>
      <c r="C590" s="224"/>
      <c r="D590" s="225"/>
      <c r="E590" s="225"/>
      <c r="F590" s="225"/>
      <c r="G590" s="225"/>
      <c r="H590" s="226"/>
      <c r="I590" s="225"/>
      <c r="J590" s="225"/>
    </row>
    <row r="591" spans="1:10" s="143" customFormat="1" ht="12.75" x14ac:dyDescent="0.2">
      <c r="A591" s="135"/>
      <c r="B591" s="223"/>
      <c r="C591" s="224"/>
      <c r="D591" s="225"/>
      <c r="E591" s="225"/>
      <c r="F591" s="225"/>
      <c r="G591" s="225"/>
      <c r="H591" s="226"/>
      <c r="I591" s="225"/>
      <c r="J591" s="225"/>
    </row>
    <row r="592" spans="1:10" s="143" customFormat="1" ht="12.75" x14ac:dyDescent="0.2">
      <c r="A592" s="135"/>
      <c r="B592" s="223"/>
      <c r="C592" s="224"/>
      <c r="D592" s="225"/>
      <c r="E592" s="225"/>
      <c r="F592" s="225"/>
      <c r="G592" s="225"/>
      <c r="H592" s="226"/>
      <c r="I592" s="225"/>
      <c r="J592" s="225"/>
    </row>
    <row r="593" spans="1:10" s="143" customFormat="1" ht="12.75" x14ac:dyDescent="0.2">
      <c r="A593" s="135"/>
      <c r="B593" s="223"/>
      <c r="C593" s="224"/>
      <c r="D593" s="225"/>
      <c r="E593" s="225"/>
      <c r="F593" s="225"/>
      <c r="G593" s="225"/>
      <c r="H593" s="226"/>
      <c r="I593" s="225"/>
      <c r="J593" s="225"/>
    </row>
    <row r="594" spans="1:10" s="143" customFormat="1" ht="12.75" x14ac:dyDescent="0.2">
      <c r="A594" s="135"/>
      <c r="B594" s="223"/>
      <c r="C594" s="224"/>
      <c r="D594" s="225"/>
      <c r="E594" s="225"/>
      <c r="F594" s="225"/>
      <c r="G594" s="225"/>
      <c r="H594" s="226"/>
      <c r="I594" s="225"/>
      <c r="J594" s="225"/>
    </row>
    <row r="595" spans="1:10" s="143" customFormat="1" ht="12.75" x14ac:dyDescent="0.2">
      <c r="A595" s="135"/>
      <c r="B595" s="223"/>
      <c r="C595" s="224"/>
      <c r="D595" s="225"/>
      <c r="E595" s="225"/>
      <c r="F595" s="225"/>
      <c r="G595" s="225"/>
      <c r="H595" s="226"/>
      <c r="I595" s="225"/>
      <c r="J595" s="225"/>
    </row>
    <row r="596" spans="1:10" s="143" customFormat="1" ht="12.75" x14ac:dyDescent="0.2">
      <c r="A596" s="135"/>
      <c r="B596" s="223"/>
      <c r="C596" s="224"/>
      <c r="D596" s="225"/>
      <c r="E596" s="225"/>
      <c r="F596" s="225"/>
      <c r="G596" s="225"/>
      <c r="H596" s="226"/>
      <c r="I596" s="225"/>
      <c r="J596" s="225"/>
    </row>
    <row r="597" spans="1:10" s="143" customFormat="1" ht="12.75" x14ac:dyDescent="0.2">
      <c r="A597" s="135"/>
      <c r="B597" s="223"/>
      <c r="C597" s="224"/>
      <c r="D597" s="225"/>
      <c r="E597" s="225"/>
      <c r="F597" s="225"/>
      <c r="G597" s="225"/>
      <c r="H597" s="226"/>
      <c r="I597" s="225"/>
      <c r="J597" s="225"/>
    </row>
    <row r="598" spans="1:10" s="143" customFormat="1" ht="12.75" x14ac:dyDescent="0.2">
      <c r="A598" s="135"/>
      <c r="B598" s="223"/>
      <c r="C598" s="224"/>
      <c r="D598" s="225"/>
      <c r="E598" s="225"/>
      <c r="F598" s="225"/>
      <c r="G598" s="225"/>
      <c r="H598" s="226"/>
      <c r="I598" s="225"/>
      <c r="J598" s="225"/>
    </row>
    <row r="599" spans="1:10" s="143" customFormat="1" ht="12.75" x14ac:dyDescent="0.2">
      <c r="A599" s="135"/>
      <c r="B599" s="223"/>
      <c r="C599" s="224"/>
      <c r="D599" s="225"/>
      <c r="E599" s="225"/>
      <c r="F599" s="225"/>
      <c r="G599" s="225"/>
      <c r="H599" s="226"/>
      <c r="I599" s="225"/>
      <c r="J599" s="225"/>
    </row>
    <row r="600" spans="1:10" s="143" customFormat="1" ht="12.75" x14ac:dyDescent="0.2">
      <c r="A600" s="135"/>
      <c r="B600" s="223"/>
      <c r="C600" s="224"/>
      <c r="D600" s="225"/>
      <c r="E600" s="225"/>
      <c r="F600" s="225"/>
      <c r="G600" s="225"/>
      <c r="H600" s="226"/>
      <c r="I600" s="225"/>
      <c r="J600" s="225"/>
    </row>
    <row r="601" spans="1:10" s="143" customFormat="1" ht="12.75" x14ac:dyDescent="0.2">
      <c r="A601" s="135"/>
      <c r="B601" s="223"/>
      <c r="C601" s="224"/>
      <c r="D601" s="225"/>
      <c r="E601" s="225"/>
      <c r="F601" s="225"/>
      <c r="G601" s="225"/>
      <c r="H601" s="226"/>
      <c r="I601" s="225"/>
      <c r="J601" s="225"/>
    </row>
    <row r="602" spans="1:10" s="143" customFormat="1" ht="12.75" x14ac:dyDescent="0.2">
      <c r="A602" s="135"/>
      <c r="B602" s="223"/>
      <c r="C602" s="224"/>
      <c r="D602" s="225"/>
      <c r="E602" s="225"/>
      <c r="F602" s="225"/>
      <c r="G602" s="225"/>
      <c r="H602" s="226"/>
      <c r="I602" s="225"/>
      <c r="J602" s="225"/>
    </row>
    <row r="603" spans="1:10" s="143" customFormat="1" ht="12.75" x14ac:dyDescent="0.2">
      <c r="A603" s="135"/>
      <c r="B603" s="223"/>
      <c r="C603" s="224"/>
      <c r="D603" s="225"/>
      <c r="E603" s="225"/>
      <c r="F603" s="225"/>
      <c r="G603" s="225"/>
      <c r="H603" s="226"/>
      <c r="I603" s="225"/>
      <c r="J603" s="225"/>
    </row>
    <row r="604" spans="1:10" s="143" customFormat="1" ht="12.75" x14ac:dyDescent="0.2">
      <c r="A604" s="135"/>
      <c r="B604" s="223"/>
      <c r="C604" s="224"/>
      <c r="D604" s="225"/>
      <c r="E604" s="225"/>
      <c r="F604" s="225"/>
      <c r="G604" s="225"/>
      <c r="H604" s="226"/>
      <c r="I604" s="225"/>
      <c r="J604" s="225"/>
    </row>
    <row r="605" spans="1:10" s="143" customFormat="1" ht="12.75" x14ac:dyDescent="0.2">
      <c r="A605" s="135"/>
      <c r="B605" s="223"/>
      <c r="C605" s="224"/>
      <c r="D605" s="225"/>
      <c r="E605" s="225"/>
      <c r="F605" s="225"/>
      <c r="G605" s="225"/>
      <c r="H605" s="226"/>
      <c r="I605" s="225"/>
      <c r="J605" s="225"/>
    </row>
    <row r="606" spans="1:10" s="143" customFormat="1" ht="12.75" x14ac:dyDescent="0.2">
      <c r="A606" s="135"/>
      <c r="B606" s="223"/>
      <c r="C606" s="224"/>
      <c r="D606" s="225"/>
      <c r="E606" s="225"/>
      <c r="F606" s="225"/>
      <c r="G606" s="225"/>
      <c r="H606" s="226"/>
      <c r="I606" s="225"/>
      <c r="J606" s="225"/>
    </row>
    <row r="607" spans="1:10" s="143" customFormat="1" ht="12.75" x14ac:dyDescent="0.2">
      <c r="A607" s="135"/>
      <c r="B607" s="223"/>
      <c r="C607" s="224"/>
      <c r="D607" s="225"/>
      <c r="E607" s="225"/>
      <c r="F607" s="225"/>
      <c r="G607" s="225"/>
      <c r="H607" s="226"/>
      <c r="I607" s="225"/>
      <c r="J607" s="225"/>
    </row>
    <row r="608" spans="1:10" s="143" customFormat="1" ht="12.75" x14ac:dyDescent="0.2">
      <c r="A608" s="135"/>
      <c r="B608" s="223"/>
      <c r="C608" s="224"/>
      <c r="D608" s="225"/>
      <c r="E608" s="225"/>
      <c r="F608" s="225"/>
      <c r="G608" s="225"/>
      <c r="H608" s="226"/>
      <c r="I608" s="225"/>
      <c r="J608" s="225"/>
    </row>
    <row r="609" spans="1:10" s="143" customFormat="1" ht="12.75" x14ac:dyDescent="0.2">
      <c r="A609" s="135"/>
      <c r="B609" s="223"/>
      <c r="C609" s="224"/>
      <c r="D609" s="225"/>
      <c r="E609" s="225"/>
      <c r="F609" s="225"/>
      <c r="G609" s="225"/>
      <c r="H609" s="226"/>
      <c r="I609" s="225"/>
      <c r="J609" s="225"/>
    </row>
    <row r="610" spans="1:10" s="143" customFormat="1" ht="12.75" x14ac:dyDescent="0.2">
      <c r="A610" s="135"/>
      <c r="B610" s="223"/>
      <c r="C610" s="224"/>
      <c r="D610" s="225"/>
      <c r="E610" s="225"/>
      <c r="F610" s="225"/>
      <c r="G610" s="225"/>
      <c r="H610" s="226"/>
      <c r="I610" s="225"/>
      <c r="J610" s="225"/>
    </row>
    <row r="611" spans="1:10" s="143" customFormat="1" ht="12.75" x14ac:dyDescent="0.2">
      <c r="A611" s="135"/>
      <c r="B611" s="223"/>
      <c r="C611" s="224"/>
      <c r="D611" s="225"/>
      <c r="E611" s="225"/>
      <c r="F611" s="225"/>
      <c r="G611" s="225"/>
      <c r="H611" s="226"/>
      <c r="I611" s="225"/>
      <c r="J611" s="225"/>
    </row>
    <row r="612" spans="1:10" s="143" customFormat="1" ht="12.75" x14ac:dyDescent="0.2">
      <c r="A612" s="135"/>
      <c r="B612" s="223"/>
      <c r="C612" s="224"/>
      <c r="D612" s="225"/>
      <c r="E612" s="225"/>
      <c r="F612" s="225"/>
      <c r="G612" s="225"/>
      <c r="H612" s="226"/>
      <c r="I612" s="225"/>
      <c r="J612" s="225"/>
    </row>
    <row r="613" spans="1:10" s="143" customFormat="1" ht="12.75" x14ac:dyDescent="0.2">
      <c r="A613" s="135"/>
      <c r="B613" s="223"/>
      <c r="C613" s="224"/>
      <c r="D613" s="225"/>
      <c r="E613" s="225"/>
      <c r="F613" s="225"/>
      <c r="G613" s="225"/>
      <c r="H613" s="226"/>
      <c r="I613" s="225"/>
      <c r="J613" s="225"/>
    </row>
    <row r="614" spans="1:10" s="143" customFormat="1" ht="12.75" x14ac:dyDescent="0.2">
      <c r="A614" s="135"/>
      <c r="B614" s="223"/>
      <c r="C614" s="224"/>
      <c r="D614" s="225"/>
      <c r="E614" s="225"/>
      <c r="F614" s="225"/>
      <c r="G614" s="225"/>
      <c r="H614" s="226"/>
      <c r="I614" s="225"/>
      <c r="J614" s="225"/>
    </row>
    <row r="615" spans="1:10" s="143" customFormat="1" ht="12.75" x14ac:dyDescent="0.2">
      <c r="A615" s="135"/>
      <c r="B615" s="223"/>
      <c r="C615" s="224"/>
      <c r="D615" s="225"/>
      <c r="E615" s="225"/>
      <c r="F615" s="225"/>
      <c r="G615" s="225"/>
      <c r="H615" s="226"/>
      <c r="I615" s="225"/>
      <c r="J615" s="225"/>
    </row>
    <row r="616" spans="1:10" s="143" customFormat="1" ht="12.75" x14ac:dyDescent="0.2">
      <c r="A616" s="135"/>
      <c r="B616" s="223"/>
      <c r="C616" s="224"/>
      <c r="D616" s="225"/>
      <c r="E616" s="225"/>
      <c r="F616" s="225"/>
      <c r="G616" s="225"/>
      <c r="H616" s="226"/>
      <c r="I616" s="225"/>
      <c r="J616" s="225"/>
    </row>
    <row r="617" spans="1:10" s="143" customFormat="1" ht="12.75" x14ac:dyDescent="0.2">
      <c r="A617" s="135"/>
      <c r="B617" s="223"/>
      <c r="C617" s="224"/>
      <c r="D617" s="225"/>
      <c r="E617" s="225"/>
      <c r="F617" s="225"/>
      <c r="G617" s="225"/>
      <c r="H617" s="226"/>
      <c r="I617" s="225"/>
      <c r="J617" s="225"/>
    </row>
    <row r="618" spans="1:10" s="143" customFormat="1" ht="12.75" x14ac:dyDescent="0.2">
      <c r="A618" s="135"/>
      <c r="B618" s="223"/>
      <c r="C618" s="224"/>
      <c r="D618" s="225"/>
      <c r="E618" s="225"/>
      <c r="F618" s="225"/>
      <c r="G618" s="225"/>
      <c r="H618" s="226"/>
      <c r="I618" s="225"/>
      <c r="J618" s="225"/>
    </row>
    <row r="619" spans="1:10" s="143" customFormat="1" ht="12.75" x14ac:dyDescent="0.2">
      <c r="A619" s="135"/>
      <c r="B619" s="223"/>
      <c r="C619" s="224"/>
      <c r="D619" s="225"/>
      <c r="E619" s="225"/>
      <c r="F619" s="225"/>
      <c r="G619" s="225"/>
      <c r="H619" s="226"/>
      <c r="I619" s="225"/>
      <c r="J619" s="225"/>
    </row>
    <row r="620" spans="1:10" s="143" customFormat="1" ht="12.75" x14ac:dyDescent="0.2">
      <c r="A620" s="135"/>
      <c r="B620" s="223"/>
      <c r="C620" s="224"/>
      <c r="D620" s="225"/>
      <c r="E620" s="225"/>
      <c r="F620" s="225"/>
      <c r="G620" s="225"/>
      <c r="H620" s="226"/>
      <c r="I620" s="225"/>
      <c r="J620" s="225"/>
    </row>
    <row r="621" spans="1:10" s="143" customFormat="1" ht="12.75" x14ac:dyDescent="0.2">
      <c r="A621" s="135"/>
      <c r="B621" s="223"/>
      <c r="C621" s="224"/>
      <c r="D621" s="225"/>
      <c r="E621" s="225"/>
      <c r="F621" s="225"/>
      <c r="G621" s="225"/>
      <c r="H621" s="226"/>
      <c r="I621" s="225"/>
      <c r="J621" s="225"/>
    </row>
    <row r="622" spans="1:10" s="143" customFormat="1" ht="12.75" x14ac:dyDescent="0.2">
      <c r="A622" s="135"/>
      <c r="B622" s="223"/>
      <c r="C622" s="224"/>
      <c r="D622" s="225"/>
      <c r="E622" s="225"/>
      <c r="F622" s="225"/>
      <c r="G622" s="225"/>
      <c r="H622" s="226"/>
      <c r="I622" s="225"/>
      <c r="J622" s="225"/>
    </row>
    <row r="623" spans="1:10" s="143" customFormat="1" ht="12.75" x14ac:dyDescent="0.2">
      <c r="A623" s="135"/>
      <c r="B623" s="223"/>
      <c r="C623" s="224"/>
      <c r="D623" s="225"/>
      <c r="E623" s="225"/>
      <c r="F623" s="225"/>
      <c r="G623" s="225"/>
      <c r="H623" s="226"/>
      <c r="I623" s="225"/>
      <c r="J623" s="225"/>
    </row>
    <row r="624" spans="1:10" s="143" customFormat="1" ht="12.75" x14ac:dyDescent="0.2">
      <c r="A624" s="135"/>
      <c r="B624" s="223"/>
      <c r="C624" s="224"/>
      <c r="D624" s="225"/>
      <c r="E624" s="225"/>
      <c r="F624" s="225"/>
      <c r="G624" s="225"/>
      <c r="H624" s="226"/>
      <c r="I624" s="225"/>
      <c r="J624" s="225"/>
    </row>
    <row r="625" spans="1:10" s="143" customFormat="1" ht="12.75" x14ac:dyDescent="0.2">
      <c r="A625" s="135"/>
      <c r="B625" s="223"/>
      <c r="C625" s="224"/>
      <c r="D625" s="225"/>
      <c r="E625" s="225"/>
      <c r="F625" s="225"/>
      <c r="G625" s="225"/>
      <c r="H625" s="226"/>
      <c r="I625" s="225"/>
      <c r="J625" s="225"/>
    </row>
    <row r="626" spans="1:10" s="143" customFormat="1" ht="12.75" x14ac:dyDescent="0.2">
      <c r="A626" s="135"/>
      <c r="B626" s="223"/>
      <c r="C626" s="224"/>
      <c r="D626" s="225"/>
      <c r="E626" s="225"/>
      <c r="F626" s="225"/>
      <c r="G626" s="225"/>
      <c r="H626" s="226"/>
      <c r="I626" s="225"/>
      <c r="J626" s="225"/>
    </row>
    <row r="627" spans="1:10" s="143" customFormat="1" ht="12.75" x14ac:dyDescent="0.2">
      <c r="A627" s="135"/>
      <c r="B627" s="223"/>
      <c r="C627" s="224"/>
      <c r="D627" s="225"/>
      <c r="E627" s="225"/>
      <c r="F627" s="225"/>
      <c r="G627" s="225"/>
      <c r="H627" s="226"/>
      <c r="I627" s="225"/>
      <c r="J627" s="225"/>
    </row>
    <row r="628" spans="1:10" s="143" customFormat="1" ht="12.75" x14ac:dyDescent="0.2">
      <c r="A628" s="135"/>
      <c r="B628" s="223"/>
      <c r="C628" s="224"/>
      <c r="D628" s="225"/>
      <c r="E628" s="225"/>
      <c r="F628" s="225"/>
      <c r="G628" s="225"/>
      <c r="H628" s="226"/>
      <c r="I628" s="225"/>
      <c r="J628" s="225"/>
    </row>
    <row r="629" spans="1:10" s="143" customFormat="1" ht="12.75" x14ac:dyDescent="0.2">
      <c r="A629" s="135"/>
      <c r="B629" s="223"/>
      <c r="C629" s="224"/>
      <c r="D629" s="225"/>
      <c r="E629" s="225"/>
      <c r="F629" s="225"/>
      <c r="G629" s="225"/>
      <c r="H629" s="226"/>
      <c r="I629" s="225"/>
      <c r="J629" s="225"/>
    </row>
    <row r="630" spans="1:10" s="143" customFormat="1" ht="12.75" x14ac:dyDescent="0.2">
      <c r="A630" s="135"/>
      <c r="B630" s="223"/>
      <c r="C630" s="224"/>
      <c r="D630" s="225"/>
      <c r="E630" s="225"/>
      <c r="F630" s="225"/>
      <c r="G630" s="225"/>
      <c r="H630" s="226"/>
      <c r="I630" s="225"/>
      <c r="J630" s="225"/>
    </row>
    <row r="631" spans="1:10" s="143" customFormat="1" ht="12.75" x14ac:dyDescent="0.2">
      <c r="A631" s="135"/>
      <c r="B631" s="223"/>
      <c r="C631" s="224"/>
      <c r="D631" s="225"/>
      <c r="E631" s="225"/>
      <c r="F631" s="225"/>
      <c r="G631" s="225"/>
      <c r="H631" s="226"/>
      <c r="I631" s="225"/>
      <c r="J631" s="225"/>
    </row>
    <row r="632" spans="1:10" s="143" customFormat="1" ht="12.75" x14ac:dyDescent="0.2">
      <c r="A632" s="135"/>
      <c r="B632" s="223"/>
      <c r="C632" s="224"/>
      <c r="D632" s="225"/>
      <c r="E632" s="225"/>
      <c r="F632" s="225"/>
      <c r="G632" s="225"/>
      <c r="H632" s="226"/>
      <c r="I632" s="225"/>
      <c r="J632" s="225"/>
    </row>
    <row r="633" spans="1:10" s="143" customFormat="1" ht="12.75" x14ac:dyDescent="0.2">
      <c r="A633" s="135"/>
      <c r="B633" s="223"/>
      <c r="C633" s="224"/>
      <c r="D633" s="225"/>
      <c r="E633" s="225"/>
      <c r="F633" s="225"/>
      <c r="G633" s="225"/>
      <c r="H633" s="226"/>
      <c r="I633" s="225"/>
      <c r="J633" s="225"/>
    </row>
    <row r="634" spans="1:10" s="143" customFormat="1" ht="12.75" x14ac:dyDescent="0.2">
      <c r="A634" s="135"/>
      <c r="B634" s="223"/>
      <c r="C634" s="224"/>
      <c r="D634" s="225"/>
      <c r="E634" s="225"/>
      <c r="F634" s="225"/>
      <c r="G634" s="225"/>
      <c r="H634" s="226"/>
      <c r="I634" s="225"/>
      <c r="J634" s="225"/>
    </row>
    <row r="635" spans="1:10" s="143" customFormat="1" ht="12.75" x14ac:dyDescent="0.2">
      <c r="A635" s="135"/>
      <c r="B635" s="223"/>
      <c r="C635" s="224"/>
      <c r="D635" s="225"/>
      <c r="E635" s="225"/>
      <c r="F635" s="225"/>
      <c r="G635" s="225"/>
      <c r="H635" s="226"/>
      <c r="I635" s="225"/>
      <c r="J635" s="225"/>
    </row>
    <row r="636" spans="1:10" s="143" customFormat="1" ht="12.75" x14ac:dyDescent="0.2">
      <c r="A636" s="135"/>
      <c r="B636" s="223"/>
      <c r="C636" s="224"/>
      <c r="D636" s="225"/>
      <c r="E636" s="225"/>
      <c r="F636" s="225"/>
      <c r="G636" s="225"/>
      <c r="H636" s="226"/>
      <c r="I636" s="225"/>
      <c r="J636" s="225"/>
    </row>
    <row r="637" spans="1:10" s="143" customFormat="1" ht="12.75" x14ac:dyDescent="0.2">
      <c r="A637" s="135"/>
      <c r="B637" s="223"/>
      <c r="C637" s="224"/>
      <c r="D637" s="225"/>
      <c r="E637" s="225"/>
      <c r="F637" s="225"/>
      <c r="G637" s="225"/>
      <c r="H637" s="226"/>
      <c r="I637" s="225"/>
      <c r="J637" s="225"/>
    </row>
    <row r="638" spans="1:10" s="143" customFormat="1" ht="12.75" x14ac:dyDescent="0.2">
      <c r="A638" s="135"/>
      <c r="B638" s="223"/>
      <c r="C638" s="224"/>
      <c r="D638" s="225"/>
      <c r="E638" s="225"/>
      <c r="F638" s="225"/>
      <c r="G638" s="225"/>
      <c r="H638" s="226"/>
      <c r="I638" s="225"/>
      <c r="J638" s="225"/>
    </row>
    <row r="639" spans="1:10" s="143" customFormat="1" ht="12.75" x14ac:dyDescent="0.2">
      <c r="A639" s="135"/>
      <c r="B639" s="223"/>
      <c r="C639" s="224"/>
      <c r="D639" s="225"/>
      <c r="E639" s="225"/>
      <c r="F639" s="225"/>
      <c r="G639" s="225"/>
      <c r="H639" s="226"/>
      <c r="I639" s="225"/>
      <c r="J639" s="225"/>
    </row>
    <row r="640" spans="1:10" s="143" customFormat="1" ht="12.75" x14ac:dyDescent="0.2">
      <c r="A640" s="135"/>
      <c r="B640" s="223"/>
      <c r="C640" s="224"/>
      <c r="D640" s="225"/>
      <c r="E640" s="225"/>
      <c r="F640" s="225"/>
      <c r="G640" s="225"/>
      <c r="H640" s="226"/>
      <c r="I640" s="225"/>
      <c r="J640" s="225"/>
    </row>
    <row r="641" spans="1:10" s="143" customFormat="1" ht="12.75" x14ac:dyDescent="0.2">
      <c r="A641" s="135"/>
      <c r="B641" s="223"/>
      <c r="C641" s="224"/>
      <c r="D641" s="225"/>
      <c r="E641" s="225"/>
      <c r="F641" s="225"/>
      <c r="G641" s="225"/>
      <c r="H641" s="226"/>
      <c r="I641" s="225"/>
      <c r="J641" s="225"/>
    </row>
    <row r="642" spans="1:10" s="143" customFormat="1" ht="12.75" x14ac:dyDescent="0.2">
      <c r="A642" s="135"/>
      <c r="B642" s="223"/>
      <c r="C642" s="224"/>
      <c r="D642" s="225"/>
      <c r="E642" s="225"/>
      <c r="F642" s="225"/>
      <c r="G642" s="225"/>
      <c r="H642" s="226"/>
      <c r="I642" s="225"/>
      <c r="J642" s="225"/>
    </row>
    <row r="643" spans="1:10" s="143" customFormat="1" ht="12.75" x14ac:dyDescent="0.2">
      <c r="A643" s="135"/>
      <c r="B643" s="223"/>
      <c r="C643" s="224"/>
      <c r="D643" s="225"/>
      <c r="E643" s="225"/>
      <c r="F643" s="225"/>
      <c r="G643" s="225"/>
      <c r="H643" s="226"/>
      <c r="I643" s="225"/>
      <c r="J643" s="225"/>
    </row>
    <row r="644" spans="1:10" s="143" customFormat="1" ht="12.75" x14ac:dyDescent="0.2">
      <c r="A644" s="135"/>
      <c r="B644" s="223"/>
      <c r="C644" s="224"/>
      <c r="D644" s="225"/>
      <c r="E644" s="225"/>
      <c r="F644" s="225"/>
      <c r="G644" s="225"/>
      <c r="H644" s="226"/>
      <c r="I644" s="225"/>
      <c r="J644" s="225"/>
    </row>
    <row r="645" spans="1:10" s="143" customFormat="1" ht="12.75" x14ac:dyDescent="0.2">
      <c r="A645" s="135"/>
      <c r="B645" s="223"/>
      <c r="C645" s="224"/>
      <c r="D645" s="225"/>
      <c r="E645" s="225"/>
      <c r="F645" s="225"/>
      <c r="G645" s="225"/>
      <c r="H645" s="226"/>
      <c r="I645" s="225"/>
      <c r="J645" s="225"/>
    </row>
    <row r="646" spans="1:10" s="143" customFormat="1" ht="12.75" x14ac:dyDescent="0.2">
      <c r="A646" s="135"/>
      <c r="B646" s="223"/>
      <c r="C646" s="224"/>
      <c r="D646" s="225"/>
      <c r="E646" s="225"/>
      <c r="F646" s="225"/>
      <c r="G646" s="225"/>
      <c r="H646" s="226"/>
      <c r="I646" s="225"/>
      <c r="J646" s="225"/>
    </row>
    <row r="647" spans="1:10" s="143" customFormat="1" ht="12.75" x14ac:dyDescent="0.2">
      <c r="A647" s="135"/>
      <c r="B647" s="223"/>
      <c r="C647" s="224"/>
      <c r="D647" s="225"/>
      <c r="E647" s="225"/>
      <c r="F647" s="225"/>
      <c r="G647" s="225"/>
      <c r="H647" s="226"/>
      <c r="I647" s="225"/>
      <c r="J647" s="225"/>
    </row>
    <row r="648" spans="1:10" s="143" customFormat="1" ht="12.75" x14ac:dyDescent="0.2">
      <c r="A648" s="135"/>
      <c r="B648" s="223"/>
      <c r="C648" s="224"/>
      <c r="D648" s="225"/>
      <c r="E648" s="225"/>
      <c r="F648" s="225"/>
      <c r="G648" s="225"/>
      <c r="H648" s="226"/>
      <c r="I648" s="225"/>
      <c r="J648" s="225"/>
    </row>
    <row r="649" spans="1:10" s="143" customFormat="1" ht="12.75" x14ac:dyDescent="0.2">
      <c r="A649" s="135"/>
      <c r="B649" s="223"/>
      <c r="C649" s="224"/>
      <c r="D649" s="225"/>
      <c r="E649" s="225"/>
      <c r="F649" s="225"/>
      <c r="G649" s="225"/>
      <c r="H649" s="226"/>
      <c r="I649" s="225"/>
      <c r="J649" s="225"/>
    </row>
    <row r="650" spans="1:10" s="143" customFormat="1" ht="12.75" x14ac:dyDescent="0.2">
      <c r="A650" s="135"/>
      <c r="B650" s="223"/>
      <c r="C650" s="224"/>
      <c r="D650" s="225"/>
      <c r="E650" s="225"/>
      <c r="F650" s="225"/>
      <c r="G650" s="225"/>
      <c r="H650" s="226"/>
      <c r="I650" s="225"/>
      <c r="J650" s="225"/>
    </row>
    <row r="651" spans="1:10" s="143" customFormat="1" ht="12.75" x14ac:dyDescent="0.2">
      <c r="A651" s="135"/>
      <c r="B651" s="223"/>
      <c r="C651" s="224"/>
      <c r="D651" s="225"/>
      <c r="E651" s="225"/>
      <c r="F651" s="225"/>
      <c r="G651" s="225"/>
      <c r="H651" s="226"/>
      <c r="I651" s="225"/>
      <c r="J651" s="225"/>
    </row>
    <row r="652" spans="1:10" s="143" customFormat="1" ht="12.75" x14ac:dyDescent="0.2">
      <c r="A652" s="135"/>
      <c r="B652" s="223"/>
      <c r="C652" s="224"/>
      <c r="D652" s="225"/>
      <c r="E652" s="225"/>
      <c r="F652" s="225"/>
      <c r="G652" s="225"/>
      <c r="H652" s="226"/>
      <c r="I652" s="225"/>
      <c r="J652" s="225"/>
    </row>
    <row r="653" spans="1:10" s="143" customFormat="1" ht="12.75" x14ac:dyDescent="0.2">
      <c r="A653" s="135"/>
      <c r="B653" s="223"/>
      <c r="C653" s="224"/>
      <c r="D653" s="225"/>
      <c r="E653" s="225"/>
      <c r="F653" s="225"/>
      <c r="G653" s="225"/>
      <c r="H653" s="226"/>
      <c r="I653" s="225"/>
      <c r="J653" s="225"/>
    </row>
    <row r="654" spans="1:10" s="143" customFormat="1" ht="12.75" x14ac:dyDescent="0.2">
      <c r="A654" s="135"/>
      <c r="B654" s="223"/>
      <c r="C654" s="224"/>
      <c r="D654" s="225"/>
      <c r="E654" s="225"/>
      <c r="F654" s="225"/>
      <c r="G654" s="225"/>
      <c r="H654" s="226"/>
      <c r="I654" s="225"/>
      <c r="J654" s="225"/>
    </row>
    <row r="655" spans="1:10" s="143" customFormat="1" ht="12.75" x14ac:dyDescent="0.2">
      <c r="A655" s="135"/>
      <c r="B655" s="223"/>
      <c r="C655" s="224"/>
      <c r="D655" s="225"/>
      <c r="E655" s="225"/>
      <c r="F655" s="225"/>
      <c r="G655" s="225"/>
      <c r="H655" s="226"/>
      <c r="I655" s="225"/>
      <c r="J655" s="225"/>
    </row>
    <row r="656" spans="1:10" s="143" customFormat="1" ht="12.75" x14ac:dyDescent="0.2">
      <c r="A656" s="135"/>
      <c r="B656" s="223"/>
      <c r="C656" s="224"/>
      <c r="D656" s="225"/>
      <c r="E656" s="225"/>
      <c r="F656" s="225"/>
      <c r="G656" s="225"/>
      <c r="H656" s="226"/>
      <c r="I656" s="225"/>
      <c r="J656" s="225"/>
    </row>
    <row r="657" spans="1:10" s="143" customFormat="1" ht="12.75" x14ac:dyDescent="0.2">
      <c r="A657" s="135"/>
      <c r="B657" s="223"/>
      <c r="C657" s="224"/>
      <c r="D657" s="225"/>
      <c r="E657" s="225"/>
      <c r="F657" s="225"/>
      <c r="G657" s="225"/>
      <c r="H657" s="226"/>
      <c r="I657" s="225"/>
      <c r="J657" s="225"/>
    </row>
    <row r="658" spans="1:10" s="143" customFormat="1" ht="12.75" x14ac:dyDescent="0.2">
      <c r="A658" s="135"/>
      <c r="B658" s="223"/>
      <c r="C658" s="224"/>
      <c r="D658" s="225"/>
      <c r="E658" s="225"/>
      <c r="F658" s="225"/>
      <c r="G658" s="225"/>
      <c r="H658" s="226"/>
      <c r="I658" s="225"/>
      <c r="J658" s="225"/>
    </row>
    <row r="659" spans="1:10" s="143" customFormat="1" ht="12.75" x14ac:dyDescent="0.2">
      <c r="A659" s="135"/>
      <c r="B659" s="223"/>
      <c r="C659" s="224"/>
      <c r="D659" s="225"/>
      <c r="E659" s="225"/>
      <c r="F659" s="225"/>
      <c r="G659" s="225"/>
      <c r="H659" s="226"/>
      <c r="I659" s="225"/>
      <c r="J659" s="225"/>
    </row>
    <row r="660" spans="1:10" s="143" customFormat="1" ht="12.75" x14ac:dyDescent="0.2">
      <c r="A660" s="135"/>
      <c r="B660" s="223"/>
      <c r="C660" s="224"/>
      <c r="D660" s="225"/>
      <c r="E660" s="225"/>
      <c r="F660" s="225"/>
      <c r="G660" s="225"/>
      <c r="H660" s="226"/>
      <c r="I660" s="225"/>
      <c r="J660" s="225"/>
    </row>
    <row r="661" spans="1:10" s="143" customFormat="1" ht="12.75" x14ac:dyDescent="0.2">
      <c r="A661" s="135"/>
      <c r="B661" s="223"/>
      <c r="C661" s="224"/>
      <c r="D661" s="225"/>
      <c r="E661" s="225"/>
      <c r="F661" s="225"/>
      <c r="G661" s="225"/>
      <c r="H661" s="226"/>
      <c r="I661" s="225"/>
      <c r="J661" s="225"/>
    </row>
    <row r="662" spans="1:10" s="143" customFormat="1" ht="12.75" x14ac:dyDescent="0.2">
      <c r="A662" s="135"/>
      <c r="B662" s="223"/>
      <c r="C662" s="224"/>
      <c r="D662" s="225"/>
      <c r="E662" s="225"/>
      <c r="F662" s="225"/>
      <c r="G662" s="225"/>
      <c r="H662" s="226"/>
      <c r="I662" s="225"/>
      <c r="J662" s="225"/>
    </row>
    <row r="663" spans="1:10" s="143" customFormat="1" ht="12.75" x14ac:dyDescent="0.2">
      <c r="A663" s="135"/>
      <c r="B663" s="223"/>
      <c r="C663" s="224"/>
      <c r="D663" s="225"/>
      <c r="E663" s="225"/>
      <c r="F663" s="225"/>
      <c r="G663" s="225"/>
      <c r="H663" s="226"/>
      <c r="I663" s="225"/>
      <c r="J663" s="225"/>
    </row>
    <row r="664" spans="1:10" s="143" customFormat="1" ht="12.75" x14ac:dyDescent="0.2">
      <c r="A664" s="135"/>
      <c r="B664" s="223"/>
      <c r="C664" s="224"/>
      <c r="D664" s="225"/>
      <c r="E664" s="225"/>
      <c r="F664" s="225"/>
      <c r="G664" s="225"/>
      <c r="H664" s="226"/>
      <c r="I664" s="225"/>
      <c r="J664" s="225"/>
    </row>
    <row r="665" spans="1:10" s="143" customFormat="1" ht="12.75" x14ac:dyDescent="0.2">
      <c r="A665" s="135"/>
      <c r="B665" s="223"/>
      <c r="C665" s="224"/>
      <c r="D665" s="225"/>
      <c r="E665" s="225"/>
      <c r="F665" s="225"/>
      <c r="G665" s="225"/>
      <c r="H665" s="226"/>
      <c r="I665" s="225"/>
      <c r="J665" s="225"/>
    </row>
    <row r="666" spans="1:10" s="143" customFormat="1" ht="12.75" x14ac:dyDescent="0.2">
      <c r="A666" s="135"/>
      <c r="B666" s="223"/>
      <c r="C666" s="224"/>
      <c r="D666" s="225"/>
      <c r="E666" s="225"/>
      <c r="F666" s="225"/>
      <c r="G666" s="225"/>
      <c r="H666" s="226"/>
      <c r="I666" s="225"/>
      <c r="J666" s="225"/>
    </row>
    <row r="667" spans="1:10" s="143" customFormat="1" ht="12.75" x14ac:dyDescent="0.2">
      <c r="A667" s="135"/>
      <c r="B667" s="223"/>
      <c r="C667" s="224"/>
      <c r="D667" s="225"/>
      <c r="E667" s="225"/>
      <c r="F667" s="225"/>
      <c r="G667" s="225"/>
      <c r="H667" s="226"/>
      <c r="I667" s="225"/>
      <c r="J667" s="225"/>
    </row>
    <row r="668" spans="1:10" s="143" customFormat="1" ht="12.75" x14ac:dyDescent="0.2">
      <c r="A668" s="135"/>
      <c r="B668" s="223"/>
      <c r="C668" s="224"/>
      <c r="D668" s="225"/>
      <c r="E668" s="225"/>
      <c r="F668" s="225"/>
      <c r="G668" s="225"/>
      <c r="H668" s="226"/>
      <c r="I668" s="225"/>
      <c r="J668" s="225"/>
    </row>
    <row r="669" spans="1:10" s="143" customFormat="1" ht="12.75" x14ac:dyDescent="0.2">
      <c r="A669" s="135"/>
      <c r="B669" s="223"/>
      <c r="C669" s="224"/>
      <c r="D669" s="225"/>
      <c r="E669" s="225"/>
      <c r="F669" s="225"/>
      <c r="G669" s="225"/>
      <c r="H669" s="226"/>
      <c r="I669" s="225"/>
      <c r="J669" s="225"/>
    </row>
    <row r="670" spans="1:10" s="143" customFormat="1" ht="12.75" x14ac:dyDescent="0.2">
      <c r="A670" s="135"/>
      <c r="B670" s="223"/>
      <c r="C670" s="224"/>
      <c r="D670" s="225"/>
      <c r="E670" s="225"/>
      <c r="F670" s="225"/>
      <c r="G670" s="225"/>
      <c r="H670" s="226"/>
      <c r="I670" s="225"/>
      <c r="J670" s="225"/>
    </row>
    <row r="671" spans="1:10" s="143" customFormat="1" ht="12.75" x14ac:dyDescent="0.2">
      <c r="A671" s="135"/>
      <c r="B671" s="223"/>
      <c r="C671" s="224"/>
      <c r="D671" s="225"/>
      <c r="E671" s="225"/>
      <c r="F671" s="225"/>
      <c r="G671" s="225"/>
      <c r="H671" s="226"/>
      <c r="I671" s="225"/>
      <c r="J671" s="225"/>
    </row>
    <row r="672" spans="1:10" s="143" customFormat="1" ht="12.75" x14ac:dyDescent="0.2">
      <c r="A672" s="135"/>
      <c r="B672" s="223"/>
      <c r="C672" s="224"/>
      <c r="D672" s="225"/>
      <c r="E672" s="225"/>
      <c r="F672" s="225"/>
      <c r="G672" s="225"/>
      <c r="H672" s="226"/>
      <c r="I672" s="225"/>
      <c r="J672" s="225"/>
    </row>
    <row r="673" spans="1:10" s="143" customFormat="1" ht="12.75" x14ac:dyDescent="0.2">
      <c r="A673" s="135"/>
      <c r="B673" s="223"/>
      <c r="C673" s="224"/>
      <c r="D673" s="225"/>
      <c r="E673" s="225"/>
      <c r="F673" s="225"/>
      <c r="G673" s="225"/>
      <c r="H673" s="226"/>
      <c r="I673" s="225"/>
      <c r="J673" s="225"/>
    </row>
    <row r="674" spans="1:10" s="143" customFormat="1" ht="12.75" x14ac:dyDescent="0.2">
      <c r="A674" s="135"/>
      <c r="B674" s="223"/>
      <c r="C674" s="224"/>
      <c r="D674" s="225"/>
      <c r="E674" s="225"/>
      <c r="F674" s="225"/>
      <c r="G674" s="225"/>
      <c r="H674" s="226"/>
      <c r="I674" s="225"/>
      <c r="J674" s="225"/>
    </row>
    <row r="675" spans="1:10" s="143" customFormat="1" ht="12.75" x14ac:dyDescent="0.2">
      <c r="A675" s="135"/>
      <c r="B675" s="223"/>
      <c r="C675" s="224"/>
      <c r="D675" s="225"/>
      <c r="E675" s="225"/>
      <c r="F675" s="225"/>
      <c r="G675" s="225"/>
      <c r="H675" s="226"/>
      <c r="I675" s="225"/>
      <c r="J675" s="225"/>
    </row>
    <row r="676" spans="1:10" s="143" customFormat="1" ht="12.75" x14ac:dyDescent="0.2">
      <c r="A676" s="135"/>
      <c r="B676" s="223"/>
      <c r="C676" s="224"/>
      <c r="D676" s="225"/>
      <c r="E676" s="225"/>
      <c r="F676" s="225"/>
      <c r="G676" s="225"/>
      <c r="H676" s="226"/>
      <c r="I676" s="225"/>
      <c r="J676" s="225"/>
    </row>
    <row r="677" spans="1:10" s="143" customFormat="1" ht="12.75" x14ac:dyDescent="0.2">
      <c r="A677" s="135"/>
      <c r="B677" s="223"/>
      <c r="C677" s="224"/>
      <c r="D677" s="225"/>
      <c r="E677" s="225"/>
      <c r="F677" s="225"/>
      <c r="G677" s="225"/>
      <c r="H677" s="226"/>
      <c r="I677" s="225"/>
      <c r="J677" s="225"/>
    </row>
    <row r="678" spans="1:10" s="143" customFormat="1" ht="12.75" x14ac:dyDescent="0.2">
      <c r="A678" s="135"/>
      <c r="B678" s="223"/>
      <c r="C678" s="224"/>
      <c r="D678" s="225"/>
      <c r="E678" s="225"/>
      <c r="F678" s="225"/>
      <c r="G678" s="225"/>
      <c r="H678" s="226"/>
      <c r="I678" s="225"/>
      <c r="J678" s="225"/>
    </row>
    <row r="679" spans="1:10" s="143" customFormat="1" ht="12.75" x14ac:dyDescent="0.2">
      <c r="A679" s="135"/>
      <c r="B679" s="223"/>
      <c r="C679" s="224"/>
      <c r="D679" s="225"/>
      <c r="E679" s="225"/>
      <c r="F679" s="225"/>
      <c r="G679" s="225"/>
      <c r="H679" s="226"/>
      <c r="I679" s="225"/>
      <c r="J679" s="225"/>
    </row>
    <row r="680" spans="1:10" s="143" customFormat="1" ht="12.75" x14ac:dyDescent="0.2">
      <c r="A680" s="135"/>
      <c r="B680" s="223"/>
      <c r="C680" s="224"/>
      <c r="D680" s="225"/>
      <c r="E680" s="225"/>
      <c r="F680" s="225"/>
      <c r="G680" s="225"/>
      <c r="H680" s="226"/>
      <c r="I680" s="225"/>
      <c r="J680" s="225"/>
    </row>
    <row r="681" spans="1:10" s="143" customFormat="1" ht="12.75" x14ac:dyDescent="0.2">
      <c r="A681" s="135"/>
      <c r="B681" s="223"/>
      <c r="C681" s="224"/>
      <c r="D681" s="225"/>
      <c r="E681" s="225"/>
      <c r="F681" s="225"/>
      <c r="G681" s="225"/>
      <c r="H681" s="226"/>
      <c r="I681" s="225"/>
      <c r="J681" s="225"/>
    </row>
    <row r="682" spans="1:10" s="143" customFormat="1" ht="12.75" x14ac:dyDescent="0.2">
      <c r="A682" s="135"/>
      <c r="B682" s="223"/>
      <c r="C682" s="224"/>
      <c r="D682" s="225"/>
      <c r="E682" s="225"/>
      <c r="F682" s="225"/>
      <c r="G682" s="225"/>
      <c r="H682" s="226"/>
      <c r="I682" s="225"/>
      <c r="J682" s="225"/>
    </row>
    <row r="683" spans="1:10" s="143" customFormat="1" ht="12.75" x14ac:dyDescent="0.2">
      <c r="A683" s="135"/>
      <c r="B683" s="223"/>
      <c r="C683" s="224"/>
      <c r="D683" s="225"/>
      <c r="E683" s="225"/>
      <c r="F683" s="225"/>
      <c r="G683" s="225"/>
      <c r="H683" s="226"/>
      <c r="I683" s="225"/>
      <c r="J683" s="225"/>
    </row>
    <row r="684" spans="1:10" s="143" customFormat="1" ht="12.75" x14ac:dyDescent="0.2">
      <c r="A684" s="135"/>
      <c r="B684" s="223"/>
      <c r="C684" s="224"/>
      <c r="D684" s="225"/>
      <c r="E684" s="225"/>
      <c r="F684" s="225"/>
      <c r="G684" s="225"/>
      <c r="H684" s="226"/>
      <c r="I684" s="225"/>
      <c r="J684" s="225"/>
    </row>
    <row r="685" spans="1:10" s="143" customFormat="1" ht="12.75" x14ac:dyDescent="0.2">
      <c r="A685" s="135"/>
      <c r="B685" s="223"/>
      <c r="C685" s="224"/>
      <c r="D685" s="225"/>
      <c r="E685" s="225"/>
      <c r="F685" s="225"/>
      <c r="G685" s="225"/>
      <c r="H685" s="226"/>
      <c r="I685" s="225"/>
      <c r="J685" s="225"/>
    </row>
    <row r="686" spans="1:10" s="143" customFormat="1" ht="12.75" x14ac:dyDescent="0.2">
      <c r="A686" s="135"/>
      <c r="B686" s="223"/>
      <c r="C686" s="224"/>
      <c r="D686" s="225"/>
      <c r="E686" s="225"/>
      <c r="F686" s="225"/>
      <c r="G686" s="225"/>
      <c r="H686" s="226"/>
      <c r="I686" s="225"/>
      <c r="J686" s="225"/>
    </row>
    <row r="687" spans="1:10" s="143" customFormat="1" ht="12.75" x14ac:dyDescent="0.2">
      <c r="A687" s="135"/>
      <c r="B687" s="223"/>
      <c r="C687" s="224"/>
      <c r="D687" s="225"/>
      <c r="E687" s="225"/>
      <c r="F687" s="225"/>
      <c r="G687" s="225"/>
      <c r="H687" s="226"/>
      <c r="I687" s="225"/>
      <c r="J687" s="225"/>
    </row>
    <row r="688" spans="1:10" s="143" customFormat="1" ht="12.75" x14ac:dyDescent="0.2">
      <c r="A688" s="135"/>
      <c r="B688" s="223"/>
      <c r="C688" s="224"/>
      <c r="D688" s="225"/>
      <c r="E688" s="225"/>
      <c r="F688" s="225"/>
      <c r="G688" s="225"/>
      <c r="H688" s="226"/>
      <c r="I688" s="225"/>
      <c r="J688" s="225"/>
    </row>
    <row r="689" spans="1:10" s="143" customFormat="1" ht="12.75" x14ac:dyDescent="0.2">
      <c r="A689" s="135"/>
      <c r="B689" s="223"/>
      <c r="C689" s="224"/>
      <c r="D689" s="225"/>
      <c r="E689" s="225"/>
      <c r="F689" s="225"/>
      <c r="G689" s="225"/>
      <c r="H689" s="226"/>
      <c r="I689" s="225"/>
      <c r="J689" s="225"/>
    </row>
    <row r="690" spans="1:10" s="143" customFormat="1" ht="12.75" x14ac:dyDescent="0.2">
      <c r="A690" s="135"/>
      <c r="B690" s="223"/>
      <c r="C690" s="224"/>
      <c r="D690" s="225"/>
      <c r="E690" s="225"/>
      <c r="F690" s="225"/>
      <c r="G690" s="225"/>
      <c r="H690" s="226"/>
      <c r="I690" s="225"/>
      <c r="J690" s="225"/>
    </row>
    <row r="691" spans="1:10" s="143" customFormat="1" ht="12.75" x14ac:dyDescent="0.2">
      <c r="A691" s="135"/>
      <c r="B691" s="223"/>
      <c r="C691" s="224"/>
      <c r="D691" s="225"/>
      <c r="E691" s="225"/>
      <c r="F691" s="225"/>
      <c r="G691" s="225"/>
      <c r="H691" s="226"/>
      <c r="I691" s="225"/>
      <c r="J691" s="225"/>
    </row>
    <row r="692" spans="1:10" s="143" customFormat="1" ht="12.75" x14ac:dyDescent="0.2">
      <c r="A692" s="135"/>
      <c r="B692" s="223"/>
      <c r="C692" s="224"/>
      <c r="D692" s="225"/>
      <c r="E692" s="225"/>
      <c r="F692" s="225"/>
      <c r="G692" s="225"/>
      <c r="H692" s="226"/>
      <c r="I692" s="225"/>
      <c r="J692" s="225"/>
    </row>
    <row r="693" spans="1:10" s="143" customFormat="1" ht="12.75" x14ac:dyDescent="0.2">
      <c r="A693" s="135"/>
      <c r="B693" s="223"/>
      <c r="C693" s="224"/>
      <c r="D693" s="225"/>
      <c r="E693" s="225"/>
      <c r="F693" s="225"/>
      <c r="G693" s="225"/>
      <c r="H693" s="226"/>
      <c r="I693" s="225"/>
      <c r="J693" s="225"/>
    </row>
    <row r="694" spans="1:10" s="143" customFormat="1" ht="12.75" x14ac:dyDescent="0.2">
      <c r="A694" s="135"/>
      <c r="B694" s="223"/>
      <c r="C694" s="224"/>
      <c r="D694" s="225"/>
      <c r="E694" s="225"/>
      <c r="F694" s="225"/>
      <c r="G694" s="225"/>
      <c r="H694" s="226"/>
      <c r="I694" s="225"/>
      <c r="J694" s="225"/>
    </row>
    <row r="695" spans="1:10" s="143" customFormat="1" ht="12.75" x14ac:dyDescent="0.2">
      <c r="A695" s="135"/>
      <c r="B695" s="223"/>
      <c r="C695" s="224"/>
      <c r="D695" s="225"/>
      <c r="E695" s="225"/>
      <c r="F695" s="225"/>
      <c r="G695" s="225"/>
      <c r="H695" s="226"/>
      <c r="I695" s="225"/>
      <c r="J695" s="225"/>
    </row>
    <row r="696" spans="1:10" s="143" customFormat="1" ht="12.75" x14ac:dyDescent="0.2">
      <c r="A696" s="135"/>
      <c r="B696" s="223"/>
      <c r="C696" s="224"/>
      <c r="D696" s="225"/>
      <c r="E696" s="225"/>
      <c r="F696" s="225"/>
      <c r="G696" s="225"/>
      <c r="H696" s="226"/>
      <c r="I696" s="225"/>
      <c r="J696" s="225"/>
    </row>
    <row r="697" spans="1:10" s="143" customFormat="1" ht="12.75" x14ac:dyDescent="0.2">
      <c r="A697" s="135"/>
      <c r="B697" s="223"/>
      <c r="C697" s="224"/>
      <c r="D697" s="225"/>
      <c r="E697" s="225"/>
      <c r="F697" s="225"/>
      <c r="G697" s="225"/>
      <c r="H697" s="226"/>
      <c r="I697" s="225"/>
      <c r="J697" s="225"/>
    </row>
    <row r="698" spans="1:10" s="143" customFormat="1" ht="12.75" x14ac:dyDescent="0.2">
      <c r="A698" s="135"/>
      <c r="B698" s="223"/>
      <c r="C698" s="224"/>
      <c r="D698" s="225"/>
      <c r="E698" s="225"/>
      <c r="F698" s="225"/>
      <c r="G698" s="225"/>
      <c r="H698" s="226"/>
      <c r="I698" s="225"/>
      <c r="J698" s="225"/>
    </row>
    <row r="699" spans="1:10" s="143" customFormat="1" ht="12.75" x14ac:dyDescent="0.2">
      <c r="A699" s="135"/>
      <c r="B699" s="223"/>
      <c r="C699" s="224"/>
      <c r="D699" s="225"/>
      <c r="E699" s="225"/>
      <c r="F699" s="225"/>
      <c r="G699" s="225"/>
      <c r="H699" s="226"/>
      <c r="I699" s="225"/>
      <c r="J699" s="225"/>
    </row>
    <row r="700" spans="1:10" s="143" customFormat="1" ht="12.75" x14ac:dyDescent="0.2">
      <c r="A700" s="135"/>
      <c r="B700" s="223"/>
      <c r="C700" s="224"/>
      <c r="D700" s="225"/>
      <c r="E700" s="225"/>
      <c r="F700" s="225"/>
      <c r="G700" s="225"/>
      <c r="H700" s="226"/>
      <c r="I700" s="225"/>
      <c r="J700" s="225"/>
    </row>
    <row r="701" spans="1:10" s="143" customFormat="1" ht="12.75" x14ac:dyDescent="0.2">
      <c r="A701" s="135"/>
      <c r="B701" s="91"/>
      <c r="C701" s="92"/>
      <c r="H701" s="145"/>
    </row>
    <row r="702" spans="1:10" s="143" customFormat="1" ht="12.75" x14ac:dyDescent="0.2">
      <c r="A702" s="135"/>
      <c r="B702" s="91"/>
      <c r="C702" s="92"/>
      <c r="H702" s="145"/>
    </row>
    <row r="703" spans="1:10" s="143" customFormat="1" ht="12.75" x14ac:dyDescent="0.2">
      <c r="A703" s="135"/>
      <c r="B703" s="91"/>
      <c r="C703" s="92"/>
      <c r="H703" s="145"/>
    </row>
    <row r="704" spans="1:10" s="143" customFormat="1" ht="12.75" x14ac:dyDescent="0.2">
      <c r="A704" s="135"/>
      <c r="B704" s="91"/>
      <c r="C704" s="92"/>
      <c r="H704" s="145"/>
    </row>
    <row r="705" spans="1:8" s="143" customFormat="1" ht="12.75" x14ac:dyDescent="0.2">
      <c r="A705" s="135"/>
      <c r="B705" s="91"/>
      <c r="C705" s="92"/>
      <c r="H705" s="145"/>
    </row>
    <row r="706" spans="1:8" s="143" customFormat="1" ht="12.75" x14ac:dyDescent="0.2">
      <c r="A706" s="135"/>
      <c r="B706" s="91"/>
      <c r="C706" s="92"/>
      <c r="H706" s="145"/>
    </row>
    <row r="707" spans="1:8" s="143" customFormat="1" ht="12.75" x14ac:dyDescent="0.2">
      <c r="A707" s="135"/>
      <c r="B707" s="91"/>
      <c r="C707" s="92"/>
      <c r="H707" s="145"/>
    </row>
    <row r="708" spans="1:8" s="143" customFormat="1" ht="12.75" x14ac:dyDescent="0.2">
      <c r="A708" s="135"/>
      <c r="B708" s="91"/>
      <c r="C708" s="92"/>
      <c r="H708" s="145"/>
    </row>
    <row r="709" spans="1:8" s="143" customFormat="1" ht="12.75" x14ac:dyDescent="0.2">
      <c r="A709" s="135"/>
      <c r="B709" s="91"/>
      <c r="C709" s="92"/>
      <c r="H709" s="145"/>
    </row>
    <row r="710" spans="1:8" s="143" customFormat="1" ht="12.75" x14ac:dyDescent="0.2">
      <c r="A710" s="135"/>
      <c r="B710" s="91"/>
      <c r="C710" s="92"/>
      <c r="H710" s="145"/>
    </row>
    <row r="711" spans="1:8" s="143" customFormat="1" ht="12.75" x14ac:dyDescent="0.2">
      <c r="A711" s="135"/>
      <c r="B711" s="91"/>
      <c r="C711" s="92"/>
      <c r="H711" s="145"/>
    </row>
    <row r="712" spans="1:8" s="143" customFormat="1" ht="12.75" x14ac:dyDescent="0.2">
      <c r="A712" s="135"/>
      <c r="B712" s="91"/>
      <c r="C712" s="92"/>
      <c r="H712" s="145"/>
    </row>
    <row r="713" spans="1:8" s="143" customFormat="1" ht="12.75" x14ac:dyDescent="0.2">
      <c r="A713" s="135"/>
      <c r="B713" s="91"/>
      <c r="C713" s="92"/>
      <c r="H713" s="145"/>
    </row>
    <row r="714" spans="1:8" s="143" customFormat="1" ht="12.75" x14ac:dyDescent="0.2">
      <c r="A714" s="135"/>
      <c r="B714" s="91"/>
      <c r="C714" s="92"/>
      <c r="H714" s="145"/>
    </row>
    <row r="715" spans="1:8" s="143" customFormat="1" ht="12.75" x14ac:dyDescent="0.2">
      <c r="A715" s="135"/>
      <c r="B715" s="91"/>
      <c r="C715" s="92"/>
      <c r="H715" s="145"/>
    </row>
    <row r="716" spans="1:8" s="143" customFormat="1" ht="12.75" x14ac:dyDescent="0.2">
      <c r="A716" s="135"/>
      <c r="B716" s="91"/>
      <c r="C716" s="92"/>
      <c r="H716" s="145"/>
    </row>
    <row r="717" spans="1:8" s="143" customFormat="1" ht="12.75" x14ac:dyDescent="0.2">
      <c r="A717" s="135"/>
      <c r="B717" s="91"/>
      <c r="C717" s="92"/>
      <c r="H717" s="145"/>
    </row>
    <row r="718" spans="1:8" s="143" customFormat="1" ht="12.75" x14ac:dyDescent="0.2">
      <c r="A718" s="135"/>
      <c r="B718" s="91"/>
      <c r="C718" s="92"/>
      <c r="H718" s="145"/>
    </row>
    <row r="719" spans="1:8" s="143" customFormat="1" ht="12.75" x14ac:dyDescent="0.2">
      <c r="A719" s="135"/>
      <c r="B719" s="91"/>
      <c r="C719" s="92"/>
      <c r="H719" s="145"/>
    </row>
    <row r="720" spans="1:8" s="143" customFormat="1" ht="12.75" x14ac:dyDescent="0.2">
      <c r="A720" s="135"/>
      <c r="B720" s="91"/>
      <c r="C720" s="92"/>
      <c r="H720" s="145"/>
    </row>
    <row r="721" spans="1:8" s="143" customFormat="1" ht="12.75" x14ac:dyDescent="0.2">
      <c r="A721" s="135"/>
      <c r="B721" s="91"/>
      <c r="C721" s="92"/>
      <c r="H721" s="145"/>
    </row>
    <row r="722" spans="1:8" s="143" customFormat="1" ht="12.75" x14ac:dyDescent="0.2">
      <c r="A722" s="135"/>
      <c r="B722" s="91"/>
      <c r="C722" s="92"/>
      <c r="H722" s="145"/>
    </row>
    <row r="723" spans="1:8" s="143" customFormat="1" ht="12.75" x14ac:dyDescent="0.2">
      <c r="A723" s="135"/>
      <c r="B723" s="91"/>
      <c r="C723" s="92"/>
      <c r="H723" s="145"/>
    </row>
    <row r="724" spans="1:8" s="143" customFormat="1" ht="12.75" x14ac:dyDescent="0.2">
      <c r="A724" s="135"/>
      <c r="B724" s="91"/>
      <c r="C724" s="92"/>
      <c r="H724" s="145"/>
    </row>
    <row r="725" spans="1:8" s="143" customFormat="1" ht="12.75" x14ac:dyDescent="0.2">
      <c r="A725" s="135"/>
      <c r="B725" s="91"/>
      <c r="C725" s="92"/>
      <c r="H725" s="145"/>
    </row>
    <row r="726" spans="1:8" s="143" customFormat="1" ht="12.75" x14ac:dyDescent="0.2">
      <c r="A726" s="135"/>
      <c r="B726" s="91"/>
      <c r="C726" s="92"/>
      <c r="H726" s="145"/>
    </row>
    <row r="727" spans="1:8" s="143" customFormat="1" ht="12.75" x14ac:dyDescent="0.2">
      <c r="A727" s="135"/>
      <c r="B727" s="91"/>
      <c r="C727" s="92"/>
      <c r="H727" s="145"/>
    </row>
    <row r="728" spans="1:8" s="143" customFormat="1" ht="12.75" x14ac:dyDescent="0.2">
      <c r="A728" s="135"/>
      <c r="B728" s="91"/>
      <c r="C728" s="92"/>
      <c r="H728" s="145"/>
    </row>
    <row r="729" spans="1:8" s="143" customFormat="1" ht="12.75" x14ac:dyDescent="0.2">
      <c r="A729" s="135"/>
      <c r="B729" s="91"/>
      <c r="C729" s="92"/>
      <c r="H729" s="145"/>
    </row>
    <row r="730" spans="1:8" s="143" customFormat="1" ht="12.75" x14ac:dyDescent="0.2">
      <c r="A730" s="135"/>
      <c r="B730" s="91"/>
      <c r="C730" s="92"/>
      <c r="H730" s="145"/>
    </row>
    <row r="731" spans="1:8" s="143" customFormat="1" ht="12.75" x14ac:dyDescent="0.2">
      <c r="A731" s="135"/>
      <c r="B731" s="91"/>
      <c r="C731" s="92"/>
      <c r="H731" s="145"/>
    </row>
    <row r="732" spans="1:8" s="143" customFormat="1" ht="12.75" x14ac:dyDescent="0.2">
      <c r="A732" s="135"/>
      <c r="B732" s="91"/>
      <c r="C732" s="92"/>
      <c r="H732" s="145"/>
    </row>
    <row r="733" spans="1:8" s="143" customFormat="1" ht="12.75" x14ac:dyDescent="0.2">
      <c r="A733" s="135"/>
      <c r="B733" s="91"/>
      <c r="C733" s="92"/>
      <c r="H733" s="145"/>
    </row>
    <row r="734" spans="1:8" s="143" customFormat="1" ht="12.75" x14ac:dyDescent="0.2">
      <c r="A734" s="135"/>
      <c r="B734" s="91"/>
      <c r="C734" s="92"/>
      <c r="H734" s="145"/>
    </row>
    <row r="735" spans="1:8" s="143" customFormat="1" ht="12.75" x14ac:dyDescent="0.2">
      <c r="A735" s="135"/>
      <c r="B735" s="91"/>
      <c r="C735" s="92"/>
      <c r="H735" s="145"/>
    </row>
    <row r="736" spans="1:8" s="143" customFormat="1" ht="12.75" x14ac:dyDescent="0.2">
      <c r="A736" s="135"/>
      <c r="B736" s="91"/>
      <c r="C736" s="92"/>
      <c r="H736" s="145"/>
    </row>
    <row r="737" spans="1:8" s="143" customFormat="1" ht="12.75" x14ac:dyDescent="0.2">
      <c r="A737" s="135"/>
      <c r="B737" s="91"/>
      <c r="C737" s="92"/>
      <c r="H737" s="145"/>
    </row>
    <row r="738" spans="1:8" s="143" customFormat="1" ht="12.75" x14ac:dyDescent="0.2">
      <c r="A738" s="135"/>
      <c r="B738" s="91"/>
      <c r="C738" s="92"/>
      <c r="H738" s="145"/>
    </row>
    <row r="739" spans="1:8" s="143" customFormat="1" ht="12.75" x14ac:dyDescent="0.2">
      <c r="A739" s="135"/>
      <c r="B739" s="91"/>
      <c r="C739" s="92"/>
      <c r="H739" s="145"/>
    </row>
    <row r="740" spans="1:8" s="143" customFormat="1" ht="12.75" x14ac:dyDescent="0.2">
      <c r="A740" s="135"/>
      <c r="B740" s="91"/>
      <c r="C740" s="92"/>
      <c r="H740" s="145"/>
    </row>
    <row r="741" spans="1:8" s="143" customFormat="1" ht="12.75" x14ac:dyDescent="0.2">
      <c r="A741" s="135"/>
      <c r="B741" s="91"/>
      <c r="C741" s="92"/>
      <c r="H741" s="145"/>
    </row>
    <row r="742" spans="1:8" s="143" customFormat="1" ht="12.75" x14ac:dyDescent="0.2">
      <c r="A742" s="135"/>
      <c r="B742" s="91"/>
      <c r="C742" s="92"/>
      <c r="H742" s="145"/>
    </row>
    <row r="743" spans="1:8" s="143" customFormat="1" ht="12.75" x14ac:dyDescent="0.2">
      <c r="A743" s="135"/>
      <c r="B743" s="91"/>
      <c r="C743" s="92"/>
      <c r="H743" s="145"/>
    </row>
    <row r="744" spans="1:8" s="143" customFormat="1" ht="12.75" x14ac:dyDescent="0.2">
      <c r="A744" s="135"/>
      <c r="B744" s="91"/>
      <c r="C744" s="92"/>
      <c r="H744" s="145"/>
    </row>
    <row r="745" spans="1:8" s="143" customFormat="1" ht="12.75" x14ac:dyDescent="0.2">
      <c r="A745" s="135"/>
      <c r="B745" s="91"/>
      <c r="C745" s="92"/>
      <c r="H745" s="145"/>
    </row>
    <row r="746" spans="1:8" s="143" customFormat="1" ht="12.75" x14ac:dyDescent="0.2">
      <c r="A746" s="135"/>
      <c r="B746" s="91"/>
      <c r="C746" s="92"/>
      <c r="H746" s="145"/>
    </row>
    <row r="747" spans="1:8" s="143" customFormat="1" ht="12.75" x14ac:dyDescent="0.2">
      <c r="A747" s="135"/>
      <c r="B747" s="91"/>
      <c r="C747" s="92"/>
      <c r="H747" s="145"/>
    </row>
    <row r="748" spans="1:8" s="143" customFormat="1" ht="12.75" x14ac:dyDescent="0.2">
      <c r="A748" s="135"/>
      <c r="B748" s="91"/>
      <c r="C748" s="92"/>
      <c r="H748" s="145"/>
    </row>
    <row r="749" spans="1:8" s="143" customFormat="1" ht="12.75" x14ac:dyDescent="0.2">
      <c r="A749" s="135"/>
      <c r="B749" s="91"/>
      <c r="C749" s="92"/>
      <c r="H749" s="145"/>
    </row>
    <row r="750" spans="1:8" s="143" customFormat="1" ht="12.75" x14ac:dyDescent="0.2">
      <c r="A750" s="135"/>
      <c r="B750" s="91"/>
      <c r="C750" s="92"/>
      <c r="H750" s="145"/>
    </row>
    <row r="751" spans="1:8" s="143" customFormat="1" ht="12.75" x14ac:dyDescent="0.2">
      <c r="A751" s="135"/>
      <c r="B751" s="91"/>
      <c r="C751" s="92"/>
      <c r="H751" s="145"/>
    </row>
    <row r="752" spans="1:8" s="143" customFormat="1" ht="12.75" x14ac:dyDescent="0.2">
      <c r="A752" s="135"/>
      <c r="B752" s="91"/>
      <c r="C752" s="92"/>
      <c r="H752" s="145"/>
    </row>
    <row r="753" spans="1:8" s="143" customFormat="1" ht="12.75" x14ac:dyDescent="0.2">
      <c r="A753" s="135"/>
      <c r="B753" s="91"/>
      <c r="C753" s="92"/>
      <c r="H753" s="145"/>
    </row>
    <row r="754" spans="1:8" s="143" customFormat="1" ht="12.75" x14ac:dyDescent="0.2">
      <c r="A754" s="135"/>
      <c r="B754" s="91"/>
      <c r="C754" s="92"/>
      <c r="H754" s="145"/>
    </row>
    <row r="755" spans="1:8" s="143" customFormat="1" ht="12.75" x14ac:dyDescent="0.2">
      <c r="A755" s="135"/>
      <c r="B755" s="91"/>
      <c r="C755" s="92"/>
      <c r="H755" s="145"/>
    </row>
    <row r="756" spans="1:8" s="143" customFormat="1" ht="12.75" x14ac:dyDescent="0.2">
      <c r="A756" s="135"/>
      <c r="B756" s="91"/>
      <c r="C756" s="92"/>
      <c r="H756" s="145"/>
    </row>
    <row r="757" spans="1:8" s="143" customFormat="1" ht="12.75" x14ac:dyDescent="0.2">
      <c r="A757" s="135"/>
      <c r="B757" s="91"/>
      <c r="C757" s="92"/>
      <c r="H757" s="145"/>
    </row>
    <row r="758" spans="1:8" s="143" customFormat="1" ht="12.75" x14ac:dyDescent="0.2">
      <c r="A758" s="135"/>
      <c r="B758" s="91"/>
      <c r="C758" s="92"/>
      <c r="H758" s="145"/>
    </row>
    <row r="759" spans="1:8" s="143" customFormat="1" ht="12.75" x14ac:dyDescent="0.2">
      <c r="A759" s="135"/>
      <c r="B759" s="91"/>
      <c r="C759" s="92"/>
      <c r="H759" s="145"/>
    </row>
    <row r="760" spans="1:8" s="143" customFormat="1" ht="12.75" x14ac:dyDescent="0.2">
      <c r="A760" s="135"/>
      <c r="B760" s="91"/>
      <c r="C760" s="92"/>
      <c r="H760" s="145"/>
    </row>
    <row r="761" spans="1:8" s="143" customFormat="1" ht="12.75" x14ac:dyDescent="0.2">
      <c r="A761" s="135"/>
      <c r="B761" s="91"/>
      <c r="C761" s="92"/>
      <c r="H761" s="145"/>
    </row>
    <row r="762" spans="1:8" s="143" customFormat="1" ht="12.75" x14ac:dyDescent="0.2">
      <c r="A762" s="135"/>
      <c r="B762" s="91"/>
      <c r="C762" s="92"/>
      <c r="H762" s="145"/>
    </row>
    <row r="763" spans="1:8" s="143" customFormat="1" ht="12.75" x14ac:dyDescent="0.2">
      <c r="A763" s="135"/>
      <c r="B763" s="91"/>
      <c r="C763" s="92"/>
      <c r="H763" s="145"/>
    </row>
    <row r="764" spans="1:8" s="143" customFormat="1" ht="12.75" x14ac:dyDescent="0.2">
      <c r="A764" s="135"/>
      <c r="B764" s="91"/>
      <c r="C764" s="92"/>
      <c r="H764" s="145"/>
    </row>
    <row r="765" spans="1:8" s="143" customFormat="1" ht="12.75" x14ac:dyDescent="0.2">
      <c r="A765" s="135"/>
      <c r="B765" s="91"/>
      <c r="C765" s="92"/>
      <c r="H765" s="145"/>
    </row>
    <row r="766" spans="1:8" s="143" customFormat="1" ht="12.75" x14ac:dyDescent="0.2">
      <c r="A766" s="135"/>
      <c r="B766" s="91"/>
      <c r="C766" s="92"/>
      <c r="H766" s="145"/>
    </row>
    <row r="767" spans="1:8" s="143" customFormat="1" ht="12.75" x14ac:dyDescent="0.2">
      <c r="A767" s="135"/>
      <c r="B767" s="91"/>
      <c r="C767" s="92"/>
      <c r="H767" s="145"/>
    </row>
    <row r="768" spans="1:8" s="143" customFormat="1" ht="12.75" x14ac:dyDescent="0.2">
      <c r="A768" s="135"/>
      <c r="B768" s="91"/>
      <c r="C768" s="92"/>
      <c r="H768" s="145"/>
    </row>
    <row r="769" spans="1:8" s="143" customFormat="1" ht="12.75" x14ac:dyDescent="0.2">
      <c r="A769" s="135"/>
      <c r="B769" s="91"/>
      <c r="C769" s="92"/>
      <c r="H769" s="145"/>
    </row>
    <row r="770" spans="1:8" s="143" customFormat="1" ht="12.75" x14ac:dyDescent="0.2">
      <c r="A770" s="135"/>
      <c r="B770" s="91"/>
      <c r="C770" s="92"/>
      <c r="H770" s="145"/>
    </row>
    <row r="771" spans="1:8" s="143" customFormat="1" ht="12.75" x14ac:dyDescent="0.2">
      <c r="A771" s="135"/>
      <c r="B771" s="91"/>
      <c r="C771" s="92"/>
      <c r="H771" s="145"/>
    </row>
    <row r="772" spans="1:8" s="143" customFormat="1" ht="12.75" x14ac:dyDescent="0.2">
      <c r="A772" s="135"/>
      <c r="B772" s="91"/>
      <c r="C772" s="92"/>
      <c r="H772" s="145"/>
    </row>
    <row r="773" spans="1:8" s="143" customFormat="1" ht="12.75" x14ac:dyDescent="0.2">
      <c r="A773" s="135"/>
      <c r="B773" s="91"/>
      <c r="C773" s="92"/>
      <c r="H773" s="145"/>
    </row>
    <row r="774" spans="1:8" s="143" customFormat="1" ht="12.75" x14ac:dyDescent="0.2">
      <c r="A774" s="135"/>
      <c r="B774" s="91"/>
      <c r="C774" s="92"/>
      <c r="H774" s="145"/>
    </row>
    <row r="775" spans="1:8" s="143" customFormat="1" ht="12.75" x14ac:dyDescent="0.2">
      <c r="A775" s="135"/>
      <c r="B775" s="91"/>
      <c r="C775" s="92"/>
      <c r="H775" s="145"/>
    </row>
    <row r="776" spans="1:8" s="143" customFormat="1" ht="12.75" x14ac:dyDescent="0.2">
      <c r="A776" s="135"/>
      <c r="B776" s="91"/>
      <c r="C776" s="92"/>
      <c r="H776" s="145"/>
    </row>
    <row r="777" spans="1:8" s="143" customFormat="1" ht="12.75" x14ac:dyDescent="0.2">
      <c r="A777" s="135"/>
      <c r="B777" s="91"/>
      <c r="C777" s="92"/>
      <c r="H777" s="145"/>
    </row>
    <row r="778" spans="1:8" s="143" customFormat="1" ht="12.75" x14ac:dyDescent="0.2">
      <c r="A778" s="135"/>
      <c r="B778" s="91"/>
      <c r="C778" s="92"/>
      <c r="H778" s="145"/>
    </row>
    <row r="779" spans="1:8" s="143" customFormat="1" ht="12.75" x14ac:dyDescent="0.2">
      <c r="A779" s="135"/>
      <c r="B779" s="91"/>
      <c r="C779" s="92"/>
      <c r="H779" s="145"/>
    </row>
    <row r="780" spans="1:8" s="143" customFormat="1" ht="12.75" x14ac:dyDescent="0.2">
      <c r="A780" s="135"/>
      <c r="B780" s="91"/>
      <c r="C780" s="92"/>
      <c r="H780" s="145"/>
    </row>
    <row r="781" spans="1:8" s="143" customFormat="1" ht="12.75" x14ac:dyDescent="0.2">
      <c r="A781" s="135"/>
      <c r="B781" s="91"/>
      <c r="C781" s="92"/>
      <c r="H781" s="145"/>
    </row>
    <row r="782" spans="1:8" s="143" customFormat="1" ht="12.75" x14ac:dyDescent="0.2">
      <c r="A782" s="135"/>
      <c r="B782" s="91"/>
      <c r="C782" s="92"/>
      <c r="H782" s="145"/>
    </row>
    <row r="783" spans="1:8" s="143" customFormat="1" ht="12.75" x14ac:dyDescent="0.2">
      <c r="A783" s="135"/>
      <c r="B783" s="91"/>
      <c r="C783" s="92"/>
      <c r="H783" s="145"/>
    </row>
    <row r="784" spans="1:8" s="143" customFormat="1" ht="12.75" x14ac:dyDescent="0.2">
      <c r="A784" s="135"/>
      <c r="B784" s="91"/>
      <c r="C784" s="92"/>
      <c r="H784" s="145"/>
    </row>
    <row r="785" spans="1:8" s="143" customFormat="1" ht="12.75" x14ac:dyDescent="0.2">
      <c r="A785" s="135"/>
      <c r="B785" s="91"/>
      <c r="C785" s="92"/>
      <c r="H785" s="145"/>
    </row>
    <row r="786" spans="1:8" s="143" customFormat="1" ht="12.75" x14ac:dyDescent="0.2">
      <c r="A786" s="135"/>
      <c r="B786" s="91"/>
      <c r="C786" s="92"/>
      <c r="H786" s="145"/>
    </row>
    <row r="787" spans="1:8" s="143" customFormat="1" ht="12.75" x14ac:dyDescent="0.2">
      <c r="A787" s="135"/>
      <c r="B787" s="91"/>
      <c r="C787" s="92"/>
      <c r="H787" s="145"/>
    </row>
    <row r="788" spans="1:8" s="143" customFormat="1" ht="12.75" x14ac:dyDescent="0.2">
      <c r="A788" s="135"/>
      <c r="B788" s="91"/>
      <c r="C788" s="92"/>
      <c r="H788" s="145"/>
    </row>
    <row r="789" spans="1:8" s="143" customFormat="1" ht="12.75" x14ac:dyDescent="0.2">
      <c r="A789" s="135"/>
      <c r="B789" s="91"/>
      <c r="C789" s="92"/>
      <c r="H789" s="145"/>
    </row>
    <row r="790" spans="1:8" s="143" customFormat="1" ht="12.75" x14ac:dyDescent="0.2">
      <c r="A790" s="135"/>
      <c r="B790" s="91"/>
      <c r="C790" s="92"/>
      <c r="H790" s="145"/>
    </row>
    <row r="791" spans="1:8" s="143" customFormat="1" ht="12.75" x14ac:dyDescent="0.2">
      <c r="A791" s="135"/>
      <c r="B791" s="91"/>
      <c r="C791" s="92"/>
      <c r="H791" s="145"/>
    </row>
    <row r="792" spans="1:8" s="143" customFormat="1" ht="12.75" x14ac:dyDescent="0.2">
      <c r="A792" s="135"/>
      <c r="B792" s="91"/>
      <c r="C792" s="92"/>
      <c r="H792" s="145"/>
    </row>
    <row r="793" spans="1:8" s="143" customFormat="1" ht="12.75" x14ac:dyDescent="0.2">
      <c r="A793" s="135"/>
      <c r="B793" s="91"/>
      <c r="C793" s="92"/>
      <c r="H793" s="145"/>
    </row>
    <row r="794" spans="1:8" s="143" customFormat="1" ht="12.75" x14ac:dyDescent="0.2">
      <c r="A794" s="135"/>
      <c r="B794" s="91"/>
      <c r="C794" s="92"/>
      <c r="H794" s="145"/>
    </row>
    <row r="795" spans="1:8" s="143" customFormat="1" ht="12.75" x14ac:dyDescent="0.2">
      <c r="A795" s="135"/>
      <c r="B795" s="91"/>
      <c r="C795" s="92"/>
      <c r="H795" s="145"/>
    </row>
    <row r="796" spans="1:8" s="143" customFormat="1" ht="12.75" x14ac:dyDescent="0.2">
      <c r="A796" s="135"/>
      <c r="B796" s="91"/>
      <c r="C796" s="92"/>
      <c r="H796" s="145"/>
    </row>
    <row r="797" spans="1:8" s="143" customFormat="1" ht="12.75" x14ac:dyDescent="0.2">
      <c r="A797" s="135"/>
      <c r="B797" s="91"/>
      <c r="C797" s="92"/>
      <c r="H797" s="145"/>
    </row>
    <row r="798" spans="1:8" s="143" customFormat="1" ht="12.75" x14ac:dyDescent="0.2">
      <c r="A798" s="135"/>
      <c r="B798" s="91"/>
      <c r="C798" s="92"/>
      <c r="H798" s="145"/>
    </row>
    <row r="799" spans="1:8" s="143" customFormat="1" ht="12.75" x14ac:dyDescent="0.2">
      <c r="A799" s="135"/>
      <c r="B799" s="91"/>
      <c r="C799" s="92"/>
      <c r="H799" s="145"/>
    </row>
    <row r="800" spans="1:8" s="143" customFormat="1" ht="12.75" x14ac:dyDescent="0.2">
      <c r="A800" s="135"/>
      <c r="B800" s="91"/>
      <c r="C800" s="92"/>
      <c r="H800" s="145"/>
    </row>
    <row r="801" spans="1:8" s="143" customFormat="1" ht="12.75" x14ac:dyDescent="0.2">
      <c r="A801" s="135"/>
      <c r="B801" s="91"/>
      <c r="C801" s="92"/>
      <c r="H801" s="145"/>
    </row>
    <row r="802" spans="1:8" s="143" customFormat="1" ht="12.75" x14ac:dyDescent="0.2">
      <c r="A802" s="135"/>
      <c r="B802" s="91"/>
      <c r="C802" s="92"/>
      <c r="H802" s="145"/>
    </row>
    <row r="803" spans="1:8" s="143" customFormat="1" ht="12.75" x14ac:dyDescent="0.2">
      <c r="A803" s="135"/>
      <c r="B803" s="91"/>
      <c r="C803" s="92"/>
      <c r="H803" s="145"/>
    </row>
    <row r="804" spans="1:8" s="143" customFormat="1" ht="12.75" x14ac:dyDescent="0.2">
      <c r="A804" s="135"/>
      <c r="B804" s="91"/>
      <c r="C804" s="92"/>
      <c r="H804" s="145"/>
    </row>
    <row r="805" spans="1:8" s="143" customFormat="1" ht="12.75" x14ac:dyDescent="0.2">
      <c r="A805" s="135"/>
      <c r="B805" s="91"/>
      <c r="C805" s="92"/>
      <c r="H805" s="145"/>
    </row>
    <row r="806" spans="1:8" s="143" customFormat="1" ht="12.75" x14ac:dyDescent="0.2">
      <c r="A806" s="135"/>
      <c r="B806" s="91"/>
      <c r="C806" s="92"/>
      <c r="H806" s="145"/>
    </row>
    <row r="807" spans="1:8" s="143" customFormat="1" ht="12.75" x14ac:dyDescent="0.2">
      <c r="A807" s="135"/>
      <c r="B807" s="91"/>
      <c r="C807" s="92"/>
      <c r="H807" s="145"/>
    </row>
    <row r="808" spans="1:8" s="143" customFormat="1" ht="12.75" x14ac:dyDescent="0.2">
      <c r="A808" s="135"/>
      <c r="B808" s="91"/>
      <c r="C808" s="92"/>
      <c r="H808" s="145"/>
    </row>
    <row r="809" spans="1:8" s="143" customFormat="1" ht="12.75" x14ac:dyDescent="0.2">
      <c r="A809" s="135"/>
      <c r="B809" s="91"/>
      <c r="C809" s="92"/>
      <c r="H809" s="145"/>
    </row>
    <row r="810" spans="1:8" s="143" customFormat="1" ht="12.75" x14ac:dyDescent="0.2">
      <c r="A810" s="135"/>
      <c r="B810" s="91"/>
      <c r="C810" s="92"/>
      <c r="H810" s="145"/>
    </row>
    <row r="811" spans="1:8" s="143" customFormat="1" ht="12.75" x14ac:dyDescent="0.2">
      <c r="A811" s="135"/>
      <c r="B811" s="91"/>
      <c r="C811" s="92"/>
      <c r="H811" s="145"/>
    </row>
    <row r="812" spans="1:8" s="143" customFormat="1" ht="12.75" x14ac:dyDescent="0.2">
      <c r="A812" s="135"/>
      <c r="B812" s="91"/>
      <c r="C812" s="92"/>
      <c r="H812" s="145"/>
    </row>
    <row r="813" spans="1:8" s="143" customFormat="1" ht="12.75" x14ac:dyDescent="0.2">
      <c r="A813" s="135"/>
      <c r="B813" s="91"/>
      <c r="C813" s="92"/>
      <c r="H813" s="145"/>
    </row>
    <row r="814" spans="1:8" s="143" customFormat="1" ht="12.75" x14ac:dyDescent="0.2">
      <c r="A814" s="135"/>
      <c r="B814" s="91"/>
      <c r="C814" s="92"/>
      <c r="H814" s="145"/>
    </row>
    <row r="815" spans="1:8" s="143" customFormat="1" ht="12.75" x14ac:dyDescent="0.2">
      <c r="A815" s="135"/>
      <c r="B815" s="91"/>
      <c r="C815" s="92"/>
      <c r="H815" s="145"/>
    </row>
    <row r="816" spans="1:8" s="143" customFormat="1" ht="12.75" x14ac:dyDescent="0.2">
      <c r="A816" s="135"/>
      <c r="B816" s="91"/>
      <c r="C816" s="92"/>
      <c r="H816" s="145"/>
    </row>
    <row r="817" spans="1:8" s="143" customFormat="1" ht="12.75" x14ac:dyDescent="0.2">
      <c r="A817" s="135"/>
      <c r="B817" s="91"/>
      <c r="C817" s="92"/>
      <c r="H817" s="145"/>
    </row>
    <row r="818" spans="1:8" s="143" customFormat="1" ht="12.75" x14ac:dyDescent="0.2">
      <c r="A818" s="135"/>
      <c r="B818" s="91"/>
      <c r="C818" s="92"/>
      <c r="H818" s="145"/>
    </row>
    <row r="819" spans="1:8" s="143" customFormat="1" ht="12.75" x14ac:dyDescent="0.2">
      <c r="A819" s="135"/>
      <c r="B819" s="91"/>
      <c r="C819" s="92"/>
      <c r="H819" s="145"/>
    </row>
    <row r="820" spans="1:8" s="143" customFormat="1" ht="12.75" x14ac:dyDescent="0.2">
      <c r="A820" s="135"/>
      <c r="B820" s="91"/>
      <c r="C820" s="92"/>
      <c r="H820" s="145"/>
    </row>
    <row r="821" spans="1:8" s="143" customFormat="1" ht="12.75" x14ac:dyDescent="0.2">
      <c r="A821" s="135"/>
      <c r="B821" s="91"/>
      <c r="C821" s="92"/>
      <c r="H821" s="145"/>
    </row>
    <row r="822" spans="1:8" s="143" customFormat="1" ht="12.75" x14ac:dyDescent="0.2">
      <c r="A822" s="135"/>
      <c r="B822" s="91"/>
      <c r="C822" s="92"/>
      <c r="H822" s="145"/>
    </row>
    <row r="823" spans="1:8" s="143" customFormat="1" ht="12.75" x14ac:dyDescent="0.2">
      <c r="A823" s="135"/>
      <c r="B823" s="91"/>
      <c r="C823" s="92"/>
      <c r="H823" s="145"/>
    </row>
    <row r="824" spans="1:8" s="143" customFormat="1" ht="12.75" x14ac:dyDescent="0.2">
      <c r="A824" s="135"/>
      <c r="B824" s="91"/>
      <c r="C824" s="92"/>
      <c r="H824" s="145"/>
    </row>
    <row r="825" spans="1:8" s="143" customFormat="1" ht="12.75" x14ac:dyDescent="0.2">
      <c r="A825" s="135"/>
      <c r="B825" s="91"/>
      <c r="C825" s="92"/>
      <c r="H825" s="145"/>
    </row>
    <row r="826" spans="1:8" s="143" customFormat="1" ht="12.75" x14ac:dyDescent="0.2">
      <c r="A826" s="135"/>
      <c r="B826" s="91"/>
      <c r="C826" s="92"/>
      <c r="H826" s="145"/>
    </row>
    <row r="827" spans="1:8" s="143" customFormat="1" ht="12.75" x14ac:dyDescent="0.2">
      <c r="A827" s="135"/>
      <c r="B827" s="91"/>
      <c r="C827" s="92"/>
      <c r="H827" s="145"/>
    </row>
    <row r="828" spans="1:8" s="143" customFormat="1" ht="12.75" x14ac:dyDescent="0.2">
      <c r="A828" s="135"/>
      <c r="B828" s="91"/>
      <c r="C828" s="92"/>
      <c r="H828" s="145"/>
    </row>
    <row r="829" spans="1:8" s="143" customFormat="1" ht="12.75" x14ac:dyDescent="0.2">
      <c r="A829" s="135"/>
      <c r="B829" s="91"/>
      <c r="C829" s="92"/>
      <c r="H829" s="145"/>
    </row>
    <row r="830" spans="1:8" s="143" customFormat="1" ht="12.75" x14ac:dyDescent="0.2">
      <c r="A830" s="135"/>
      <c r="B830" s="91"/>
      <c r="C830" s="92"/>
      <c r="H830" s="145"/>
    </row>
    <row r="831" spans="1:8" s="143" customFormat="1" ht="12.75" x14ac:dyDescent="0.2">
      <c r="A831" s="135"/>
      <c r="B831" s="91"/>
      <c r="C831" s="92"/>
      <c r="H831" s="145"/>
    </row>
    <row r="832" spans="1:8" s="143" customFormat="1" ht="12.75" x14ac:dyDescent="0.2">
      <c r="A832" s="135"/>
      <c r="B832" s="91"/>
      <c r="C832" s="92"/>
      <c r="H832" s="145"/>
    </row>
    <row r="833" spans="1:8" s="143" customFormat="1" ht="12.75" x14ac:dyDescent="0.2">
      <c r="A833" s="135"/>
      <c r="B833" s="91"/>
      <c r="C833" s="92"/>
      <c r="H833" s="145"/>
    </row>
    <row r="834" spans="1:8" s="143" customFormat="1" ht="12.75" x14ac:dyDescent="0.2">
      <c r="A834" s="135"/>
      <c r="B834" s="91"/>
      <c r="C834" s="92"/>
      <c r="H834" s="145"/>
    </row>
    <row r="835" spans="1:8" s="143" customFormat="1" ht="12.75" x14ac:dyDescent="0.2">
      <c r="A835" s="135"/>
      <c r="B835" s="91"/>
      <c r="C835" s="92"/>
      <c r="H835" s="145"/>
    </row>
    <row r="836" spans="1:8" s="143" customFormat="1" ht="12.75" x14ac:dyDescent="0.2">
      <c r="A836" s="135"/>
      <c r="B836" s="91"/>
      <c r="C836" s="92"/>
      <c r="H836" s="145"/>
    </row>
    <row r="837" spans="1:8" s="143" customFormat="1" ht="12.75" x14ac:dyDescent="0.2">
      <c r="A837" s="135"/>
      <c r="B837" s="91"/>
      <c r="C837" s="92"/>
      <c r="H837" s="145"/>
    </row>
    <row r="838" spans="1:8" s="143" customFormat="1" ht="12.75" x14ac:dyDescent="0.2">
      <c r="A838" s="135"/>
      <c r="B838" s="91"/>
      <c r="C838" s="92"/>
      <c r="H838" s="145"/>
    </row>
    <row r="839" spans="1:8" s="143" customFormat="1" ht="12.75" x14ac:dyDescent="0.2">
      <c r="A839" s="135"/>
      <c r="B839" s="91"/>
      <c r="C839" s="92"/>
      <c r="H839" s="145"/>
    </row>
    <row r="840" spans="1:8" s="143" customFormat="1" ht="12.75" x14ac:dyDescent="0.2">
      <c r="A840" s="135"/>
      <c r="B840" s="91"/>
      <c r="C840" s="92"/>
      <c r="H840" s="145"/>
    </row>
    <row r="841" spans="1:8" s="143" customFormat="1" ht="12.75" x14ac:dyDescent="0.2">
      <c r="A841" s="135"/>
      <c r="B841" s="91"/>
      <c r="C841" s="92"/>
      <c r="H841" s="145"/>
    </row>
    <row r="842" spans="1:8" s="143" customFormat="1" ht="12.75" x14ac:dyDescent="0.2">
      <c r="A842" s="135"/>
      <c r="B842" s="91"/>
      <c r="C842" s="92"/>
      <c r="H842" s="145"/>
    </row>
    <row r="843" spans="1:8" s="143" customFormat="1" ht="12.75" x14ac:dyDescent="0.2">
      <c r="A843" s="135"/>
      <c r="B843" s="91"/>
      <c r="C843" s="92"/>
      <c r="H843" s="145"/>
    </row>
    <row r="844" spans="1:8" s="143" customFormat="1" ht="12.75" x14ac:dyDescent="0.2">
      <c r="A844" s="135"/>
      <c r="B844" s="91"/>
      <c r="C844" s="92"/>
      <c r="H844" s="145"/>
    </row>
    <row r="845" spans="1:8" s="143" customFormat="1" ht="12.75" x14ac:dyDescent="0.2">
      <c r="A845" s="135"/>
      <c r="B845" s="91"/>
      <c r="C845" s="92"/>
      <c r="H845" s="145"/>
    </row>
    <row r="846" spans="1:8" s="143" customFormat="1" ht="12.75" x14ac:dyDescent="0.2">
      <c r="A846" s="135"/>
      <c r="B846" s="91"/>
      <c r="C846" s="92"/>
      <c r="H846" s="145"/>
    </row>
    <row r="847" spans="1:8" s="143" customFormat="1" ht="12.75" x14ac:dyDescent="0.2">
      <c r="A847" s="135"/>
      <c r="B847" s="91"/>
      <c r="C847" s="92"/>
      <c r="H847" s="145"/>
    </row>
    <row r="848" spans="1:8" s="143" customFormat="1" ht="12.75" x14ac:dyDescent="0.2">
      <c r="A848" s="135"/>
      <c r="B848" s="91"/>
      <c r="C848" s="92"/>
      <c r="H848" s="145"/>
    </row>
    <row r="849" spans="1:8" s="143" customFormat="1" ht="12.75" x14ac:dyDescent="0.2">
      <c r="A849" s="135"/>
      <c r="B849" s="91"/>
      <c r="C849" s="92"/>
      <c r="H849" s="145"/>
    </row>
    <row r="850" spans="1:8" s="143" customFormat="1" ht="12.75" x14ac:dyDescent="0.2">
      <c r="A850" s="135"/>
      <c r="B850" s="91"/>
      <c r="C850" s="92"/>
      <c r="H850" s="145"/>
    </row>
    <row r="851" spans="1:8" s="143" customFormat="1" ht="12.75" x14ac:dyDescent="0.2">
      <c r="A851" s="135"/>
      <c r="B851" s="91"/>
      <c r="C851" s="92"/>
      <c r="H851" s="145"/>
    </row>
    <row r="852" spans="1:8" s="143" customFormat="1" ht="12.75" x14ac:dyDescent="0.2">
      <c r="A852" s="135"/>
      <c r="B852" s="91"/>
      <c r="C852" s="92"/>
      <c r="H852" s="145"/>
    </row>
    <row r="853" spans="1:8" s="143" customFormat="1" ht="12.75" x14ac:dyDescent="0.2">
      <c r="A853" s="135"/>
      <c r="B853" s="91"/>
      <c r="C853" s="92"/>
      <c r="H853" s="145"/>
    </row>
    <row r="854" spans="1:8" s="143" customFormat="1" ht="12.75" x14ac:dyDescent="0.2">
      <c r="A854" s="135"/>
      <c r="B854" s="91"/>
      <c r="C854" s="92"/>
      <c r="H854" s="145"/>
    </row>
    <row r="855" spans="1:8" s="143" customFormat="1" ht="12.75" x14ac:dyDescent="0.2">
      <c r="A855" s="135"/>
      <c r="B855" s="91"/>
      <c r="C855" s="92"/>
      <c r="H855" s="145"/>
    </row>
    <row r="856" spans="1:8" s="143" customFormat="1" ht="12.75" x14ac:dyDescent="0.2">
      <c r="A856" s="135"/>
      <c r="B856" s="91"/>
      <c r="C856" s="92"/>
      <c r="H856" s="145"/>
    </row>
    <row r="857" spans="1:8" s="143" customFormat="1" ht="12.75" x14ac:dyDescent="0.2">
      <c r="A857" s="135"/>
      <c r="B857" s="91"/>
      <c r="C857" s="92"/>
      <c r="H857" s="145"/>
    </row>
    <row r="858" spans="1:8" s="143" customFormat="1" ht="12.75" x14ac:dyDescent="0.2">
      <c r="A858" s="135"/>
      <c r="B858" s="91"/>
      <c r="C858" s="92"/>
      <c r="H858" s="145"/>
    </row>
    <row r="859" spans="1:8" s="143" customFormat="1" ht="12.75" x14ac:dyDescent="0.2">
      <c r="A859" s="135"/>
      <c r="B859" s="91"/>
      <c r="C859" s="92"/>
      <c r="H859" s="145"/>
    </row>
    <row r="860" spans="1:8" s="143" customFormat="1" ht="12.75" x14ac:dyDescent="0.2">
      <c r="A860" s="135"/>
      <c r="B860" s="91"/>
      <c r="C860" s="92"/>
      <c r="H860" s="145"/>
    </row>
    <row r="861" spans="1:8" s="143" customFormat="1" ht="12.75" x14ac:dyDescent="0.2">
      <c r="A861" s="135"/>
      <c r="B861" s="91"/>
      <c r="C861" s="92"/>
      <c r="H861" s="145"/>
    </row>
    <row r="862" spans="1:8" s="143" customFormat="1" ht="12.75" x14ac:dyDescent="0.2">
      <c r="A862" s="135"/>
      <c r="B862" s="91"/>
      <c r="C862" s="92"/>
      <c r="H862" s="145"/>
    </row>
    <row r="863" spans="1:8" s="143" customFormat="1" ht="12.75" x14ac:dyDescent="0.2">
      <c r="A863" s="135"/>
      <c r="B863" s="91"/>
      <c r="C863" s="92"/>
      <c r="H863" s="145"/>
    </row>
    <row r="864" spans="1:8" s="143" customFormat="1" ht="12.75" x14ac:dyDescent="0.2">
      <c r="A864" s="135"/>
      <c r="B864" s="91"/>
      <c r="C864" s="92"/>
      <c r="H864" s="145"/>
    </row>
    <row r="865" spans="1:8" s="143" customFormat="1" ht="12.75" x14ac:dyDescent="0.2">
      <c r="A865" s="135"/>
      <c r="B865" s="91"/>
      <c r="C865" s="92"/>
      <c r="H865" s="145"/>
    </row>
    <row r="866" spans="1:8" s="143" customFormat="1" ht="12.75" x14ac:dyDescent="0.2">
      <c r="A866" s="135"/>
      <c r="B866" s="91"/>
      <c r="C866" s="92"/>
      <c r="H866" s="145"/>
    </row>
    <row r="867" spans="1:8" s="143" customFormat="1" ht="12.75" x14ac:dyDescent="0.2">
      <c r="A867" s="135"/>
      <c r="B867" s="91"/>
      <c r="C867" s="92"/>
      <c r="H867" s="145"/>
    </row>
    <row r="868" spans="1:8" s="143" customFormat="1" ht="12.75" x14ac:dyDescent="0.2">
      <c r="A868" s="135"/>
      <c r="B868" s="91"/>
      <c r="C868" s="92"/>
      <c r="H868" s="145"/>
    </row>
    <row r="869" spans="1:8" s="143" customFormat="1" ht="12.75" x14ac:dyDescent="0.2">
      <c r="A869" s="135"/>
      <c r="B869" s="91"/>
      <c r="C869" s="92"/>
      <c r="H869" s="145"/>
    </row>
    <row r="870" spans="1:8" s="143" customFormat="1" ht="12.75" x14ac:dyDescent="0.2">
      <c r="A870" s="135"/>
      <c r="B870" s="91"/>
      <c r="C870" s="92"/>
      <c r="H870" s="145"/>
    </row>
    <row r="871" spans="1:8" s="143" customFormat="1" ht="12.75" x14ac:dyDescent="0.2">
      <c r="A871" s="135"/>
      <c r="B871" s="91"/>
      <c r="C871" s="92"/>
      <c r="H871" s="145"/>
    </row>
    <row r="872" spans="1:8" s="143" customFormat="1" ht="12.75" x14ac:dyDescent="0.2">
      <c r="A872" s="135"/>
      <c r="B872" s="91"/>
      <c r="C872" s="92"/>
      <c r="H872" s="145"/>
    </row>
    <row r="873" spans="1:8" s="143" customFormat="1" ht="12.75" x14ac:dyDescent="0.2">
      <c r="A873" s="135"/>
      <c r="B873" s="91"/>
      <c r="C873" s="92"/>
      <c r="H873" s="145"/>
    </row>
    <row r="874" spans="1:8" s="143" customFormat="1" ht="12.75" x14ac:dyDescent="0.2">
      <c r="A874" s="135"/>
      <c r="B874" s="91"/>
      <c r="C874" s="92"/>
      <c r="H874" s="145"/>
    </row>
    <row r="875" spans="1:8" s="143" customFormat="1" ht="12.75" x14ac:dyDescent="0.2">
      <c r="A875" s="135"/>
      <c r="B875" s="91"/>
      <c r="C875" s="92"/>
      <c r="H875" s="145"/>
    </row>
    <row r="876" spans="1:8" s="143" customFormat="1" ht="12.75" x14ac:dyDescent="0.2">
      <c r="A876" s="135"/>
      <c r="B876" s="91"/>
      <c r="C876" s="92"/>
      <c r="H876" s="145"/>
    </row>
    <row r="877" spans="1:8" s="143" customFormat="1" ht="12.75" x14ac:dyDescent="0.2">
      <c r="A877" s="135"/>
      <c r="B877" s="91"/>
      <c r="C877" s="92"/>
      <c r="H877" s="145"/>
    </row>
    <row r="878" spans="1:8" s="143" customFormat="1" ht="12.75" x14ac:dyDescent="0.2">
      <c r="A878" s="135"/>
      <c r="B878" s="91"/>
      <c r="C878" s="92"/>
      <c r="H878" s="145"/>
    </row>
    <row r="879" spans="1:8" s="143" customFormat="1" ht="12.75" x14ac:dyDescent="0.2">
      <c r="A879" s="135"/>
      <c r="B879" s="91"/>
      <c r="C879" s="92"/>
      <c r="H879" s="145"/>
    </row>
    <row r="880" spans="1:8" s="143" customFormat="1" ht="12.75" x14ac:dyDescent="0.2">
      <c r="A880" s="135"/>
      <c r="B880" s="91"/>
      <c r="C880" s="92"/>
      <c r="H880" s="145"/>
    </row>
    <row r="881" spans="1:8" s="143" customFormat="1" ht="12.75" x14ac:dyDescent="0.2">
      <c r="A881" s="135"/>
      <c r="B881" s="91"/>
      <c r="C881" s="92"/>
      <c r="H881" s="145"/>
    </row>
    <row r="882" spans="1:8" s="143" customFormat="1" ht="12.75" x14ac:dyDescent="0.2">
      <c r="A882" s="135"/>
      <c r="B882" s="91"/>
      <c r="C882" s="92"/>
      <c r="H882" s="145"/>
    </row>
    <row r="883" spans="1:8" s="143" customFormat="1" ht="12.75" x14ac:dyDescent="0.2">
      <c r="A883" s="135"/>
      <c r="B883" s="91"/>
      <c r="C883" s="92"/>
      <c r="H883" s="145"/>
    </row>
    <row r="884" spans="1:8" s="143" customFormat="1" ht="12.75" x14ac:dyDescent="0.2">
      <c r="A884" s="135"/>
      <c r="B884" s="91"/>
      <c r="C884" s="92"/>
      <c r="H884" s="145"/>
    </row>
    <row r="885" spans="1:8" s="143" customFormat="1" ht="12.75" x14ac:dyDescent="0.2">
      <c r="A885" s="135"/>
      <c r="B885" s="91"/>
      <c r="C885" s="92"/>
      <c r="H885" s="145"/>
    </row>
    <row r="886" spans="1:8" s="143" customFormat="1" ht="12.75" x14ac:dyDescent="0.2">
      <c r="A886" s="135"/>
      <c r="B886" s="91"/>
      <c r="C886" s="92"/>
      <c r="H886" s="145"/>
    </row>
    <row r="887" spans="1:8" s="143" customFormat="1" ht="12.75" x14ac:dyDescent="0.2">
      <c r="A887" s="135"/>
      <c r="B887" s="91"/>
      <c r="C887" s="92"/>
      <c r="H887" s="145"/>
    </row>
    <row r="888" spans="1:8" s="143" customFormat="1" ht="12.75" x14ac:dyDescent="0.2">
      <c r="A888" s="135"/>
      <c r="B888" s="91"/>
      <c r="C888" s="92"/>
      <c r="H888" s="145"/>
    </row>
    <row r="889" spans="1:8" s="143" customFormat="1" ht="12.75" x14ac:dyDescent="0.2">
      <c r="A889" s="135"/>
      <c r="B889" s="91"/>
      <c r="C889" s="92"/>
      <c r="H889" s="145"/>
    </row>
    <row r="890" spans="1:8" s="143" customFormat="1" ht="12.75" x14ac:dyDescent="0.2">
      <c r="A890" s="135"/>
      <c r="B890" s="91"/>
      <c r="C890" s="92"/>
      <c r="H890" s="145"/>
    </row>
    <row r="891" spans="1:8" s="143" customFormat="1" ht="12.75" x14ac:dyDescent="0.2">
      <c r="A891" s="135"/>
      <c r="B891" s="91"/>
      <c r="C891" s="92"/>
      <c r="H891" s="145"/>
    </row>
    <row r="892" spans="1:8" s="143" customFormat="1" ht="12.75" x14ac:dyDescent="0.2">
      <c r="A892" s="135"/>
      <c r="B892" s="91"/>
      <c r="C892" s="92"/>
      <c r="H892" s="145"/>
    </row>
    <row r="893" spans="1:8" s="143" customFormat="1" ht="12.75" x14ac:dyDescent="0.2">
      <c r="A893" s="135"/>
      <c r="B893" s="91"/>
      <c r="C893" s="92"/>
      <c r="H893" s="145"/>
    </row>
    <row r="894" spans="1:8" s="143" customFormat="1" ht="12.75" x14ac:dyDescent="0.2">
      <c r="A894" s="135"/>
      <c r="B894" s="91"/>
      <c r="C894" s="92"/>
      <c r="H894" s="145"/>
    </row>
    <row r="895" spans="1:8" s="143" customFormat="1" ht="12.75" x14ac:dyDescent="0.2">
      <c r="A895" s="135"/>
      <c r="B895" s="91"/>
      <c r="C895" s="92"/>
      <c r="H895" s="145"/>
    </row>
    <row r="896" spans="1:8" s="143" customFormat="1" ht="12.75" x14ac:dyDescent="0.2">
      <c r="A896" s="135"/>
      <c r="B896" s="91"/>
      <c r="C896" s="92"/>
      <c r="H896" s="145"/>
    </row>
    <row r="897" spans="1:8" s="143" customFormat="1" ht="12.75" x14ac:dyDescent="0.2">
      <c r="A897" s="135"/>
      <c r="B897" s="91"/>
      <c r="C897" s="92"/>
      <c r="H897" s="145"/>
    </row>
    <row r="898" spans="1:8" s="143" customFormat="1" ht="12.75" x14ac:dyDescent="0.2">
      <c r="A898" s="135"/>
      <c r="B898" s="91"/>
      <c r="C898" s="92"/>
      <c r="H898" s="145"/>
    </row>
    <row r="899" spans="1:8" s="143" customFormat="1" ht="12.75" x14ac:dyDescent="0.2">
      <c r="A899" s="135"/>
      <c r="B899" s="91"/>
      <c r="C899" s="92"/>
      <c r="H899" s="145"/>
    </row>
    <row r="900" spans="1:8" s="143" customFormat="1" ht="12.75" x14ac:dyDescent="0.2">
      <c r="A900" s="135"/>
      <c r="B900" s="91"/>
      <c r="C900" s="92"/>
      <c r="H900" s="145"/>
    </row>
    <row r="901" spans="1:8" s="143" customFormat="1" ht="12.75" x14ac:dyDescent="0.2">
      <c r="A901" s="135"/>
      <c r="B901" s="91"/>
      <c r="C901" s="92"/>
      <c r="H901" s="145"/>
    </row>
    <row r="902" spans="1:8" s="143" customFormat="1" ht="12.75" x14ac:dyDescent="0.2">
      <c r="A902" s="135"/>
      <c r="B902" s="91"/>
      <c r="C902" s="92"/>
      <c r="H902" s="145"/>
    </row>
    <row r="903" spans="1:8" s="143" customFormat="1" ht="12.75" x14ac:dyDescent="0.2">
      <c r="A903" s="135"/>
      <c r="B903" s="91"/>
      <c r="C903" s="92"/>
      <c r="H903" s="145"/>
    </row>
    <row r="904" spans="1:8" s="143" customFormat="1" ht="12.75" x14ac:dyDescent="0.2">
      <c r="A904" s="135"/>
      <c r="B904" s="91"/>
      <c r="C904" s="92"/>
      <c r="H904" s="145"/>
    </row>
    <row r="905" spans="1:8" s="143" customFormat="1" ht="12.75" x14ac:dyDescent="0.2">
      <c r="A905" s="135"/>
      <c r="B905" s="91"/>
      <c r="C905" s="92"/>
      <c r="H905" s="145"/>
    </row>
    <row r="906" spans="1:8" s="143" customFormat="1" ht="12.75" x14ac:dyDescent="0.2">
      <c r="A906" s="135"/>
      <c r="B906" s="91"/>
      <c r="C906" s="92"/>
      <c r="H906" s="145"/>
    </row>
    <row r="907" spans="1:8" s="143" customFormat="1" ht="12.75" x14ac:dyDescent="0.2">
      <c r="A907" s="135"/>
      <c r="B907" s="91"/>
      <c r="C907" s="92"/>
      <c r="H907" s="145"/>
    </row>
    <row r="908" spans="1:8" s="143" customFormat="1" ht="12.75" x14ac:dyDescent="0.2">
      <c r="A908" s="135"/>
      <c r="B908" s="91"/>
      <c r="C908" s="92"/>
      <c r="H908" s="145"/>
    </row>
    <row r="909" spans="1:8" s="143" customFormat="1" ht="12.75" x14ac:dyDescent="0.2">
      <c r="A909" s="135"/>
      <c r="B909" s="91"/>
      <c r="C909" s="92"/>
      <c r="H909" s="145"/>
    </row>
    <row r="910" spans="1:8" s="143" customFormat="1" ht="12.75" x14ac:dyDescent="0.2">
      <c r="A910" s="135"/>
      <c r="B910" s="91"/>
      <c r="C910" s="92"/>
      <c r="H910" s="145"/>
    </row>
    <row r="911" spans="1:8" s="143" customFormat="1" ht="12.75" x14ac:dyDescent="0.2">
      <c r="A911" s="135"/>
      <c r="B911" s="91"/>
      <c r="C911" s="92"/>
      <c r="H911" s="145"/>
    </row>
    <row r="912" spans="1:8" s="143" customFormat="1" ht="12.75" x14ac:dyDescent="0.2">
      <c r="A912" s="135"/>
      <c r="B912" s="91"/>
      <c r="C912" s="92"/>
      <c r="H912" s="145"/>
    </row>
    <row r="913" spans="1:8" s="143" customFormat="1" ht="12.75" x14ac:dyDescent="0.2">
      <c r="A913" s="135"/>
      <c r="B913" s="91"/>
      <c r="C913" s="92"/>
      <c r="H913" s="145"/>
    </row>
    <row r="914" spans="1:8" s="143" customFormat="1" ht="12.75" x14ac:dyDescent="0.2">
      <c r="A914" s="135"/>
      <c r="B914" s="91"/>
      <c r="C914" s="92"/>
      <c r="H914" s="145"/>
    </row>
    <row r="915" spans="1:8" s="143" customFormat="1" ht="12.75" x14ac:dyDescent="0.2">
      <c r="A915" s="135"/>
      <c r="B915" s="91"/>
      <c r="C915" s="92"/>
      <c r="H915" s="145"/>
    </row>
    <row r="916" spans="1:8" s="143" customFormat="1" ht="12.75" x14ac:dyDescent="0.2">
      <c r="A916" s="135"/>
      <c r="B916" s="91"/>
      <c r="C916" s="92"/>
      <c r="H916" s="145"/>
    </row>
    <row r="917" spans="1:8" s="143" customFormat="1" ht="12.75" x14ac:dyDescent="0.2">
      <c r="A917" s="135"/>
      <c r="B917" s="91"/>
      <c r="C917" s="92"/>
      <c r="H917" s="145"/>
    </row>
    <row r="918" spans="1:8" s="143" customFormat="1" ht="12.75" x14ac:dyDescent="0.2">
      <c r="A918" s="135"/>
      <c r="B918" s="91"/>
      <c r="C918" s="92"/>
      <c r="H918" s="145"/>
    </row>
    <row r="919" spans="1:8" s="143" customFormat="1" ht="12.75" x14ac:dyDescent="0.2">
      <c r="A919" s="135"/>
      <c r="B919" s="91"/>
      <c r="C919" s="92"/>
      <c r="H919" s="145"/>
    </row>
    <row r="920" spans="1:8" s="143" customFormat="1" ht="12.75" x14ac:dyDescent="0.2">
      <c r="A920" s="135"/>
      <c r="B920" s="91"/>
      <c r="C920" s="92"/>
      <c r="H920" s="145"/>
    </row>
    <row r="921" spans="1:8" s="143" customFormat="1" ht="12.75" x14ac:dyDescent="0.2">
      <c r="A921" s="135"/>
      <c r="B921" s="91"/>
      <c r="C921" s="92"/>
      <c r="H921" s="145"/>
    </row>
    <row r="922" spans="1:8" s="143" customFormat="1" ht="12.75" x14ac:dyDescent="0.2">
      <c r="A922" s="135"/>
      <c r="B922" s="91"/>
      <c r="C922" s="92"/>
      <c r="H922" s="145"/>
    </row>
    <row r="923" spans="1:8" s="143" customFormat="1" ht="12.75" x14ac:dyDescent="0.2">
      <c r="A923" s="135"/>
      <c r="B923" s="91"/>
      <c r="C923" s="92"/>
      <c r="H923" s="145"/>
    </row>
    <row r="924" spans="1:8" s="143" customFormat="1" ht="12.75" x14ac:dyDescent="0.2">
      <c r="A924" s="135"/>
      <c r="B924" s="91"/>
      <c r="C924" s="92"/>
      <c r="H924" s="145"/>
    </row>
    <row r="925" spans="1:8" s="143" customFormat="1" ht="12.75" x14ac:dyDescent="0.2">
      <c r="A925" s="135"/>
      <c r="B925" s="91"/>
      <c r="C925" s="92"/>
      <c r="H925" s="145"/>
    </row>
    <row r="926" spans="1:8" s="143" customFormat="1" ht="12.75" x14ac:dyDescent="0.2">
      <c r="A926" s="135"/>
      <c r="B926" s="91"/>
      <c r="C926" s="92"/>
      <c r="H926" s="145"/>
    </row>
    <row r="927" spans="1:8" s="143" customFormat="1" ht="12.75" x14ac:dyDescent="0.2">
      <c r="A927" s="135"/>
      <c r="B927" s="91"/>
      <c r="C927" s="92"/>
      <c r="H927" s="145"/>
    </row>
    <row r="928" spans="1:8" s="143" customFormat="1" ht="12.75" x14ac:dyDescent="0.2">
      <c r="A928" s="135"/>
      <c r="B928" s="91"/>
      <c r="C928" s="92"/>
      <c r="H928" s="145"/>
    </row>
    <row r="929" spans="1:8" s="143" customFormat="1" ht="12.75" x14ac:dyDescent="0.2">
      <c r="A929" s="135"/>
      <c r="B929" s="91"/>
      <c r="C929" s="92"/>
      <c r="H929" s="145"/>
    </row>
    <row r="930" spans="1:8" s="143" customFormat="1" ht="12.75" x14ac:dyDescent="0.2">
      <c r="A930" s="135"/>
      <c r="B930" s="91"/>
      <c r="C930" s="92"/>
      <c r="H930" s="145"/>
    </row>
    <row r="931" spans="1:8" s="143" customFormat="1" ht="12.75" x14ac:dyDescent="0.2">
      <c r="A931" s="135"/>
      <c r="B931" s="91"/>
      <c r="C931" s="92"/>
      <c r="H931" s="145"/>
    </row>
    <row r="932" spans="1:8" s="143" customFormat="1" ht="12.75" x14ac:dyDescent="0.2">
      <c r="A932" s="135"/>
      <c r="B932" s="91"/>
      <c r="C932" s="92"/>
      <c r="H932" s="145"/>
    </row>
    <row r="933" spans="1:8" s="143" customFormat="1" ht="12.75" x14ac:dyDescent="0.2">
      <c r="A933" s="135"/>
      <c r="B933" s="91"/>
      <c r="C933" s="92"/>
      <c r="H933" s="145"/>
    </row>
    <row r="934" spans="1:8" s="143" customFormat="1" ht="12.75" x14ac:dyDescent="0.2">
      <c r="A934" s="135"/>
      <c r="B934" s="91"/>
      <c r="C934" s="92"/>
      <c r="H934" s="145"/>
    </row>
    <row r="935" spans="1:8" s="143" customFormat="1" ht="12.75" x14ac:dyDescent="0.2">
      <c r="A935" s="135"/>
      <c r="B935" s="91"/>
      <c r="C935" s="92"/>
      <c r="H935" s="145"/>
    </row>
    <row r="936" spans="1:8" s="143" customFormat="1" ht="12.75" x14ac:dyDescent="0.2">
      <c r="A936" s="135"/>
      <c r="B936" s="91"/>
      <c r="C936" s="92"/>
      <c r="H936" s="145"/>
    </row>
    <row r="937" spans="1:8" s="143" customFormat="1" ht="12.75" x14ac:dyDescent="0.2">
      <c r="A937" s="135"/>
      <c r="B937" s="91"/>
      <c r="C937" s="92"/>
      <c r="H937" s="145"/>
    </row>
    <row r="938" spans="1:8" s="143" customFormat="1" ht="12.75" x14ac:dyDescent="0.2">
      <c r="A938" s="135"/>
      <c r="B938" s="91"/>
      <c r="C938" s="92"/>
      <c r="H938" s="145"/>
    </row>
    <row r="939" spans="1:8" s="143" customFormat="1" ht="12.75" x14ac:dyDescent="0.2">
      <c r="A939" s="135"/>
      <c r="B939" s="91"/>
      <c r="C939" s="92"/>
      <c r="H939" s="145"/>
    </row>
    <row r="940" spans="1:8" s="143" customFormat="1" ht="12.75" x14ac:dyDescent="0.2">
      <c r="A940" s="135"/>
      <c r="B940" s="91"/>
      <c r="C940" s="92"/>
      <c r="H940" s="145"/>
    </row>
    <row r="941" spans="1:8" s="143" customFormat="1" ht="12.75" x14ac:dyDescent="0.2">
      <c r="A941" s="135"/>
      <c r="B941" s="91"/>
      <c r="C941" s="92"/>
      <c r="H941" s="145"/>
    </row>
    <row r="942" spans="1:8" s="143" customFormat="1" ht="12.75" x14ac:dyDescent="0.2">
      <c r="A942" s="135"/>
      <c r="B942" s="91"/>
      <c r="C942" s="92"/>
      <c r="H942" s="145"/>
    </row>
    <row r="943" spans="1:8" s="143" customFormat="1" ht="12.75" x14ac:dyDescent="0.2">
      <c r="A943" s="135"/>
      <c r="B943" s="91"/>
      <c r="C943" s="92"/>
      <c r="H943" s="145"/>
    </row>
    <row r="944" spans="1:8" s="143" customFormat="1" ht="12.75" x14ac:dyDescent="0.2">
      <c r="A944" s="135"/>
      <c r="B944" s="91"/>
      <c r="C944" s="92"/>
      <c r="H944" s="145"/>
    </row>
    <row r="945" spans="1:8" s="143" customFormat="1" ht="12.75" x14ac:dyDescent="0.2">
      <c r="A945" s="135"/>
      <c r="B945" s="91"/>
      <c r="C945" s="92"/>
      <c r="H945" s="145"/>
    </row>
    <row r="946" spans="1:8" s="143" customFormat="1" ht="12.75" x14ac:dyDescent="0.2">
      <c r="A946" s="135"/>
      <c r="B946" s="91"/>
      <c r="C946" s="92"/>
      <c r="H946" s="145"/>
    </row>
    <row r="947" spans="1:8" s="143" customFormat="1" ht="12.75" x14ac:dyDescent="0.2">
      <c r="A947" s="135"/>
      <c r="B947" s="91"/>
      <c r="C947" s="92"/>
      <c r="H947" s="145"/>
    </row>
    <row r="948" spans="1:8" s="143" customFormat="1" ht="12.75" x14ac:dyDescent="0.2">
      <c r="A948" s="135"/>
      <c r="B948" s="91"/>
      <c r="C948" s="92"/>
      <c r="H948" s="145"/>
    </row>
    <row r="949" spans="1:8" s="143" customFormat="1" ht="12.75" x14ac:dyDescent="0.2">
      <c r="A949" s="135"/>
      <c r="B949" s="91"/>
      <c r="C949" s="92"/>
      <c r="H949" s="145"/>
    </row>
    <row r="950" spans="1:8" s="143" customFormat="1" ht="12.75" x14ac:dyDescent="0.2">
      <c r="A950" s="135"/>
      <c r="B950" s="91"/>
      <c r="C950" s="92"/>
      <c r="H950" s="145"/>
    </row>
    <row r="951" spans="1:8" s="143" customFormat="1" ht="12.75" x14ac:dyDescent="0.2">
      <c r="A951" s="135"/>
      <c r="B951" s="91"/>
      <c r="C951" s="92"/>
      <c r="H951" s="145"/>
    </row>
    <row r="952" spans="1:8" s="143" customFormat="1" ht="12.75" x14ac:dyDescent="0.2">
      <c r="A952" s="135"/>
      <c r="B952" s="91"/>
      <c r="C952" s="92"/>
      <c r="H952" s="145"/>
    </row>
    <row r="953" spans="1:8" s="143" customFormat="1" ht="12.75" x14ac:dyDescent="0.2">
      <c r="A953" s="135"/>
      <c r="B953" s="91"/>
      <c r="C953" s="92"/>
      <c r="H953" s="145"/>
    </row>
    <row r="954" spans="1:8" s="143" customFormat="1" ht="12.75" x14ac:dyDescent="0.2">
      <c r="A954" s="135"/>
      <c r="B954" s="91"/>
      <c r="C954" s="92"/>
      <c r="H954" s="145"/>
    </row>
    <row r="955" spans="1:8" s="143" customFormat="1" ht="12.75" x14ac:dyDescent="0.2">
      <c r="A955" s="135"/>
      <c r="B955" s="91"/>
      <c r="C955" s="92"/>
      <c r="H955" s="145"/>
    </row>
    <row r="956" spans="1:8" s="143" customFormat="1" ht="12.75" x14ac:dyDescent="0.2">
      <c r="A956" s="135"/>
      <c r="B956" s="91"/>
      <c r="C956" s="92"/>
      <c r="H956" s="145"/>
    </row>
    <row r="957" spans="1:8" s="143" customFormat="1" ht="12.75" x14ac:dyDescent="0.2">
      <c r="A957" s="135"/>
      <c r="B957" s="91"/>
      <c r="C957" s="92"/>
      <c r="H957" s="145"/>
    </row>
    <row r="958" spans="1:8" s="143" customFormat="1" ht="12.75" x14ac:dyDescent="0.2">
      <c r="A958" s="135"/>
      <c r="B958" s="91"/>
      <c r="C958" s="92"/>
      <c r="H958" s="145"/>
    </row>
    <row r="959" spans="1:8" s="143" customFormat="1" ht="12.75" x14ac:dyDescent="0.2">
      <c r="A959" s="135"/>
      <c r="B959" s="91"/>
      <c r="C959" s="92"/>
      <c r="H959" s="145"/>
    </row>
    <row r="960" spans="1:8" s="143" customFormat="1" ht="12.75" x14ac:dyDescent="0.2">
      <c r="A960" s="135"/>
      <c r="B960" s="91"/>
      <c r="C960" s="92"/>
      <c r="H960" s="145"/>
    </row>
    <row r="961" spans="1:8" s="143" customFormat="1" ht="12.75" x14ac:dyDescent="0.2">
      <c r="A961" s="135"/>
      <c r="B961" s="91"/>
      <c r="C961" s="92"/>
      <c r="H961" s="145"/>
    </row>
    <row r="962" spans="1:8" s="143" customFormat="1" ht="12.75" x14ac:dyDescent="0.2">
      <c r="A962" s="135"/>
      <c r="B962" s="91"/>
      <c r="C962" s="92"/>
      <c r="H962" s="145"/>
    </row>
    <row r="963" spans="1:8" s="143" customFormat="1" ht="12.75" x14ac:dyDescent="0.2">
      <c r="A963" s="135"/>
      <c r="B963" s="91"/>
      <c r="C963" s="92"/>
      <c r="H963" s="145"/>
    </row>
    <row r="964" spans="1:8" s="143" customFormat="1" ht="12.75" x14ac:dyDescent="0.2">
      <c r="A964" s="135"/>
      <c r="B964" s="91"/>
      <c r="C964" s="92"/>
      <c r="H964" s="145"/>
    </row>
    <row r="965" spans="1:8" s="143" customFormat="1" ht="12.75" x14ac:dyDescent="0.2">
      <c r="A965" s="135"/>
      <c r="B965" s="91"/>
      <c r="C965" s="92"/>
      <c r="H965" s="145"/>
    </row>
    <row r="966" spans="1:8" s="143" customFormat="1" ht="12.75" x14ac:dyDescent="0.2">
      <c r="A966" s="135"/>
      <c r="B966" s="91"/>
      <c r="C966" s="92"/>
      <c r="H966" s="145"/>
    </row>
    <row r="967" spans="1:8" s="143" customFormat="1" ht="12.75" x14ac:dyDescent="0.2">
      <c r="A967" s="135"/>
      <c r="B967" s="91"/>
      <c r="C967" s="92"/>
      <c r="H967" s="145"/>
    </row>
    <row r="968" spans="1:8" s="143" customFormat="1" ht="12.75" x14ac:dyDescent="0.2">
      <c r="A968" s="135"/>
      <c r="B968" s="91"/>
      <c r="C968" s="92"/>
      <c r="H968" s="145"/>
    </row>
    <row r="969" spans="1:8" s="143" customFormat="1" ht="12.75" x14ac:dyDescent="0.2">
      <c r="A969" s="135"/>
      <c r="B969" s="91"/>
      <c r="C969" s="92"/>
      <c r="H969" s="145"/>
    </row>
    <row r="970" spans="1:8" s="143" customFormat="1" ht="12.75" x14ac:dyDescent="0.2">
      <c r="A970" s="135"/>
      <c r="B970" s="91"/>
      <c r="C970" s="92"/>
      <c r="H970" s="145"/>
    </row>
    <row r="971" spans="1:8" s="143" customFormat="1" ht="12.75" x14ac:dyDescent="0.2">
      <c r="A971" s="135"/>
      <c r="B971" s="91"/>
      <c r="C971" s="92"/>
      <c r="H971" s="145"/>
    </row>
    <row r="972" spans="1:8" s="143" customFormat="1" ht="12.75" x14ac:dyDescent="0.2">
      <c r="A972" s="135"/>
      <c r="B972" s="91"/>
      <c r="C972" s="92"/>
      <c r="H972" s="145"/>
    </row>
    <row r="973" spans="1:8" s="143" customFormat="1" ht="12.75" x14ac:dyDescent="0.2">
      <c r="A973" s="135"/>
      <c r="B973" s="91"/>
      <c r="C973" s="92"/>
      <c r="H973" s="145"/>
    </row>
    <row r="974" spans="1:8" s="143" customFormat="1" ht="12.75" x14ac:dyDescent="0.2">
      <c r="A974" s="135"/>
      <c r="B974" s="91"/>
      <c r="C974" s="92"/>
      <c r="H974" s="145"/>
    </row>
    <row r="975" spans="1:8" s="143" customFormat="1" ht="12.75" x14ac:dyDescent="0.2">
      <c r="A975" s="135"/>
      <c r="B975" s="91"/>
      <c r="C975" s="92"/>
      <c r="H975" s="145"/>
    </row>
    <row r="976" spans="1:8" s="143" customFormat="1" ht="12.75" x14ac:dyDescent="0.2">
      <c r="A976" s="135"/>
      <c r="B976" s="91"/>
      <c r="C976" s="92"/>
      <c r="H976" s="145"/>
    </row>
    <row r="977" spans="1:8" s="143" customFormat="1" ht="12.75" x14ac:dyDescent="0.2">
      <c r="A977" s="135"/>
      <c r="B977" s="91"/>
      <c r="C977" s="92"/>
      <c r="H977" s="145"/>
    </row>
    <row r="978" spans="1:8" s="143" customFormat="1" ht="12.75" x14ac:dyDescent="0.2">
      <c r="A978" s="135"/>
      <c r="B978" s="91"/>
      <c r="C978" s="92"/>
      <c r="H978" s="145"/>
    </row>
    <row r="979" spans="1:8" s="143" customFormat="1" ht="12.75" x14ac:dyDescent="0.2">
      <c r="A979" s="135"/>
      <c r="B979" s="91"/>
      <c r="C979" s="92"/>
      <c r="H979" s="145"/>
    </row>
    <row r="980" spans="1:8" s="143" customFormat="1" ht="12.75" x14ac:dyDescent="0.2">
      <c r="A980" s="135"/>
      <c r="B980" s="91"/>
      <c r="C980" s="92"/>
      <c r="H980" s="145"/>
    </row>
    <row r="981" spans="1:8" s="143" customFormat="1" ht="12.75" x14ac:dyDescent="0.2">
      <c r="A981" s="135"/>
      <c r="B981" s="91"/>
      <c r="C981" s="92"/>
      <c r="H981" s="145"/>
    </row>
    <row r="982" spans="1:8" s="143" customFormat="1" ht="12.75" x14ac:dyDescent="0.2">
      <c r="A982" s="135"/>
      <c r="B982" s="91"/>
      <c r="C982" s="92"/>
      <c r="H982" s="145"/>
    </row>
    <row r="983" spans="1:8" s="143" customFormat="1" ht="12.75" x14ac:dyDescent="0.2">
      <c r="A983" s="135"/>
      <c r="B983" s="91"/>
      <c r="C983" s="92"/>
      <c r="H983" s="145"/>
    </row>
    <row r="984" spans="1:8" s="143" customFormat="1" ht="12.75" x14ac:dyDescent="0.2">
      <c r="A984" s="135"/>
      <c r="B984" s="91"/>
      <c r="C984" s="92"/>
      <c r="H984" s="145"/>
    </row>
    <row r="985" spans="1:8" s="143" customFormat="1" ht="12.75" x14ac:dyDescent="0.2">
      <c r="A985" s="135"/>
      <c r="B985" s="91"/>
      <c r="C985" s="92"/>
      <c r="H985" s="145"/>
    </row>
    <row r="986" spans="1:8" s="143" customFormat="1" ht="12.75" x14ac:dyDescent="0.2">
      <c r="A986" s="135"/>
      <c r="B986" s="91"/>
      <c r="C986" s="92"/>
      <c r="H986" s="145"/>
    </row>
    <row r="987" spans="1:8" s="143" customFormat="1" ht="12.75" x14ac:dyDescent="0.2">
      <c r="A987" s="135"/>
      <c r="B987" s="91"/>
      <c r="C987" s="92"/>
      <c r="H987" s="145"/>
    </row>
    <row r="988" spans="1:8" s="143" customFormat="1" ht="12.75" x14ac:dyDescent="0.2">
      <c r="A988" s="135"/>
      <c r="B988" s="91"/>
      <c r="C988" s="92"/>
      <c r="H988" s="145"/>
    </row>
    <row r="989" spans="1:8" s="143" customFormat="1" ht="12.75" x14ac:dyDescent="0.2">
      <c r="A989" s="135"/>
      <c r="B989" s="91"/>
      <c r="C989" s="92"/>
      <c r="H989" s="145"/>
    </row>
    <row r="990" spans="1:8" s="143" customFormat="1" ht="12.75" x14ac:dyDescent="0.2">
      <c r="A990" s="135"/>
      <c r="B990" s="91"/>
      <c r="C990" s="92"/>
      <c r="H990" s="145"/>
    </row>
    <row r="991" spans="1:8" s="143" customFormat="1" ht="12.75" x14ac:dyDescent="0.2">
      <c r="A991" s="135"/>
      <c r="B991" s="91"/>
      <c r="C991" s="92"/>
      <c r="H991" s="145"/>
    </row>
    <row r="992" spans="1:8" s="143" customFormat="1" ht="12.75" x14ac:dyDescent="0.2">
      <c r="A992" s="135"/>
      <c r="B992" s="91"/>
      <c r="C992" s="92"/>
      <c r="H992" s="145"/>
    </row>
    <row r="993" spans="1:8" s="143" customFormat="1" ht="12.75" x14ac:dyDescent="0.2">
      <c r="A993" s="135"/>
      <c r="B993" s="91"/>
      <c r="C993" s="92"/>
      <c r="H993" s="145"/>
    </row>
    <row r="994" spans="1:8" s="143" customFormat="1" ht="12.75" x14ac:dyDescent="0.2">
      <c r="A994" s="135"/>
      <c r="B994" s="91"/>
      <c r="C994" s="92"/>
      <c r="H994" s="145"/>
    </row>
    <row r="995" spans="1:8" s="143" customFormat="1" ht="12.75" x14ac:dyDescent="0.2">
      <c r="A995" s="135"/>
      <c r="B995" s="91"/>
      <c r="C995" s="92"/>
      <c r="H995" s="145"/>
    </row>
    <row r="996" spans="1:8" s="143" customFormat="1" ht="12.75" x14ac:dyDescent="0.2">
      <c r="A996" s="135"/>
      <c r="B996" s="91"/>
      <c r="C996" s="92"/>
      <c r="H996" s="145"/>
    </row>
    <row r="997" spans="1:8" s="143" customFormat="1" ht="12.75" x14ac:dyDescent="0.2">
      <c r="A997" s="135"/>
      <c r="B997" s="91"/>
      <c r="C997" s="92"/>
      <c r="H997" s="145"/>
    </row>
    <row r="998" spans="1:8" s="143" customFormat="1" ht="12.75" x14ac:dyDescent="0.2">
      <c r="A998" s="135"/>
      <c r="B998" s="91"/>
      <c r="C998" s="92"/>
      <c r="H998" s="145"/>
    </row>
    <row r="999" spans="1:8" s="143" customFormat="1" ht="12.75" x14ac:dyDescent="0.2">
      <c r="A999" s="135"/>
      <c r="B999" s="91"/>
      <c r="C999" s="92"/>
      <c r="H999" s="145"/>
    </row>
    <row r="1000" spans="1:8" s="143" customFormat="1" ht="12.75" x14ac:dyDescent="0.2">
      <c r="A1000" s="135"/>
      <c r="B1000" s="91"/>
      <c r="C1000" s="92"/>
      <c r="H1000" s="145"/>
    </row>
    <row r="1001" spans="1:8" s="143" customFormat="1" ht="12.75" x14ac:dyDescent="0.2">
      <c r="A1001" s="135"/>
      <c r="B1001" s="91"/>
      <c r="C1001" s="92"/>
      <c r="H1001" s="145"/>
    </row>
    <row r="1002" spans="1:8" s="143" customFormat="1" ht="12.75" x14ac:dyDescent="0.2">
      <c r="A1002" s="135"/>
      <c r="B1002" s="91"/>
      <c r="C1002" s="92"/>
      <c r="H1002" s="145"/>
    </row>
    <row r="1003" spans="1:8" s="143" customFormat="1" ht="12.75" x14ac:dyDescent="0.2">
      <c r="A1003" s="135"/>
      <c r="B1003" s="91"/>
      <c r="C1003" s="92"/>
      <c r="H1003" s="145"/>
    </row>
    <row r="1004" spans="1:8" s="143" customFormat="1" ht="12.75" x14ac:dyDescent="0.2">
      <c r="A1004" s="135"/>
      <c r="B1004" s="91"/>
      <c r="C1004" s="92"/>
      <c r="H1004" s="145"/>
    </row>
    <row r="1005" spans="1:8" s="143" customFormat="1" ht="12.75" x14ac:dyDescent="0.2">
      <c r="A1005" s="135"/>
      <c r="B1005" s="91"/>
      <c r="C1005" s="92"/>
      <c r="H1005" s="145"/>
    </row>
    <row r="1006" spans="1:8" s="143" customFormat="1" ht="12.75" x14ac:dyDescent="0.2">
      <c r="A1006" s="135"/>
      <c r="B1006" s="91"/>
      <c r="C1006" s="92"/>
      <c r="H1006" s="145"/>
    </row>
    <row r="1007" spans="1:8" s="143" customFormat="1" ht="12.75" x14ac:dyDescent="0.2">
      <c r="A1007" s="135"/>
      <c r="B1007" s="91"/>
      <c r="C1007" s="92"/>
      <c r="H1007" s="145"/>
    </row>
    <row r="1008" spans="1:8" s="143" customFormat="1" ht="12.75" x14ac:dyDescent="0.2">
      <c r="A1008" s="135"/>
      <c r="B1008" s="91"/>
      <c r="C1008" s="92"/>
      <c r="H1008" s="145"/>
    </row>
    <row r="1009" spans="1:8" s="143" customFormat="1" ht="12.75" x14ac:dyDescent="0.2">
      <c r="A1009" s="135"/>
      <c r="B1009" s="91"/>
      <c r="C1009" s="92"/>
      <c r="H1009" s="145"/>
    </row>
    <row r="1010" spans="1:8" s="143" customFormat="1" ht="12.75" x14ac:dyDescent="0.2">
      <c r="A1010" s="135"/>
      <c r="B1010" s="91"/>
      <c r="C1010" s="92"/>
      <c r="H1010" s="145"/>
    </row>
    <row r="1011" spans="1:8" s="143" customFormat="1" ht="12.75" x14ac:dyDescent="0.2">
      <c r="A1011" s="135"/>
      <c r="B1011" s="91"/>
      <c r="C1011" s="92"/>
      <c r="H1011" s="145"/>
    </row>
    <row r="1012" spans="1:8" s="143" customFormat="1" ht="12.75" x14ac:dyDescent="0.2">
      <c r="A1012" s="135"/>
      <c r="B1012" s="91"/>
      <c r="C1012" s="92"/>
      <c r="H1012" s="145"/>
    </row>
    <row r="1013" spans="1:8" s="143" customFormat="1" ht="12.75" x14ac:dyDescent="0.2">
      <c r="A1013" s="135"/>
      <c r="B1013" s="91"/>
      <c r="C1013" s="92"/>
      <c r="H1013" s="145"/>
    </row>
    <row r="1014" spans="1:8" s="143" customFormat="1" ht="12.75" x14ac:dyDescent="0.2">
      <c r="A1014" s="135"/>
      <c r="B1014" s="91"/>
      <c r="C1014" s="92"/>
      <c r="H1014" s="145"/>
    </row>
    <row r="1015" spans="1:8" s="143" customFormat="1" ht="12.75" x14ac:dyDescent="0.2">
      <c r="A1015" s="135"/>
      <c r="B1015" s="91"/>
      <c r="C1015" s="92"/>
      <c r="H1015" s="145"/>
    </row>
    <row r="1016" spans="1:8" s="143" customFormat="1" ht="12.75" x14ac:dyDescent="0.2">
      <c r="A1016" s="135"/>
      <c r="B1016" s="91"/>
      <c r="C1016" s="92"/>
      <c r="H1016" s="145"/>
    </row>
    <row r="1017" spans="1:8" s="143" customFormat="1" ht="12.75" x14ac:dyDescent="0.2">
      <c r="A1017" s="135"/>
      <c r="B1017" s="91"/>
      <c r="C1017" s="92"/>
      <c r="H1017" s="145"/>
    </row>
    <row r="1018" spans="1:8" s="143" customFormat="1" ht="12.75" x14ac:dyDescent="0.2">
      <c r="A1018" s="135"/>
      <c r="B1018" s="91"/>
      <c r="C1018" s="92"/>
      <c r="H1018" s="145"/>
    </row>
    <row r="1019" spans="1:8" s="143" customFormat="1" ht="12.75" x14ac:dyDescent="0.2">
      <c r="A1019" s="135"/>
      <c r="B1019" s="91"/>
      <c r="C1019" s="92"/>
      <c r="H1019" s="145"/>
    </row>
    <row r="1020" spans="1:8" s="143" customFormat="1" ht="12.75" x14ac:dyDescent="0.2">
      <c r="A1020" s="135"/>
      <c r="B1020" s="91"/>
      <c r="C1020" s="92"/>
      <c r="H1020" s="145"/>
    </row>
    <row r="1021" spans="1:8" s="143" customFormat="1" ht="12.75" x14ac:dyDescent="0.2">
      <c r="A1021" s="135"/>
      <c r="B1021" s="91"/>
      <c r="C1021" s="92"/>
      <c r="H1021" s="145"/>
    </row>
    <row r="1022" spans="1:8" s="143" customFormat="1" ht="12.75" x14ac:dyDescent="0.2">
      <c r="A1022" s="135"/>
      <c r="B1022" s="91"/>
      <c r="C1022" s="92"/>
      <c r="H1022" s="145"/>
    </row>
    <row r="1023" spans="1:8" s="143" customFormat="1" ht="12.75" x14ac:dyDescent="0.2">
      <c r="A1023" s="135"/>
      <c r="B1023" s="91"/>
      <c r="C1023" s="92"/>
      <c r="H1023" s="145"/>
    </row>
    <row r="1024" spans="1:8" s="143" customFormat="1" ht="12.75" x14ac:dyDescent="0.2">
      <c r="A1024" s="135"/>
      <c r="B1024" s="91"/>
      <c r="C1024" s="92"/>
      <c r="H1024" s="145"/>
    </row>
    <row r="1025" spans="1:8" s="143" customFormat="1" ht="12.75" x14ac:dyDescent="0.2">
      <c r="A1025" s="135"/>
      <c r="B1025" s="91"/>
      <c r="C1025" s="92"/>
      <c r="H1025" s="145"/>
    </row>
    <row r="1026" spans="1:8" s="143" customFormat="1" ht="12.75" x14ac:dyDescent="0.2">
      <c r="A1026" s="135"/>
      <c r="B1026" s="91"/>
      <c r="C1026" s="92"/>
      <c r="H1026" s="145"/>
    </row>
    <row r="1027" spans="1:8" s="143" customFormat="1" ht="12.75" x14ac:dyDescent="0.2">
      <c r="A1027" s="135"/>
      <c r="B1027" s="91"/>
      <c r="C1027" s="92"/>
      <c r="H1027" s="145"/>
    </row>
    <row r="1028" spans="1:8" s="143" customFormat="1" ht="12.75" x14ac:dyDescent="0.2">
      <c r="A1028" s="135"/>
      <c r="B1028" s="91"/>
      <c r="C1028" s="92"/>
      <c r="H1028" s="145"/>
    </row>
    <row r="1029" spans="1:8" s="143" customFormat="1" ht="12.75" x14ac:dyDescent="0.2">
      <c r="A1029" s="135"/>
      <c r="B1029" s="91"/>
      <c r="C1029" s="92"/>
      <c r="H1029" s="145"/>
    </row>
    <row r="1030" spans="1:8" s="143" customFormat="1" ht="12.75" x14ac:dyDescent="0.2">
      <c r="A1030" s="135"/>
      <c r="B1030" s="91"/>
      <c r="C1030" s="92"/>
      <c r="H1030" s="145"/>
    </row>
    <row r="1031" spans="1:8" s="143" customFormat="1" ht="12.75" x14ac:dyDescent="0.2">
      <c r="A1031" s="135"/>
      <c r="B1031" s="91"/>
      <c r="C1031" s="92"/>
      <c r="H1031" s="145"/>
    </row>
    <row r="1032" spans="1:8" s="143" customFormat="1" ht="12.75" x14ac:dyDescent="0.2">
      <c r="A1032" s="135"/>
      <c r="B1032" s="91"/>
      <c r="C1032" s="92"/>
      <c r="H1032" s="145"/>
    </row>
    <row r="1033" spans="1:8" s="143" customFormat="1" ht="12.75" x14ac:dyDescent="0.2">
      <c r="A1033" s="135"/>
      <c r="B1033" s="91"/>
      <c r="C1033" s="92"/>
      <c r="H1033" s="145"/>
    </row>
    <row r="1034" spans="1:8" s="143" customFormat="1" ht="12.75" x14ac:dyDescent="0.2">
      <c r="A1034" s="135"/>
      <c r="B1034" s="91"/>
      <c r="C1034" s="92"/>
      <c r="H1034" s="145"/>
    </row>
    <row r="1035" spans="1:8" s="143" customFormat="1" ht="12.75" x14ac:dyDescent="0.2">
      <c r="A1035" s="135"/>
      <c r="B1035" s="91"/>
      <c r="C1035" s="92"/>
      <c r="H1035" s="145"/>
    </row>
    <row r="1036" spans="1:8" s="143" customFormat="1" ht="12.75" x14ac:dyDescent="0.2">
      <c r="A1036" s="135"/>
      <c r="B1036" s="91"/>
      <c r="C1036" s="92"/>
      <c r="H1036" s="145"/>
    </row>
    <row r="1037" spans="1:8" s="143" customFormat="1" ht="12.75" x14ac:dyDescent="0.2">
      <c r="A1037" s="135"/>
      <c r="B1037" s="91"/>
      <c r="C1037" s="92"/>
      <c r="H1037" s="145"/>
    </row>
    <row r="1038" spans="1:8" s="143" customFormat="1" ht="12.75" x14ac:dyDescent="0.2">
      <c r="A1038" s="135"/>
      <c r="B1038" s="91"/>
      <c r="C1038" s="92"/>
      <c r="H1038" s="145"/>
    </row>
    <row r="1039" spans="1:8" s="143" customFormat="1" ht="12.75" x14ac:dyDescent="0.2">
      <c r="A1039" s="135"/>
      <c r="B1039" s="91"/>
      <c r="C1039" s="92"/>
      <c r="H1039" s="145"/>
    </row>
    <row r="1040" spans="1:8" s="143" customFormat="1" ht="12.75" x14ac:dyDescent="0.2">
      <c r="A1040" s="135"/>
      <c r="B1040" s="91"/>
      <c r="C1040" s="92"/>
      <c r="H1040" s="145"/>
    </row>
    <row r="1041" spans="1:8" s="143" customFormat="1" ht="12.75" x14ac:dyDescent="0.2">
      <c r="A1041" s="135"/>
      <c r="B1041" s="91"/>
      <c r="C1041" s="92"/>
      <c r="H1041" s="145"/>
    </row>
    <row r="1042" spans="1:8" s="143" customFormat="1" ht="12.75" x14ac:dyDescent="0.2">
      <c r="A1042" s="135"/>
      <c r="B1042" s="91"/>
      <c r="C1042" s="92"/>
      <c r="H1042" s="145"/>
    </row>
    <row r="1043" spans="1:8" s="143" customFormat="1" ht="12.75" x14ac:dyDescent="0.2">
      <c r="A1043" s="135"/>
      <c r="B1043" s="91"/>
      <c r="C1043" s="92"/>
      <c r="H1043" s="145"/>
    </row>
    <row r="1044" spans="1:8" s="143" customFormat="1" ht="12.75" x14ac:dyDescent="0.2">
      <c r="A1044" s="135"/>
      <c r="B1044" s="91"/>
      <c r="C1044" s="92"/>
      <c r="H1044" s="145"/>
    </row>
    <row r="1045" spans="1:8" s="143" customFormat="1" ht="12.75" x14ac:dyDescent="0.2">
      <c r="A1045" s="135"/>
      <c r="B1045" s="91"/>
      <c r="C1045" s="92"/>
      <c r="H1045" s="145"/>
    </row>
    <row r="1046" spans="1:8" s="143" customFormat="1" ht="12.75" x14ac:dyDescent="0.2">
      <c r="A1046" s="135"/>
      <c r="B1046" s="91"/>
      <c r="C1046" s="92"/>
      <c r="H1046" s="145"/>
    </row>
    <row r="1047" spans="1:8" s="143" customFormat="1" ht="12.75" x14ac:dyDescent="0.2">
      <c r="A1047" s="135"/>
      <c r="B1047" s="91"/>
      <c r="C1047" s="92"/>
      <c r="H1047" s="145"/>
    </row>
    <row r="1048" spans="1:8" s="143" customFormat="1" ht="12.75" x14ac:dyDescent="0.2">
      <c r="A1048" s="135"/>
      <c r="B1048" s="91"/>
      <c r="C1048" s="92"/>
      <c r="H1048" s="145"/>
    </row>
    <row r="1049" spans="1:8" s="143" customFormat="1" ht="12.75" x14ac:dyDescent="0.2">
      <c r="A1049" s="135"/>
      <c r="B1049" s="91"/>
      <c r="C1049" s="92"/>
      <c r="H1049" s="145"/>
    </row>
    <row r="1050" spans="1:8" s="143" customFormat="1" ht="12.75" x14ac:dyDescent="0.2">
      <c r="A1050" s="135"/>
      <c r="B1050" s="91"/>
      <c r="C1050" s="92"/>
      <c r="H1050" s="145"/>
    </row>
    <row r="1051" spans="1:8" s="143" customFormat="1" ht="12.75" x14ac:dyDescent="0.2">
      <c r="A1051" s="135"/>
      <c r="B1051" s="91"/>
      <c r="C1051" s="92"/>
      <c r="H1051" s="145"/>
    </row>
    <row r="1052" spans="1:8" s="143" customFormat="1" ht="12.75" x14ac:dyDescent="0.2">
      <c r="A1052" s="135"/>
      <c r="B1052" s="91"/>
      <c r="C1052" s="92"/>
      <c r="H1052" s="145"/>
    </row>
    <row r="1053" spans="1:8" s="143" customFormat="1" ht="12.75" x14ac:dyDescent="0.2">
      <c r="A1053" s="135"/>
      <c r="B1053" s="91"/>
      <c r="C1053" s="92"/>
      <c r="H1053" s="145"/>
    </row>
    <row r="1054" spans="1:8" s="143" customFormat="1" ht="12.75" x14ac:dyDescent="0.2">
      <c r="A1054" s="135"/>
      <c r="B1054" s="91"/>
      <c r="C1054" s="92"/>
      <c r="H1054" s="145"/>
    </row>
    <row r="1055" spans="1:8" s="143" customFormat="1" ht="12.75" x14ac:dyDescent="0.2">
      <c r="A1055" s="135"/>
      <c r="B1055" s="91"/>
      <c r="C1055" s="92"/>
      <c r="H1055" s="145"/>
    </row>
    <row r="1056" spans="1:8" s="143" customFormat="1" ht="12.75" x14ac:dyDescent="0.2">
      <c r="A1056" s="135"/>
      <c r="B1056" s="91"/>
      <c r="C1056" s="92"/>
      <c r="H1056" s="145"/>
    </row>
    <row r="1057" spans="1:8" s="143" customFormat="1" ht="12.75" x14ac:dyDescent="0.2">
      <c r="A1057" s="135"/>
      <c r="B1057" s="91"/>
      <c r="C1057" s="92"/>
      <c r="H1057" s="145"/>
    </row>
    <row r="1058" spans="1:8" s="143" customFormat="1" ht="12.75" x14ac:dyDescent="0.2">
      <c r="A1058" s="135"/>
      <c r="B1058" s="91"/>
      <c r="C1058" s="92"/>
      <c r="H1058" s="145"/>
    </row>
    <row r="1059" spans="1:8" s="143" customFormat="1" ht="12.75" x14ac:dyDescent="0.2">
      <c r="A1059" s="135"/>
      <c r="B1059" s="91"/>
      <c r="C1059" s="92"/>
      <c r="H1059" s="145"/>
    </row>
    <row r="1060" spans="1:8" s="143" customFormat="1" ht="12.75" x14ac:dyDescent="0.2">
      <c r="A1060" s="135"/>
      <c r="B1060" s="91"/>
      <c r="C1060" s="92"/>
      <c r="H1060" s="145"/>
    </row>
    <row r="1061" spans="1:8" s="143" customFormat="1" ht="12.75" x14ac:dyDescent="0.2">
      <c r="A1061" s="135"/>
      <c r="B1061" s="91"/>
      <c r="C1061" s="92"/>
      <c r="H1061" s="145"/>
    </row>
    <row r="1062" spans="1:8" s="143" customFormat="1" ht="12.75" x14ac:dyDescent="0.2">
      <c r="A1062" s="135"/>
      <c r="B1062" s="91"/>
      <c r="C1062" s="92"/>
      <c r="H1062" s="145"/>
    </row>
    <row r="1063" spans="1:8" s="143" customFormat="1" ht="12.75" x14ac:dyDescent="0.2">
      <c r="A1063" s="135"/>
      <c r="B1063" s="91"/>
      <c r="C1063" s="92"/>
      <c r="H1063" s="145"/>
    </row>
    <row r="1064" spans="1:8" s="143" customFormat="1" ht="12.75" x14ac:dyDescent="0.2">
      <c r="A1064" s="135"/>
      <c r="B1064" s="91"/>
      <c r="C1064" s="92"/>
      <c r="H1064" s="145"/>
    </row>
    <row r="1065" spans="1:8" s="143" customFormat="1" ht="12.75" x14ac:dyDescent="0.2">
      <c r="A1065" s="135"/>
      <c r="B1065" s="91"/>
      <c r="C1065" s="92"/>
      <c r="H1065" s="145"/>
    </row>
    <row r="1066" spans="1:8" s="143" customFormat="1" ht="12.75" x14ac:dyDescent="0.2">
      <c r="A1066" s="135"/>
      <c r="B1066" s="91"/>
      <c r="C1066" s="92"/>
      <c r="H1066" s="145"/>
    </row>
    <row r="1067" spans="1:8" s="143" customFormat="1" ht="12.75" x14ac:dyDescent="0.2">
      <c r="A1067" s="135"/>
      <c r="B1067" s="91"/>
      <c r="C1067" s="92"/>
      <c r="H1067" s="145"/>
    </row>
    <row r="1068" spans="1:8" s="143" customFormat="1" ht="12.75" x14ac:dyDescent="0.2">
      <c r="A1068" s="135"/>
      <c r="B1068" s="91"/>
      <c r="C1068" s="92"/>
      <c r="H1068" s="145"/>
    </row>
    <row r="1069" spans="1:8" s="143" customFormat="1" ht="12.75" x14ac:dyDescent="0.2">
      <c r="A1069" s="135"/>
      <c r="B1069" s="91"/>
      <c r="C1069" s="92"/>
      <c r="H1069" s="145"/>
    </row>
    <row r="1070" spans="1:8" s="143" customFormat="1" ht="12.75" x14ac:dyDescent="0.2">
      <c r="A1070" s="135"/>
      <c r="B1070" s="91"/>
      <c r="C1070" s="92"/>
      <c r="H1070" s="145"/>
    </row>
    <row r="1071" spans="1:8" s="143" customFormat="1" ht="12.75" x14ac:dyDescent="0.2">
      <c r="A1071" s="135"/>
      <c r="B1071" s="91"/>
      <c r="C1071" s="92"/>
      <c r="H1071" s="145"/>
    </row>
    <row r="1072" spans="1:8" s="143" customFormat="1" ht="12.75" x14ac:dyDescent="0.2">
      <c r="A1072" s="135"/>
      <c r="B1072" s="91"/>
      <c r="C1072" s="92"/>
      <c r="H1072" s="145"/>
    </row>
    <row r="1073" spans="1:8" s="143" customFormat="1" ht="12.75" x14ac:dyDescent="0.2">
      <c r="A1073" s="135"/>
      <c r="B1073" s="91"/>
      <c r="C1073" s="92"/>
      <c r="H1073" s="145"/>
    </row>
    <row r="1074" spans="1:8" s="143" customFormat="1" ht="12.75" x14ac:dyDescent="0.2">
      <c r="A1074" s="135"/>
      <c r="B1074" s="91"/>
      <c r="C1074" s="92"/>
      <c r="H1074" s="145"/>
    </row>
    <row r="1075" spans="1:8" s="143" customFormat="1" ht="12.75" x14ac:dyDescent="0.2">
      <c r="A1075" s="135"/>
      <c r="B1075" s="91"/>
      <c r="C1075" s="92"/>
      <c r="H1075" s="145"/>
    </row>
    <row r="1076" spans="1:8" s="143" customFormat="1" ht="12.75" x14ac:dyDescent="0.2">
      <c r="A1076" s="135"/>
      <c r="B1076" s="91"/>
      <c r="C1076" s="92"/>
      <c r="H1076" s="145"/>
    </row>
    <row r="1077" spans="1:8" s="143" customFormat="1" ht="12.75" x14ac:dyDescent="0.2">
      <c r="A1077" s="135"/>
      <c r="B1077" s="91"/>
      <c r="C1077" s="92"/>
      <c r="H1077" s="145"/>
    </row>
    <row r="1078" spans="1:8" s="143" customFormat="1" ht="12.75" x14ac:dyDescent="0.2">
      <c r="A1078" s="135"/>
      <c r="B1078" s="91"/>
      <c r="C1078" s="92"/>
      <c r="H1078" s="145"/>
    </row>
    <row r="1079" spans="1:8" s="143" customFormat="1" ht="12.75" x14ac:dyDescent="0.2">
      <c r="A1079" s="135"/>
      <c r="B1079" s="91"/>
      <c r="C1079" s="92"/>
      <c r="H1079" s="145"/>
    </row>
    <row r="1080" spans="1:8" s="143" customFormat="1" ht="12.75" x14ac:dyDescent="0.2">
      <c r="A1080" s="135"/>
      <c r="B1080" s="91"/>
      <c r="C1080" s="92"/>
      <c r="H1080" s="145"/>
    </row>
    <row r="1081" spans="1:8" s="143" customFormat="1" ht="12.75" x14ac:dyDescent="0.2">
      <c r="A1081" s="135"/>
      <c r="B1081" s="91"/>
      <c r="C1081" s="92"/>
      <c r="H1081" s="145"/>
    </row>
    <row r="1082" spans="1:8" s="143" customFormat="1" ht="12.75" x14ac:dyDescent="0.2">
      <c r="A1082" s="135"/>
      <c r="B1082" s="91"/>
      <c r="C1082" s="92"/>
      <c r="H1082" s="145"/>
    </row>
    <row r="1083" spans="1:8" s="143" customFormat="1" ht="12.75" x14ac:dyDescent="0.2">
      <c r="A1083" s="135"/>
      <c r="B1083" s="91"/>
      <c r="C1083" s="92"/>
      <c r="H1083" s="145"/>
    </row>
    <row r="1084" spans="1:8" s="143" customFormat="1" ht="12.75" x14ac:dyDescent="0.2">
      <c r="A1084" s="135"/>
      <c r="B1084" s="91"/>
      <c r="C1084" s="92"/>
      <c r="H1084" s="145"/>
    </row>
    <row r="1085" spans="1:8" s="143" customFormat="1" ht="12.75" x14ac:dyDescent="0.2">
      <c r="A1085" s="135"/>
      <c r="B1085" s="91"/>
      <c r="C1085" s="92"/>
      <c r="H1085" s="145"/>
    </row>
    <row r="1086" spans="1:8" s="143" customFormat="1" ht="12.75" x14ac:dyDescent="0.2">
      <c r="A1086" s="135"/>
      <c r="B1086" s="91"/>
      <c r="C1086" s="92"/>
      <c r="H1086" s="145"/>
    </row>
    <row r="1087" spans="1:8" s="143" customFormat="1" ht="12.75" x14ac:dyDescent="0.2">
      <c r="A1087" s="135"/>
      <c r="B1087" s="91"/>
      <c r="C1087" s="92"/>
      <c r="H1087" s="145"/>
    </row>
    <row r="1088" spans="1:8" s="143" customFormat="1" ht="12.75" x14ac:dyDescent="0.2">
      <c r="A1088" s="135"/>
      <c r="B1088" s="91"/>
      <c r="C1088" s="92"/>
      <c r="H1088" s="145"/>
    </row>
    <row r="1089" spans="1:8" s="143" customFormat="1" ht="12.75" x14ac:dyDescent="0.2">
      <c r="A1089" s="135"/>
      <c r="B1089" s="91"/>
      <c r="C1089" s="92"/>
      <c r="H1089" s="145"/>
    </row>
    <row r="1090" spans="1:8" s="143" customFormat="1" ht="12.75" x14ac:dyDescent="0.2">
      <c r="A1090" s="135"/>
      <c r="B1090" s="91"/>
      <c r="C1090" s="92"/>
      <c r="H1090" s="145"/>
    </row>
    <row r="1091" spans="1:8" s="143" customFormat="1" ht="12.75" x14ac:dyDescent="0.2">
      <c r="A1091" s="135"/>
      <c r="B1091" s="91"/>
      <c r="C1091" s="92"/>
      <c r="H1091" s="145"/>
    </row>
    <row r="1092" spans="1:8" s="143" customFormat="1" ht="12.75" x14ac:dyDescent="0.2">
      <c r="A1092" s="135"/>
      <c r="B1092" s="91"/>
      <c r="C1092" s="92"/>
      <c r="H1092" s="145"/>
    </row>
    <row r="1093" spans="1:8" s="143" customFormat="1" ht="12.75" x14ac:dyDescent="0.2">
      <c r="A1093" s="135"/>
      <c r="B1093" s="91"/>
      <c r="C1093" s="92"/>
      <c r="H1093" s="145"/>
    </row>
    <row r="1094" spans="1:8" s="143" customFormat="1" ht="12.75" x14ac:dyDescent="0.2">
      <c r="A1094" s="135"/>
      <c r="B1094" s="91"/>
      <c r="C1094" s="92"/>
      <c r="H1094" s="145"/>
    </row>
    <row r="1095" spans="1:8" s="143" customFormat="1" ht="12.75" x14ac:dyDescent="0.2">
      <c r="A1095" s="135"/>
      <c r="B1095" s="91"/>
      <c r="C1095" s="92"/>
      <c r="H1095" s="145"/>
    </row>
    <row r="1096" spans="1:8" s="143" customFormat="1" ht="12.75" x14ac:dyDescent="0.2">
      <c r="A1096" s="135"/>
      <c r="B1096" s="91"/>
      <c r="C1096" s="92"/>
      <c r="H1096" s="145"/>
    </row>
    <row r="1097" spans="1:8" s="143" customFormat="1" ht="12.75" x14ac:dyDescent="0.2">
      <c r="A1097" s="135"/>
      <c r="B1097" s="91"/>
      <c r="C1097" s="92"/>
      <c r="H1097" s="145"/>
    </row>
    <row r="1098" spans="1:8" s="143" customFormat="1" ht="12.75" x14ac:dyDescent="0.2">
      <c r="A1098" s="135"/>
      <c r="B1098" s="91"/>
      <c r="C1098" s="92"/>
      <c r="H1098" s="145"/>
    </row>
    <row r="1099" spans="1:8" s="143" customFormat="1" ht="12.75" x14ac:dyDescent="0.2">
      <c r="A1099" s="135"/>
      <c r="B1099" s="91"/>
      <c r="C1099" s="92"/>
      <c r="H1099" s="145"/>
    </row>
    <row r="1100" spans="1:8" s="143" customFormat="1" ht="12.75" x14ac:dyDescent="0.2">
      <c r="A1100" s="135"/>
      <c r="B1100" s="91"/>
      <c r="C1100" s="92"/>
      <c r="H1100" s="145"/>
    </row>
    <row r="1101" spans="1:8" s="143" customFormat="1" ht="12.75" x14ac:dyDescent="0.2">
      <c r="A1101" s="135"/>
      <c r="B1101" s="91"/>
      <c r="C1101" s="92"/>
      <c r="H1101" s="145"/>
    </row>
    <row r="1102" spans="1:8" s="143" customFormat="1" ht="12.75" x14ac:dyDescent="0.2">
      <c r="A1102" s="135"/>
      <c r="B1102" s="91"/>
      <c r="C1102" s="92"/>
      <c r="H1102" s="145"/>
    </row>
    <row r="1103" spans="1:8" s="143" customFormat="1" ht="12.75" x14ac:dyDescent="0.2">
      <c r="A1103" s="135"/>
      <c r="B1103" s="91"/>
      <c r="C1103" s="92"/>
      <c r="H1103" s="145"/>
    </row>
    <row r="1104" spans="1:8" s="143" customFormat="1" ht="12.75" x14ac:dyDescent="0.2">
      <c r="A1104" s="135"/>
      <c r="B1104" s="91"/>
      <c r="C1104" s="92"/>
      <c r="H1104" s="145"/>
    </row>
    <row r="1105" spans="1:8" s="143" customFormat="1" ht="12.75" x14ac:dyDescent="0.2">
      <c r="A1105" s="135"/>
      <c r="B1105" s="91"/>
      <c r="C1105" s="92"/>
      <c r="H1105" s="145"/>
    </row>
    <row r="1106" spans="1:8" s="143" customFormat="1" ht="12.75" x14ac:dyDescent="0.2">
      <c r="A1106" s="135"/>
      <c r="B1106" s="91"/>
      <c r="C1106" s="92"/>
      <c r="H1106" s="145"/>
    </row>
    <row r="1107" spans="1:8" s="143" customFormat="1" ht="12.75" x14ac:dyDescent="0.2">
      <c r="A1107" s="135"/>
      <c r="B1107" s="91"/>
      <c r="C1107" s="92"/>
      <c r="H1107" s="145"/>
    </row>
    <row r="1108" spans="1:8" s="143" customFormat="1" ht="12.75" x14ac:dyDescent="0.2">
      <c r="A1108" s="135"/>
      <c r="B1108" s="91"/>
      <c r="C1108" s="92"/>
      <c r="H1108" s="145"/>
    </row>
    <row r="1109" spans="1:8" s="143" customFormat="1" ht="12.75" x14ac:dyDescent="0.2">
      <c r="A1109" s="135"/>
      <c r="B1109" s="91"/>
      <c r="C1109" s="92"/>
      <c r="H1109" s="145"/>
    </row>
    <row r="1110" spans="1:8" s="143" customFormat="1" ht="12.75" x14ac:dyDescent="0.2">
      <c r="A1110" s="135"/>
      <c r="B1110" s="91"/>
      <c r="C1110" s="92"/>
      <c r="H1110" s="145"/>
    </row>
    <row r="1111" spans="1:8" s="143" customFormat="1" ht="12.75" x14ac:dyDescent="0.2">
      <c r="A1111" s="135"/>
      <c r="B1111" s="91"/>
      <c r="C1111" s="92"/>
      <c r="H1111" s="145"/>
    </row>
    <row r="1112" spans="1:8" s="143" customFormat="1" ht="12.75" x14ac:dyDescent="0.2">
      <c r="A1112" s="135"/>
      <c r="B1112" s="91"/>
      <c r="C1112" s="92"/>
      <c r="H1112" s="145"/>
    </row>
    <row r="1113" spans="1:8" s="143" customFormat="1" ht="12.75" x14ac:dyDescent="0.2">
      <c r="A1113" s="135"/>
      <c r="B1113" s="91"/>
      <c r="C1113" s="92"/>
      <c r="H1113" s="145"/>
    </row>
    <row r="1114" spans="1:8" s="143" customFormat="1" ht="12.75" x14ac:dyDescent="0.2">
      <c r="A1114" s="135"/>
      <c r="B1114" s="91"/>
      <c r="C1114" s="92"/>
      <c r="H1114" s="145"/>
    </row>
    <row r="1115" spans="1:8" s="143" customFormat="1" ht="12.75" x14ac:dyDescent="0.2">
      <c r="A1115" s="135"/>
      <c r="B1115" s="91"/>
      <c r="C1115" s="92"/>
      <c r="H1115" s="145"/>
    </row>
    <row r="1116" spans="1:8" s="143" customFormat="1" ht="12.75" x14ac:dyDescent="0.2">
      <c r="A1116" s="135"/>
      <c r="B1116" s="91"/>
      <c r="C1116" s="92"/>
      <c r="H1116" s="145"/>
    </row>
    <row r="1117" spans="1:8" s="143" customFormat="1" ht="12.75" x14ac:dyDescent="0.2">
      <c r="A1117" s="135"/>
      <c r="B1117" s="91"/>
      <c r="C1117" s="92"/>
      <c r="H1117" s="145"/>
    </row>
    <row r="1118" spans="1:8" s="143" customFormat="1" ht="12.75" x14ac:dyDescent="0.2">
      <c r="A1118" s="135"/>
      <c r="B1118" s="91"/>
      <c r="C1118" s="92"/>
      <c r="H1118" s="145"/>
    </row>
    <row r="1119" spans="1:8" s="143" customFormat="1" ht="12.75" x14ac:dyDescent="0.2">
      <c r="A1119" s="135"/>
      <c r="B1119" s="91"/>
      <c r="C1119" s="92"/>
      <c r="H1119" s="145"/>
    </row>
    <row r="1120" spans="1:8" s="143" customFormat="1" ht="12.75" x14ac:dyDescent="0.2">
      <c r="A1120" s="135"/>
      <c r="B1120" s="91"/>
      <c r="C1120" s="92"/>
      <c r="H1120" s="145"/>
    </row>
    <row r="1121" spans="1:8" s="143" customFormat="1" ht="12.75" x14ac:dyDescent="0.2">
      <c r="A1121" s="135"/>
      <c r="B1121" s="91"/>
      <c r="C1121" s="92"/>
      <c r="H1121" s="145"/>
    </row>
    <row r="1122" spans="1:8" s="143" customFormat="1" ht="12.75" x14ac:dyDescent="0.2">
      <c r="A1122" s="135"/>
      <c r="B1122" s="91"/>
      <c r="C1122" s="92"/>
      <c r="H1122" s="145"/>
    </row>
    <row r="1123" spans="1:8" s="143" customFormat="1" ht="12.75" x14ac:dyDescent="0.2">
      <c r="A1123" s="135"/>
      <c r="B1123" s="91"/>
      <c r="C1123" s="92"/>
      <c r="H1123" s="145"/>
    </row>
    <row r="1124" spans="1:8" s="143" customFormat="1" ht="12.75" x14ac:dyDescent="0.2">
      <c r="A1124" s="135"/>
      <c r="B1124" s="91"/>
      <c r="C1124" s="92"/>
      <c r="H1124" s="145"/>
    </row>
    <row r="1125" spans="1:8" s="143" customFormat="1" ht="12.75" x14ac:dyDescent="0.2">
      <c r="A1125" s="135"/>
      <c r="B1125" s="91"/>
      <c r="C1125" s="92"/>
      <c r="H1125" s="145"/>
    </row>
    <row r="1126" spans="1:8" s="143" customFormat="1" ht="12.75" x14ac:dyDescent="0.2">
      <c r="A1126" s="135"/>
      <c r="B1126" s="91"/>
      <c r="C1126" s="92"/>
      <c r="H1126" s="145"/>
    </row>
    <row r="1127" spans="1:8" s="143" customFormat="1" ht="12.75" x14ac:dyDescent="0.2">
      <c r="A1127" s="135"/>
      <c r="B1127" s="91"/>
      <c r="C1127" s="92"/>
      <c r="H1127" s="145"/>
    </row>
    <row r="1128" spans="1:8" s="143" customFormat="1" ht="12.75" x14ac:dyDescent="0.2">
      <c r="A1128" s="135"/>
      <c r="B1128" s="91"/>
      <c r="C1128" s="92"/>
      <c r="H1128" s="145"/>
    </row>
    <row r="1129" spans="1:8" s="143" customFormat="1" ht="12.75" x14ac:dyDescent="0.2">
      <c r="A1129" s="135"/>
      <c r="B1129" s="91"/>
      <c r="C1129" s="92"/>
      <c r="H1129" s="145"/>
    </row>
    <row r="1130" spans="1:8" s="143" customFormat="1" ht="12.75" x14ac:dyDescent="0.2">
      <c r="A1130" s="135"/>
      <c r="B1130" s="91"/>
      <c r="C1130" s="92"/>
      <c r="H1130" s="145"/>
    </row>
    <row r="1131" spans="1:8" s="143" customFormat="1" ht="12.75" x14ac:dyDescent="0.2">
      <c r="A1131" s="135"/>
      <c r="B1131" s="91"/>
      <c r="C1131" s="92"/>
      <c r="H1131" s="145"/>
    </row>
    <row r="1132" spans="1:8" s="143" customFormat="1" ht="12.75" x14ac:dyDescent="0.2">
      <c r="A1132" s="135"/>
      <c r="B1132" s="91"/>
      <c r="C1132" s="92"/>
      <c r="H1132" s="145"/>
    </row>
    <row r="1133" spans="1:8" s="143" customFormat="1" ht="12.75" x14ac:dyDescent="0.2">
      <c r="A1133" s="135"/>
      <c r="B1133" s="91"/>
      <c r="C1133" s="92"/>
      <c r="H1133" s="145"/>
    </row>
    <row r="1134" spans="1:8" s="143" customFormat="1" ht="12.75" x14ac:dyDescent="0.2">
      <c r="A1134" s="135"/>
      <c r="B1134" s="91"/>
      <c r="C1134" s="92"/>
      <c r="H1134" s="145"/>
    </row>
    <row r="1135" spans="1:8" s="143" customFormat="1" ht="12.75" x14ac:dyDescent="0.2">
      <c r="A1135" s="135"/>
      <c r="B1135" s="91"/>
      <c r="C1135" s="92"/>
      <c r="H1135" s="145"/>
    </row>
    <row r="1136" spans="1:8" s="143" customFormat="1" ht="12.75" x14ac:dyDescent="0.2">
      <c r="A1136" s="135"/>
      <c r="B1136" s="91"/>
      <c r="C1136" s="92"/>
      <c r="H1136" s="145"/>
    </row>
    <row r="1137" spans="1:8" s="143" customFormat="1" ht="12.75" x14ac:dyDescent="0.2">
      <c r="A1137" s="135"/>
      <c r="B1137" s="91"/>
      <c r="C1137" s="92"/>
      <c r="H1137" s="145"/>
    </row>
    <row r="1138" spans="1:8" s="143" customFormat="1" ht="12.75" x14ac:dyDescent="0.2">
      <c r="A1138" s="135"/>
      <c r="B1138" s="91"/>
      <c r="C1138" s="92"/>
      <c r="H1138" s="145"/>
    </row>
    <row r="1139" spans="1:8" s="143" customFormat="1" ht="12.75" x14ac:dyDescent="0.2">
      <c r="A1139" s="135"/>
      <c r="B1139" s="91"/>
      <c r="C1139" s="92"/>
      <c r="H1139" s="145"/>
    </row>
    <row r="1140" spans="1:8" s="143" customFormat="1" ht="12.75" x14ac:dyDescent="0.2">
      <c r="A1140" s="135"/>
      <c r="B1140" s="91"/>
      <c r="C1140" s="92"/>
      <c r="H1140" s="145"/>
    </row>
    <row r="1141" spans="1:8" s="143" customFormat="1" ht="12.75" x14ac:dyDescent="0.2">
      <c r="A1141" s="135"/>
      <c r="B1141" s="91"/>
      <c r="C1141" s="92"/>
      <c r="H1141" s="145"/>
    </row>
    <row r="1142" spans="1:8" s="143" customFormat="1" ht="12.75" x14ac:dyDescent="0.2">
      <c r="A1142" s="135"/>
      <c r="B1142" s="91"/>
      <c r="C1142" s="92"/>
      <c r="H1142" s="145"/>
    </row>
    <row r="1143" spans="1:8" s="143" customFormat="1" ht="12.75" x14ac:dyDescent="0.2">
      <c r="A1143" s="135"/>
      <c r="B1143" s="91"/>
      <c r="C1143" s="92"/>
      <c r="H1143" s="145"/>
    </row>
    <row r="1144" spans="1:8" s="143" customFormat="1" ht="12.75" x14ac:dyDescent="0.2">
      <c r="A1144" s="135"/>
      <c r="B1144" s="91"/>
      <c r="C1144" s="92"/>
      <c r="H1144" s="145"/>
    </row>
    <row r="1145" spans="1:8" s="143" customFormat="1" ht="12.75" x14ac:dyDescent="0.2">
      <c r="A1145" s="135"/>
      <c r="B1145" s="91"/>
      <c r="C1145" s="92"/>
      <c r="H1145" s="145"/>
    </row>
    <row r="1146" spans="1:8" s="143" customFormat="1" ht="12.75" x14ac:dyDescent="0.2">
      <c r="A1146" s="135"/>
      <c r="B1146" s="91"/>
      <c r="C1146" s="92"/>
      <c r="H1146" s="145"/>
    </row>
    <row r="1147" spans="1:8" s="143" customFormat="1" ht="12.75" x14ac:dyDescent="0.2">
      <c r="A1147" s="135"/>
      <c r="B1147" s="91"/>
      <c r="C1147" s="92"/>
      <c r="H1147" s="145"/>
    </row>
    <row r="1148" spans="1:8" s="143" customFormat="1" ht="12.75" x14ac:dyDescent="0.2">
      <c r="A1148" s="135"/>
      <c r="B1148" s="91"/>
      <c r="C1148" s="92"/>
      <c r="H1148" s="145"/>
    </row>
    <row r="1149" spans="1:8" s="143" customFormat="1" ht="12.75" x14ac:dyDescent="0.2">
      <c r="A1149" s="135"/>
      <c r="B1149" s="91"/>
      <c r="C1149" s="92"/>
      <c r="H1149" s="145"/>
    </row>
    <row r="1150" spans="1:8" s="143" customFormat="1" ht="12.75" x14ac:dyDescent="0.2">
      <c r="A1150" s="135"/>
      <c r="B1150" s="91"/>
      <c r="C1150" s="92"/>
      <c r="H1150" s="145"/>
    </row>
    <row r="1151" spans="1:8" s="143" customFormat="1" ht="12.75" x14ac:dyDescent="0.2">
      <c r="A1151" s="135"/>
      <c r="B1151" s="91"/>
      <c r="C1151" s="92"/>
      <c r="H1151" s="145"/>
    </row>
    <row r="1152" spans="1:8" s="143" customFormat="1" ht="12.75" x14ac:dyDescent="0.2">
      <c r="A1152" s="135"/>
      <c r="B1152" s="91"/>
      <c r="C1152" s="92"/>
      <c r="H1152" s="145"/>
    </row>
    <row r="1153" spans="1:8" s="143" customFormat="1" ht="12.75" x14ac:dyDescent="0.2">
      <c r="A1153" s="135"/>
      <c r="B1153" s="91"/>
      <c r="C1153" s="92"/>
      <c r="H1153" s="145"/>
    </row>
    <row r="1154" spans="1:8" s="143" customFormat="1" ht="12.75" x14ac:dyDescent="0.2">
      <c r="A1154" s="135"/>
      <c r="B1154" s="91"/>
      <c r="C1154" s="92"/>
      <c r="H1154" s="145"/>
    </row>
    <row r="1155" spans="1:8" s="143" customFormat="1" ht="12.75" x14ac:dyDescent="0.2">
      <c r="A1155" s="135"/>
      <c r="B1155" s="91"/>
      <c r="C1155" s="92"/>
      <c r="H1155" s="145"/>
    </row>
    <row r="1156" spans="1:8" s="143" customFormat="1" ht="12.75" x14ac:dyDescent="0.2">
      <c r="A1156" s="135"/>
      <c r="B1156" s="91"/>
      <c r="C1156" s="92"/>
      <c r="H1156" s="145"/>
    </row>
    <row r="1157" spans="1:8" s="143" customFormat="1" ht="12.75" x14ac:dyDescent="0.2">
      <c r="A1157" s="135"/>
      <c r="B1157" s="91"/>
      <c r="C1157" s="92"/>
      <c r="H1157" s="145"/>
    </row>
    <row r="1158" spans="1:8" s="143" customFormat="1" ht="12.75" x14ac:dyDescent="0.2">
      <c r="A1158" s="135"/>
      <c r="B1158" s="91"/>
      <c r="C1158" s="92"/>
      <c r="H1158" s="145"/>
    </row>
    <row r="1159" spans="1:8" s="143" customFormat="1" ht="12.75" x14ac:dyDescent="0.2">
      <c r="A1159" s="135"/>
      <c r="B1159" s="91"/>
      <c r="C1159" s="92"/>
      <c r="H1159" s="145"/>
    </row>
    <row r="1160" spans="1:8" s="143" customFormat="1" ht="12.75" x14ac:dyDescent="0.2">
      <c r="A1160" s="135"/>
      <c r="B1160" s="91"/>
      <c r="C1160" s="92"/>
      <c r="H1160" s="145"/>
    </row>
    <row r="1161" spans="1:8" s="143" customFormat="1" ht="12.75" x14ac:dyDescent="0.2">
      <c r="A1161" s="135"/>
      <c r="B1161" s="91"/>
      <c r="C1161" s="92"/>
      <c r="H1161" s="145"/>
    </row>
    <row r="1162" spans="1:8" s="143" customFormat="1" ht="12.75" x14ac:dyDescent="0.2">
      <c r="A1162" s="135"/>
      <c r="B1162" s="91"/>
      <c r="C1162" s="92"/>
      <c r="H1162" s="145"/>
    </row>
    <row r="1163" spans="1:8" s="143" customFormat="1" ht="12.75" x14ac:dyDescent="0.2">
      <c r="A1163" s="135"/>
      <c r="B1163" s="91"/>
      <c r="C1163" s="92"/>
      <c r="H1163" s="145"/>
    </row>
    <row r="1164" spans="1:8" s="143" customFormat="1" ht="12.75" x14ac:dyDescent="0.2">
      <c r="A1164" s="135"/>
      <c r="B1164" s="91"/>
      <c r="C1164" s="92"/>
      <c r="H1164" s="145"/>
    </row>
    <row r="1165" spans="1:8" s="143" customFormat="1" ht="12.75" x14ac:dyDescent="0.2">
      <c r="A1165" s="135"/>
      <c r="B1165" s="91"/>
      <c r="C1165" s="92"/>
      <c r="H1165" s="145"/>
    </row>
    <row r="1166" spans="1:8" s="143" customFormat="1" ht="12.75" x14ac:dyDescent="0.2">
      <c r="A1166" s="135"/>
      <c r="B1166" s="91"/>
      <c r="C1166" s="92"/>
      <c r="H1166" s="145"/>
    </row>
    <row r="1167" spans="1:8" s="143" customFormat="1" ht="12.75" x14ac:dyDescent="0.2">
      <c r="A1167" s="135"/>
      <c r="B1167" s="91"/>
      <c r="C1167" s="92"/>
      <c r="H1167" s="145"/>
    </row>
    <row r="1168" spans="1:8" s="143" customFormat="1" ht="12.75" x14ac:dyDescent="0.2">
      <c r="A1168" s="135"/>
      <c r="B1168" s="91"/>
      <c r="C1168" s="92"/>
      <c r="H1168" s="145"/>
    </row>
    <row r="1169" spans="1:8" s="143" customFormat="1" ht="12.75" x14ac:dyDescent="0.2">
      <c r="A1169" s="135"/>
      <c r="B1169" s="91"/>
      <c r="C1169" s="92"/>
      <c r="H1169" s="145"/>
    </row>
    <row r="1170" spans="1:8" s="143" customFormat="1" ht="12.75" x14ac:dyDescent="0.2">
      <c r="A1170" s="135"/>
      <c r="B1170" s="91"/>
      <c r="C1170" s="92"/>
      <c r="H1170" s="145"/>
    </row>
    <row r="1171" spans="1:8" s="143" customFormat="1" ht="12.75" x14ac:dyDescent="0.2">
      <c r="A1171" s="135"/>
      <c r="B1171" s="91"/>
      <c r="C1171" s="92"/>
      <c r="H1171" s="145"/>
    </row>
    <row r="1172" spans="1:8" s="143" customFormat="1" ht="12.75" x14ac:dyDescent="0.2">
      <c r="A1172" s="135"/>
      <c r="B1172" s="91"/>
      <c r="C1172" s="92"/>
      <c r="H1172" s="145"/>
    </row>
    <row r="1173" spans="1:8" s="143" customFormat="1" ht="12.75" x14ac:dyDescent="0.2">
      <c r="A1173" s="135"/>
      <c r="B1173" s="91"/>
      <c r="C1173" s="92"/>
      <c r="H1173" s="145"/>
    </row>
    <row r="1174" spans="1:8" s="143" customFormat="1" ht="12.75" x14ac:dyDescent="0.2">
      <c r="A1174" s="135"/>
      <c r="B1174" s="91"/>
      <c r="C1174" s="92"/>
      <c r="H1174" s="145"/>
    </row>
    <row r="1175" spans="1:8" s="143" customFormat="1" ht="12.75" x14ac:dyDescent="0.2">
      <c r="A1175" s="135"/>
      <c r="B1175" s="91"/>
      <c r="C1175" s="92"/>
      <c r="H1175" s="145"/>
    </row>
    <row r="1176" spans="1:8" s="143" customFormat="1" ht="12.75" x14ac:dyDescent="0.2">
      <c r="A1176" s="135"/>
      <c r="B1176" s="91"/>
      <c r="C1176" s="92"/>
      <c r="H1176" s="145"/>
    </row>
    <row r="1177" spans="1:8" s="143" customFormat="1" ht="12.75" x14ac:dyDescent="0.2">
      <c r="A1177" s="135"/>
      <c r="B1177" s="91"/>
      <c r="C1177" s="92"/>
      <c r="H1177" s="145"/>
    </row>
    <row r="1178" spans="1:8" s="143" customFormat="1" ht="12.75" x14ac:dyDescent="0.2">
      <c r="A1178" s="135"/>
      <c r="B1178" s="91"/>
      <c r="C1178" s="92"/>
      <c r="H1178" s="145"/>
    </row>
    <row r="1179" spans="1:8" s="143" customFormat="1" ht="12.75" x14ac:dyDescent="0.2">
      <c r="A1179" s="135"/>
      <c r="B1179" s="91"/>
      <c r="C1179" s="92"/>
      <c r="H1179" s="145"/>
    </row>
    <row r="1180" spans="1:8" s="143" customFormat="1" ht="12.75" x14ac:dyDescent="0.2">
      <c r="A1180" s="135"/>
      <c r="B1180" s="91"/>
      <c r="C1180" s="92"/>
      <c r="H1180" s="145"/>
    </row>
    <row r="1181" spans="1:8" s="143" customFormat="1" ht="12.75" x14ac:dyDescent="0.2">
      <c r="A1181" s="135"/>
      <c r="B1181" s="91"/>
      <c r="C1181" s="92"/>
      <c r="H1181" s="145"/>
    </row>
    <row r="1182" spans="1:8" s="143" customFormat="1" ht="12.75" x14ac:dyDescent="0.2">
      <c r="A1182" s="135"/>
      <c r="B1182" s="91"/>
      <c r="C1182" s="92"/>
      <c r="H1182" s="145"/>
    </row>
    <row r="1183" spans="1:8" s="143" customFormat="1" ht="12.75" x14ac:dyDescent="0.2">
      <c r="A1183" s="135"/>
      <c r="B1183" s="91"/>
      <c r="C1183" s="92"/>
      <c r="H1183" s="145"/>
    </row>
    <row r="1184" spans="1:8" s="143" customFormat="1" ht="12.75" x14ac:dyDescent="0.2">
      <c r="A1184" s="135"/>
      <c r="B1184" s="91"/>
      <c r="C1184" s="92"/>
      <c r="H1184" s="145"/>
    </row>
    <row r="1185" spans="1:8" s="143" customFormat="1" ht="12.75" x14ac:dyDescent="0.2">
      <c r="A1185" s="135"/>
      <c r="B1185" s="91"/>
      <c r="C1185" s="92"/>
      <c r="H1185" s="145"/>
    </row>
    <row r="1186" spans="1:8" s="143" customFormat="1" ht="12.75" x14ac:dyDescent="0.2">
      <c r="A1186" s="135"/>
      <c r="B1186" s="91"/>
      <c r="C1186" s="92"/>
      <c r="H1186" s="145"/>
    </row>
    <row r="1187" spans="1:8" s="143" customFormat="1" ht="12.75" x14ac:dyDescent="0.2">
      <c r="A1187" s="135"/>
      <c r="B1187" s="91"/>
      <c r="C1187" s="92"/>
      <c r="H1187" s="145"/>
    </row>
    <row r="1188" spans="1:8" s="143" customFormat="1" ht="12.75" x14ac:dyDescent="0.2">
      <c r="A1188" s="135"/>
      <c r="B1188" s="91"/>
      <c r="C1188" s="92"/>
      <c r="H1188" s="145"/>
    </row>
    <row r="1189" spans="1:8" s="143" customFormat="1" ht="12.75" x14ac:dyDescent="0.2">
      <c r="A1189" s="135"/>
      <c r="B1189" s="91"/>
      <c r="C1189" s="92"/>
      <c r="H1189" s="145"/>
    </row>
    <row r="1190" spans="1:8" s="143" customFormat="1" ht="12.75" x14ac:dyDescent="0.2">
      <c r="A1190" s="135"/>
      <c r="B1190" s="91"/>
      <c r="C1190" s="92"/>
      <c r="H1190" s="145"/>
    </row>
    <row r="1191" spans="1:8" s="143" customFormat="1" ht="12.75" x14ac:dyDescent="0.2">
      <c r="A1191" s="135"/>
      <c r="B1191" s="91"/>
      <c r="C1191" s="92"/>
      <c r="H1191" s="145"/>
    </row>
    <row r="1192" spans="1:8" s="143" customFormat="1" ht="12.75" x14ac:dyDescent="0.2">
      <c r="A1192" s="135"/>
      <c r="B1192" s="91"/>
      <c r="C1192" s="92"/>
      <c r="H1192" s="145"/>
    </row>
    <row r="1193" spans="1:8" s="143" customFormat="1" ht="12.75" x14ac:dyDescent="0.2">
      <c r="A1193" s="135"/>
      <c r="B1193" s="91"/>
      <c r="C1193" s="92"/>
      <c r="H1193" s="145"/>
    </row>
    <row r="1194" spans="1:8" s="143" customFormat="1" ht="12.75" x14ac:dyDescent="0.2">
      <c r="A1194" s="135"/>
      <c r="B1194" s="91"/>
      <c r="C1194" s="92"/>
      <c r="H1194" s="145"/>
    </row>
    <row r="1195" spans="1:8" s="143" customFormat="1" ht="12.75" x14ac:dyDescent="0.2">
      <c r="A1195" s="135"/>
      <c r="B1195" s="91"/>
      <c r="C1195" s="92"/>
      <c r="H1195" s="145"/>
    </row>
    <row r="1196" spans="1:8" s="143" customFormat="1" ht="12.75" x14ac:dyDescent="0.2">
      <c r="A1196" s="135"/>
      <c r="B1196" s="91"/>
      <c r="C1196" s="92"/>
      <c r="H1196" s="145"/>
    </row>
    <row r="1197" spans="1:8" s="143" customFormat="1" ht="12.75" x14ac:dyDescent="0.2">
      <c r="A1197" s="135"/>
      <c r="B1197" s="91"/>
      <c r="C1197" s="92"/>
      <c r="H1197" s="145"/>
    </row>
    <row r="1198" spans="1:8" s="143" customFormat="1" ht="12.75" x14ac:dyDescent="0.2">
      <c r="A1198" s="135"/>
      <c r="B1198" s="91"/>
      <c r="C1198" s="92"/>
      <c r="H1198" s="145"/>
    </row>
    <row r="1199" spans="1:8" s="143" customFormat="1" ht="12.75" x14ac:dyDescent="0.2">
      <c r="A1199" s="135"/>
      <c r="B1199" s="91"/>
      <c r="C1199" s="92"/>
      <c r="H1199" s="145"/>
    </row>
    <row r="1200" spans="1:8" s="143" customFormat="1" ht="12.75" x14ac:dyDescent="0.2">
      <c r="A1200" s="135"/>
      <c r="B1200" s="91"/>
      <c r="C1200" s="92"/>
      <c r="H1200" s="145"/>
    </row>
    <row r="1201" spans="1:8" s="143" customFormat="1" ht="12.75" x14ac:dyDescent="0.2">
      <c r="A1201" s="135"/>
      <c r="B1201" s="91"/>
      <c r="C1201" s="92"/>
      <c r="H1201" s="145"/>
    </row>
    <row r="1202" spans="1:8" s="143" customFormat="1" ht="12.75" x14ac:dyDescent="0.2">
      <c r="A1202" s="135"/>
      <c r="B1202" s="91"/>
      <c r="C1202" s="92"/>
      <c r="H1202" s="145"/>
    </row>
    <row r="1203" spans="1:8" s="143" customFormat="1" ht="12.75" x14ac:dyDescent="0.2">
      <c r="A1203" s="135"/>
      <c r="B1203" s="91"/>
      <c r="C1203" s="92"/>
      <c r="H1203" s="145"/>
    </row>
    <row r="1204" spans="1:8" s="143" customFormat="1" ht="12.75" x14ac:dyDescent="0.2">
      <c r="A1204" s="135"/>
      <c r="B1204" s="91"/>
      <c r="C1204" s="92"/>
      <c r="H1204" s="145"/>
    </row>
    <row r="1205" spans="1:8" s="143" customFormat="1" ht="12.75" x14ac:dyDescent="0.2">
      <c r="A1205" s="135"/>
      <c r="B1205" s="91"/>
      <c r="C1205" s="92"/>
      <c r="H1205" s="145"/>
    </row>
    <row r="1206" spans="1:8" s="143" customFormat="1" ht="12.75" x14ac:dyDescent="0.2">
      <c r="A1206" s="135"/>
      <c r="B1206" s="91"/>
      <c r="C1206" s="92"/>
      <c r="H1206" s="145"/>
    </row>
    <row r="1207" spans="1:8" s="143" customFormat="1" ht="12.75" x14ac:dyDescent="0.2">
      <c r="A1207" s="135"/>
      <c r="B1207" s="91"/>
      <c r="C1207" s="92"/>
      <c r="H1207" s="145"/>
    </row>
    <row r="1208" spans="1:8" s="143" customFormat="1" ht="12.75" x14ac:dyDescent="0.2">
      <c r="A1208" s="135"/>
      <c r="B1208" s="91"/>
      <c r="C1208" s="92"/>
      <c r="H1208" s="145"/>
    </row>
    <row r="1209" spans="1:8" s="143" customFormat="1" ht="12.75" x14ac:dyDescent="0.2">
      <c r="A1209" s="135"/>
      <c r="B1209" s="91"/>
      <c r="C1209" s="92"/>
      <c r="H1209" s="145"/>
    </row>
    <row r="1210" spans="1:8" s="143" customFormat="1" ht="12.75" x14ac:dyDescent="0.2">
      <c r="A1210" s="135"/>
      <c r="B1210" s="91"/>
      <c r="C1210" s="92"/>
      <c r="H1210" s="145"/>
    </row>
    <row r="1211" spans="1:8" s="143" customFormat="1" ht="12.75" x14ac:dyDescent="0.2">
      <c r="A1211" s="135"/>
      <c r="B1211" s="91"/>
      <c r="C1211" s="92"/>
      <c r="H1211" s="145"/>
    </row>
    <row r="1212" spans="1:8" s="143" customFormat="1" ht="12.75" x14ac:dyDescent="0.2">
      <c r="A1212" s="135"/>
      <c r="B1212" s="91"/>
      <c r="C1212" s="92"/>
      <c r="H1212" s="145"/>
    </row>
    <row r="1213" spans="1:8" s="143" customFormat="1" ht="12.75" x14ac:dyDescent="0.2">
      <c r="A1213" s="135"/>
      <c r="B1213" s="91"/>
      <c r="C1213" s="92"/>
      <c r="H1213" s="145"/>
    </row>
    <row r="1214" spans="1:8" s="143" customFormat="1" ht="12.75" x14ac:dyDescent="0.2">
      <c r="A1214" s="135"/>
      <c r="B1214" s="91"/>
      <c r="C1214" s="92"/>
      <c r="H1214" s="145"/>
    </row>
    <row r="1215" spans="1:8" s="143" customFormat="1" ht="12.75" x14ac:dyDescent="0.2">
      <c r="A1215" s="135"/>
      <c r="B1215" s="91"/>
      <c r="C1215" s="92"/>
      <c r="H1215" s="145"/>
    </row>
    <row r="1216" spans="1:8" s="143" customFormat="1" ht="12.75" x14ac:dyDescent="0.2">
      <c r="A1216" s="135"/>
      <c r="B1216" s="91"/>
      <c r="C1216" s="92"/>
      <c r="H1216" s="145"/>
    </row>
    <row r="1217" spans="1:8" s="143" customFormat="1" ht="12.75" x14ac:dyDescent="0.2">
      <c r="A1217" s="135"/>
      <c r="B1217" s="91"/>
      <c r="C1217" s="92"/>
      <c r="H1217" s="145"/>
    </row>
    <row r="1218" spans="1:8" s="143" customFormat="1" ht="12.75" x14ac:dyDescent="0.2">
      <c r="A1218" s="135"/>
      <c r="B1218" s="91"/>
      <c r="C1218" s="92"/>
      <c r="H1218" s="145"/>
    </row>
    <row r="1219" spans="1:8" s="143" customFormat="1" ht="12.75" x14ac:dyDescent="0.2">
      <c r="A1219" s="135"/>
      <c r="B1219" s="91"/>
      <c r="C1219" s="92"/>
      <c r="H1219" s="145"/>
    </row>
    <row r="1220" spans="1:8" s="143" customFormat="1" ht="12.75" x14ac:dyDescent="0.2">
      <c r="A1220" s="135"/>
      <c r="B1220" s="91"/>
      <c r="C1220" s="92"/>
      <c r="H1220" s="145"/>
    </row>
    <row r="1221" spans="1:8" s="143" customFormat="1" ht="12.75" x14ac:dyDescent="0.2">
      <c r="A1221" s="135"/>
      <c r="B1221" s="91"/>
      <c r="C1221" s="92"/>
      <c r="H1221" s="145"/>
    </row>
    <row r="1222" spans="1:8" s="143" customFormat="1" ht="12.75" x14ac:dyDescent="0.2">
      <c r="A1222" s="135"/>
      <c r="B1222" s="91"/>
      <c r="C1222" s="92"/>
      <c r="H1222" s="145"/>
    </row>
    <row r="1223" spans="1:8" s="143" customFormat="1" ht="12.75" x14ac:dyDescent="0.2">
      <c r="A1223" s="135"/>
      <c r="B1223" s="91"/>
      <c r="C1223" s="92"/>
      <c r="H1223" s="145"/>
    </row>
    <row r="1224" spans="1:8" s="143" customFormat="1" ht="12.75" x14ac:dyDescent="0.2">
      <c r="A1224" s="135"/>
      <c r="B1224" s="91"/>
      <c r="C1224" s="92"/>
      <c r="H1224" s="145"/>
    </row>
    <row r="1225" spans="1:8" s="143" customFormat="1" ht="12.75" x14ac:dyDescent="0.2">
      <c r="A1225" s="135"/>
      <c r="B1225" s="91"/>
      <c r="C1225" s="92"/>
      <c r="H1225" s="145"/>
    </row>
    <row r="1226" spans="1:8" s="143" customFormat="1" ht="12.75" x14ac:dyDescent="0.2">
      <c r="A1226" s="135"/>
      <c r="B1226" s="91"/>
      <c r="C1226" s="92"/>
      <c r="H1226" s="145"/>
    </row>
    <row r="1227" spans="1:8" s="143" customFormat="1" ht="12.75" x14ac:dyDescent="0.2">
      <c r="A1227" s="135"/>
      <c r="B1227" s="91"/>
      <c r="C1227" s="92"/>
      <c r="H1227" s="145"/>
    </row>
    <row r="1228" spans="1:8" s="143" customFormat="1" ht="12.75" x14ac:dyDescent="0.2">
      <c r="A1228" s="135"/>
      <c r="B1228" s="91"/>
      <c r="C1228" s="92"/>
      <c r="H1228" s="145"/>
    </row>
    <row r="1229" spans="1:8" s="143" customFormat="1" ht="12.75" x14ac:dyDescent="0.2">
      <c r="A1229" s="135"/>
      <c r="B1229" s="91"/>
      <c r="C1229" s="92"/>
      <c r="H1229" s="145"/>
    </row>
    <row r="1230" spans="1:8" s="143" customFormat="1" ht="12.75" x14ac:dyDescent="0.2">
      <c r="A1230" s="135"/>
      <c r="B1230" s="91"/>
      <c r="C1230" s="92"/>
      <c r="H1230" s="145"/>
    </row>
    <row r="1231" spans="1:8" s="143" customFormat="1" ht="12.75" x14ac:dyDescent="0.2">
      <c r="A1231" s="135"/>
      <c r="B1231" s="91"/>
      <c r="C1231" s="92"/>
      <c r="H1231" s="145"/>
    </row>
    <row r="1232" spans="1:8" s="143" customFormat="1" ht="12.75" x14ac:dyDescent="0.2">
      <c r="A1232" s="135"/>
      <c r="B1232" s="91"/>
      <c r="C1232" s="92"/>
      <c r="H1232" s="145"/>
    </row>
    <row r="1233" spans="1:8" s="143" customFormat="1" ht="12.75" x14ac:dyDescent="0.2">
      <c r="A1233" s="135"/>
      <c r="B1233" s="91"/>
      <c r="C1233" s="92"/>
      <c r="H1233" s="145"/>
    </row>
    <row r="1234" spans="1:8" s="143" customFormat="1" ht="12.75" x14ac:dyDescent="0.2">
      <c r="A1234" s="135"/>
      <c r="B1234" s="91"/>
      <c r="C1234" s="92"/>
      <c r="H1234" s="145"/>
    </row>
    <row r="1235" spans="1:8" s="143" customFormat="1" ht="12.75" x14ac:dyDescent="0.2">
      <c r="A1235" s="135"/>
      <c r="B1235" s="91"/>
      <c r="C1235" s="92"/>
      <c r="H1235" s="145"/>
    </row>
    <row r="1236" spans="1:8" s="143" customFormat="1" ht="12.75" x14ac:dyDescent="0.2">
      <c r="A1236" s="135"/>
      <c r="B1236" s="91"/>
      <c r="C1236" s="92"/>
      <c r="H1236" s="145"/>
    </row>
    <row r="1237" spans="1:8" s="143" customFormat="1" ht="12.75" x14ac:dyDescent="0.2">
      <c r="A1237" s="135"/>
      <c r="B1237" s="91"/>
      <c r="C1237" s="92"/>
      <c r="H1237" s="145"/>
    </row>
    <row r="1238" spans="1:8" s="143" customFormat="1" ht="12.75" x14ac:dyDescent="0.2">
      <c r="A1238" s="135"/>
      <c r="B1238" s="91"/>
      <c r="C1238" s="92"/>
      <c r="H1238" s="145"/>
    </row>
    <row r="1239" spans="1:8" s="143" customFormat="1" ht="12.75" x14ac:dyDescent="0.2">
      <c r="A1239" s="135"/>
      <c r="B1239" s="91"/>
      <c r="C1239" s="92"/>
      <c r="H1239" s="145"/>
    </row>
    <row r="1240" spans="1:8" s="143" customFormat="1" ht="12.75" x14ac:dyDescent="0.2">
      <c r="A1240" s="135"/>
      <c r="B1240" s="91"/>
      <c r="C1240" s="92"/>
      <c r="H1240" s="145"/>
    </row>
    <row r="1241" spans="1:8" s="143" customFormat="1" ht="12.75" x14ac:dyDescent="0.2">
      <c r="A1241" s="135"/>
      <c r="B1241" s="91"/>
      <c r="C1241" s="92"/>
      <c r="H1241" s="145"/>
    </row>
    <row r="1242" spans="1:8" s="143" customFormat="1" ht="12.75" x14ac:dyDescent="0.2">
      <c r="A1242" s="135"/>
      <c r="B1242" s="91"/>
      <c r="C1242" s="92"/>
      <c r="H1242" s="145"/>
    </row>
    <row r="1243" spans="1:8" s="143" customFormat="1" ht="12.75" x14ac:dyDescent="0.2">
      <c r="A1243" s="135"/>
      <c r="B1243" s="91"/>
      <c r="C1243" s="92"/>
      <c r="H1243" s="145"/>
    </row>
    <row r="1244" spans="1:8" s="143" customFormat="1" ht="12.75" x14ac:dyDescent="0.2">
      <c r="A1244" s="135"/>
      <c r="B1244" s="91"/>
      <c r="C1244" s="92"/>
      <c r="H1244" s="145"/>
    </row>
    <row r="1245" spans="1:8" s="143" customFormat="1" ht="12.75" x14ac:dyDescent="0.2">
      <c r="A1245" s="135"/>
      <c r="B1245" s="91"/>
      <c r="C1245" s="92"/>
      <c r="H1245" s="145"/>
    </row>
    <row r="1246" spans="1:8" s="143" customFormat="1" ht="12.75" x14ac:dyDescent="0.2">
      <c r="A1246" s="135"/>
      <c r="B1246" s="91"/>
      <c r="C1246" s="92"/>
      <c r="H1246" s="145"/>
    </row>
    <row r="1247" spans="1:8" s="143" customFormat="1" ht="12.75" x14ac:dyDescent="0.2">
      <c r="A1247" s="135"/>
      <c r="B1247" s="91"/>
      <c r="C1247" s="92"/>
      <c r="H1247" s="145"/>
    </row>
    <row r="1248" spans="1:8" s="143" customFormat="1" ht="12.75" x14ac:dyDescent="0.2">
      <c r="A1248" s="135"/>
      <c r="B1248" s="91"/>
      <c r="C1248" s="92"/>
      <c r="H1248" s="145"/>
    </row>
    <row r="1249" spans="1:8" s="143" customFormat="1" ht="12.75" x14ac:dyDescent="0.2">
      <c r="A1249" s="135"/>
      <c r="B1249" s="91"/>
      <c r="C1249" s="92"/>
      <c r="H1249" s="145"/>
    </row>
    <row r="1250" spans="1:8" s="143" customFormat="1" ht="12.75" x14ac:dyDescent="0.2">
      <c r="A1250" s="135"/>
      <c r="B1250" s="91"/>
      <c r="C1250" s="92"/>
      <c r="H1250" s="145"/>
    </row>
    <row r="1251" spans="1:8" s="143" customFormat="1" ht="12.75" x14ac:dyDescent="0.2">
      <c r="A1251" s="135"/>
      <c r="B1251" s="91"/>
      <c r="C1251" s="92"/>
      <c r="H1251" s="145"/>
    </row>
    <row r="1252" spans="1:8" s="143" customFormat="1" ht="12.75" x14ac:dyDescent="0.2">
      <c r="A1252" s="135"/>
      <c r="B1252" s="91"/>
      <c r="C1252" s="92"/>
      <c r="H1252" s="145"/>
    </row>
    <row r="1253" spans="1:8" s="143" customFormat="1" ht="12.75" x14ac:dyDescent="0.2">
      <c r="A1253" s="135"/>
      <c r="B1253" s="91"/>
      <c r="C1253" s="92"/>
      <c r="H1253" s="145"/>
    </row>
    <row r="1254" spans="1:8" s="143" customFormat="1" ht="12.75" x14ac:dyDescent="0.2">
      <c r="A1254" s="135"/>
      <c r="B1254" s="91"/>
      <c r="C1254" s="92"/>
      <c r="H1254" s="145"/>
    </row>
    <row r="1255" spans="1:8" s="143" customFormat="1" ht="12.75" x14ac:dyDescent="0.2">
      <c r="A1255" s="135"/>
      <c r="B1255" s="91"/>
      <c r="C1255" s="92"/>
      <c r="H1255" s="145"/>
    </row>
    <row r="1256" spans="1:8" s="143" customFormat="1" ht="12.75" x14ac:dyDescent="0.2">
      <c r="A1256" s="135"/>
      <c r="B1256" s="91"/>
      <c r="C1256" s="92"/>
      <c r="H1256" s="145"/>
    </row>
    <row r="1257" spans="1:8" s="143" customFormat="1" ht="12.75" x14ac:dyDescent="0.2">
      <c r="A1257" s="135"/>
      <c r="B1257" s="91"/>
      <c r="C1257" s="92"/>
      <c r="H1257" s="145"/>
    </row>
    <row r="1258" spans="1:8" s="143" customFormat="1" ht="12.75" x14ac:dyDescent="0.2">
      <c r="A1258" s="135"/>
      <c r="B1258" s="91"/>
      <c r="C1258" s="92"/>
      <c r="H1258" s="145"/>
    </row>
    <row r="1259" spans="1:8" s="143" customFormat="1" ht="12.75" x14ac:dyDescent="0.2">
      <c r="A1259" s="135"/>
      <c r="B1259" s="91"/>
      <c r="C1259" s="92"/>
      <c r="H1259" s="145"/>
    </row>
    <row r="1260" spans="1:8" s="143" customFormat="1" ht="12.75" x14ac:dyDescent="0.2">
      <c r="A1260" s="135"/>
      <c r="B1260" s="91"/>
      <c r="C1260" s="92"/>
      <c r="H1260" s="145"/>
    </row>
    <row r="1261" spans="1:8" s="143" customFormat="1" ht="12.75" x14ac:dyDescent="0.2">
      <c r="A1261" s="135"/>
      <c r="B1261" s="91"/>
      <c r="C1261" s="92"/>
      <c r="H1261" s="145"/>
    </row>
    <row r="1262" spans="1:8" s="143" customFormat="1" ht="12.75" x14ac:dyDescent="0.2">
      <c r="A1262" s="135"/>
      <c r="B1262" s="91"/>
      <c r="C1262" s="92"/>
      <c r="H1262" s="145"/>
    </row>
    <row r="1263" spans="1:8" s="143" customFormat="1" ht="12.75" x14ac:dyDescent="0.2">
      <c r="A1263" s="135"/>
      <c r="B1263" s="91"/>
      <c r="C1263" s="92"/>
      <c r="H1263" s="145"/>
    </row>
    <row r="1264" spans="1:8" s="143" customFormat="1" ht="12.75" x14ac:dyDescent="0.2">
      <c r="A1264" s="135"/>
      <c r="B1264" s="91"/>
      <c r="C1264" s="92"/>
      <c r="H1264" s="145"/>
    </row>
    <row r="1265" spans="1:8" s="143" customFormat="1" ht="12.75" x14ac:dyDescent="0.2">
      <c r="A1265" s="135"/>
      <c r="B1265" s="91"/>
      <c r="C1265" s="92"/>
      <c r="H1265" s="145"/>
    </row>
    <row r="1266" spans="1:8" s="143" customFormat="1" ht="12.75" x14ac:dyDescent="0.2">
      <c r="A1266" s="135"/>
      <c r="B1266" s="91"/>
      <c r="C1266" s="92"/>
      <c r="H1266" s="145"/>
    </row>
    <row r="1267" spans="1:8" s="143" customFormat="1" ht="12.75" x14ac:dyDescent="0.2">
      <c r="A1267" s="135"/>
      <c r="B1267" s="91"/>
      <c r="C1267" s="92"/>
      <c r="H1267" s="145"/>
    </row>
    <row r="1268" spans="1:8" s="143" customFormat="1" ht="12.75" x14ac:dyDescent="0.2">
      <c r="A1268" s="135"/>
      <c r="B1268" s="91"/>
      <c r="C1268" s="92"/>
      <c r="H1268" s="145"/>
    </row>
    <row r="1269" spans="1:8" s="143" customFormat="1" ht="12.75" x14ac:dyDescent="0.2">
      <c r="A1269" s="135"/>
      <c r="B1269" s="91"/>
      <c r="C1269" s="92"/>
      <c r="H1269" s="145"/>
    </row>
    <row r="1270" spans="1:8" s="143" customFormat="1" ht="12.75" x14ac:dyDescent="0.2">
      <c r="A1270" s="135"/>
      <c r="B1270" s="91"/>
      <c r="C1270" s="92"/>
      <c r="H1270" s="145"/>
    </row>
    <row r="1271" spans="1:8" s="143" customFormat="1" ht="12.75" x14ac:dyDescent="0.2">
      <c r="A1271" s="135"/>
      <c r="B1271" s="91"/>
      <c r="C1271" s="92"/>
      <c r="H1271" s="145"/>
    </row>
    <row r="1272" spans="1:8" s="143" customFormat="1" ht="12.75" x14ac:dyDescent="0.2">
      <c r="A1272" s="135"/>
      <c r="B1272" s="91"/>
      <c r="C1272" s="92"/>
      <c r="H1272" s="145"/>
    </row>
    <row r="1273" spans="1:8" s="143" customFormat="1" ht="12.75" x14ac:dyDescent="0.2">
      <c r="A1273" s="135"/>
      <c r="B1273" s="91"/>
      <c r="C1273" s="92"/>
      <c r="H1273" s="145"/>
    </row>
    <row r="1274" spans="1:8" s="143" customFormat="1" ht="12.75" x14ac:dyDescent="0.2">
      <c r="A1274" s="135"/>
      <c r="B1274" s="91"/>
      <c r="C1274" s="92"/>
      <c r="H1274" s="145"/>
    </row>
    <row r="1275" spans="1:8" s="143" customFormat="1" ht="12.75" x14ac:dyDescent="0.2">
      <c r="A1275" s="135"/>
      <c r="B1275" s="91"/>
      <c r="C1275" s="92"/>
      <c r="H1275" s="145"/>
    </row>
    <row r="1276" spans="1:8" s="143" customFormat="1" ht="12.75" x14ac:dyDescent="0.2">
      <c r="A1276" s="135"/>
      <c r="B1276" s="91"/>
      <c r="C1276" s="92"/>
      <c r="H1276" s="145"/>
    </row>
    <row r="1277" spans="1:8" s="143" customFormat="1" ht="12.75" x14ac:dyDescent="0.2">
      <c r="A1277" s="135"/>
      <c r="B1277" s="91"/>
      <c r="C1277" s="92"/>
      <c r="H1277" s="145"/>
    </row>
    <row r="1278" spans="1:8" s="143" customFormat="1" ht="12.75" x14ac:dyDescent="0.2">
      <c r="A1278" s="135"/>
      <c r="B1278" s="91"/>
      <c r="C1278" s="92"/>
      <c r="H1278" s="145"/>
    </row>
    <row r="1279" spans="1:8" s="143" customFormat="1" ht="12.75" x14ac:dyDescent="0.2">
      <c r="A1279" s="135"/>
      <c r="B1279" s="91"/>
      <c r="C1279" s="92"/>
      <c r="H1279" s="145"/>
    </row>
    <row r="1280" spans="1:8" s="143" customFormat="1" ht="12.75" x14ac:dyDescent="0.2">
      <c r="A1280" s="135"/>
      <c r="B1280" s="91"/>
      <c r="C1280" s="92"/>
      <c r="H1280" s="145"/>
    </row>
    <row r="1281" spans="1:8" s="143" customFormat="1" ht="12.75" x14ac:dyDescent="0.2">
      <c r="A1281" s="135"/>
      <c r="B1281" s="91"/>
      <c r="C1281" s="92"/>
      <c r="H1281" s="145"/>
    </row>
    <row r="1282" spans="1:8" s="143" customFormat="1" ht="12.75" x14ac:dyDescent="0.2">
      <c r="A1282" s="135"/>
      <c r="B1282" s="91"/>
      <c r="C1282" s="92"/>
      <c r="H1282" s="145"/>
    </row>
    <row r="1283" spans="1:8" s="143" customFormat="1" ht="12.75" x14ac:dyDescent="0.2">
      <c r="A1283" s="135"/>
      <c r="B1283" s="91"/>
      <c r="C1283" s="92"/>
      <c r="H1283" s="145"/>
    </row>
    <row r="1284" spans="1:8" s="143" customFormat="1" ht="12.75" x14ac:dyDescent="0.2">
      <c r="A1284" s="135"/>
      <c r="B1284" s="91"/>
      <c r="C1284" s="92"/>
      <c r="H1284" s="145"/>
    </row>
    <row r="1285" spans="1:8" s="143" customFormat="1" ht="12.75" x14ac:dyDescent="0.2">
      <c r="A1285" s="135"/>
      <c r="B1285" s="91"/>
      <c r="C1285" s="92"/>
      <c r="H1285" s="145"/>
    </row>
    <row r="1286" spans="1:8" s="143" customFormat="1" ht="12.75" x14ac:dyDescent="0.2">
      <c r="A1286" s="135"/>
      <c r="B1286" s="91"/>
      <c r="C1286" s="92"/>
      <c r="H1286" s="145"/>
    </row>
    <row r="1287" spans="1:8" s="143" customFormat="1" ht="12.75" x14ac:dyDescent="0.2">
      <c r="A1287" s="135"/>
      <c r="B1287" s="91"/>
      <c r="C1287" s="92"/>
      <c r="H1287" s="145"/>
    </row>
    <row r="1288" spans="1:8" s="143" customFormat="1" ht="12.75" x14ac:dyDescent="0.2">
      <c r="A1288" s="135"/>
      <c r="B1288" s="91"/>
      <c r="C1288" s="92"/>
      <c r="H1288" s="145"/>
    </row>
    <row r="1289" spans="1:8" s="143" customFormat="1" ht="12.75" x14ac:dyDescent="0.2">
      <c r="A1289" s="135"/>
      <c r="B1289" s="91"/>
      <c r="C1289" s="92"/>
      <c r="H1289" s="145"/>
    </row>
    <row r="1290" spans="1:8" s="143" customFormat="1" ht="12.75" x14ac:dyDescent="0.2">
      <c r="A1290" s="135"/>
      <c r="B1290" s="91"/>
      <c r="C1290" s="92"/>
      <c r="H1290" s="145"/>
    </row>
    <row r="1291" spans="1:8" s="143" customFormat="1" ht="12.75" x14ac:dyDescent="0.2">
      <c r="A1291" s="135"/>
      <c r="B1291" s="91"/>
      <c r="C1291" s="92"/>
      <c r="H1291" s="145"/>
    </row>
    <row r="1292" spans="1:8" s="143" customFormat="1" ht="12.75" x14ac:dyDescent="0.2">
      <c r="A1292" s="135"/>
      <c r="B1292" s="91"/>
      <c r="C1292" s="92"/>
      <c r="H1292" s="145"/>
    </row>
    <row r="1293" spans="1:8" s="143" customFormat="1" ht="12.75" x14ac:dyDescent="0.2">
      <c r="A1293" s="135"/>
      <c r="B1293" s="91"/>
      <c r="C1293" s="92"/>
      <c r="H1293" s="145"/>
    </row>
    <row r="1294" spans="1:8" s="143" customFormat="1" ht="12.75" x14ac:dyDescent="0.2">
      <c r="A1294" s="135"/>
      <c r="B1294" s="91"/>
      <c r="C1294" s="92"/>
      <c r="H1294" s="145"/>
    </row>
    <row r="1295" spans="1:8" s="143" customFormat="1" ht="12.75" x14ac:dyDescent="0.2">
      <c r="A1295" s="135"/>
      <c r="B1295" s="91"/>
      <c r="C1295" s="92"/>
      <c r="H1295" s="145"/>
    </row>
    <row r="1296" spans="1:8" s="143" customFormat="1" ht="12.75" x14ac:dyDescent="0.2">
      <c r="A1296" s="135"/>
      <c r="B1296" s="91"/>
      <c r="C1296" s="92"/>
      <c r="H1296" s="145"/>
    </row>
    <row r="1297" spans="1:8" s="143" customFormat="1" ht="12.75" x14ac:dyDescent="0.2">
      <c r="A1297" s="135"/>
      <c r="B1297" s="91"/>
      <c r="C1297" s="92"/>
      <c r="H1297" s="145"/>
    </row>
    <row r="1298" spans="1:8" s="143" customFormat="1" ht="12.75" x14ac:dyDescent="0.2">
      <c r="A1298" s="135"/>
      <c r="B1298" s="91"/>
      <c r="C1298" s="92"/>
      <c r="H1298" s="145"/>
    </row>
    <row r="1299" spans="1:8" s="143" customFormat="1" ht="12.75" x14ac:dyDescent="0.2">
      <c r="A1299" s="135"/>
      <c r="B1299" s="91"/>
      <c r="C1299" s="92"/>
      <c r="H1299" s="145"/>
    </row>
    <row r="1300" spans="1:8" s="143" customFormat="1" ht="12.75" x14ac:dyDescent="0.2">
      <c r="A1300" s="135"/>
      <c r="B1300" s="91"/>
      <c r="C1300" s="92"/>
      <c r="H1300" s="145"/>
    </row>
    <row r="1301" spans="1:8" s="143" customFormat="1" ht="12.75" x14ac:dyDescent="0.2">
      <c r="A1301" s="135"/>
      <c r="B1301" s="91"/>
      <c r="C1301" s="92"/>
      <c r="H1301" s="145"/>
    </row>
    <row r="1302" spans="1:8" s="143" customFormat="1" ht="12.75" x14ac:dyDescent="0.2">
      <c r="A1302" s="135"/>
      <c r="B1302" s="91"/>
      <c r="C1302" s="92"/>
      <c r="H1302" s="145"/>
    </row>
    <row r="1303" spans="1:8" s="143" customFormat="1" ht="12.75" x14ac:dyDescent="0.2">
      <c r="A1303" s="135"/>
      <c r="B1303" s="91"/>
      <c r="C1303" s="92"/>
      <c r="H1303" s="145"/>
    </row>
    <row r="1304" spans="1:8" s="143" customFormat="1" ht="12.75" x14ac:dyDescent="0.2">
      <c r="A1304" s="135"/>
      <c r="B1304" s="91"/>
      <c r="C1304" s="92"/>
      <c r="H1304" s="145"/>
    </row>
    <row r="1305" spans="1:8" s="143" customFormat="1" ht="12.75" x14ac:dyDescent="0.2">
      <c r="A1305" s="135"/>
      <c r="B1305" s="91"/>
      <c r="C1305" s="92"/>
      <c r="H1305" s="145"/>
    </row>
    <row r="1306" spans="1:8" s="143" customFormat="1" ht="12.75" x14ac:dyDescent="0.2">
      <c r="A1306" s="135"/>
      <c r="B1306" s="91"/>
      <c r="C1306" s="92"/>
      <c r="H1306" s="145"/>
    </row>
    <row r="1307" spans="1:8" s="143" customFormat="1" ht="12.75" x14ac:dyDescent="0.2">
      <c r="A1307" s="135"/>
      <c r="B1307" s="91"/>
      <c r="C1307" s="92"/>
      <c r="H1307" s="145"/>
    </row>
    <row r="1308" spans="1:8" s="143" customFormat="1" ht="12.75" x14ac:dyDescent="0.2">
      <c r="A1308" s="135"/>
      <c r="B1308" s="91"/>
      <c r="C1308" s="92"/>
      <c r="H1308" s="145"/>
    </row>
    <row r="1309" spans="1:8" s="143" customFormat="1" ht="12.75" x14ac:dyDescent="0.2">
      <c r="A1309" s="135"/>
      <c r="B1309" s="91"/>
      <c r="C1309" s="92"/>
      <c r="H1309" s="145"/>
    </row>
    <row r="1310" spans="1:8" s="143" customFormat="1" ht="12.75" x14ac:dyDescent="0.2">
      <c r="A1310" s="135"/>
      <c r="B1310" s="91"/>
      <c r="C1310" s="92"/>
      <c r="H1310" s="145"/>
    </row>
    <row r="1311" spans="1:8" s="143" customFormat="1" ht="12.75" x14ac:dyDescent="0.2">
      <c r="A1311" s="135"/>
      <c r="B1311" s="91"/>
      <c r="C1311" s="92"/>
      <c r="H1311" s="145"/>
    </row>
    <row r="1312" spans="1:8" s="143" customFormat="1" ht="12.75" x14ac:dyDescent="0.2">
      <c r="A1312" s="135"/>
      <c r="B1312" s="91"/>
      <c r="C1312" s="92"/>
      <c r="H1312" s="145"/>
    </row>
    <row r="1313" spans="1:8" s="143" customFormat="1" ht="12.75" x14ac:dyDescent="0.2">
      <c r="A1313" s="135"/>
      <c r="B1313" s="91"/>
      <c r="C1313" s="92"/>
      <c r="H1313" s="145"/>
    </row>
    <row r="1314" spans="1:8" s="143" customFormat="1" ht="12.75" x14ac:dyDescent="0.2">
      <c r="A1314" s="135"/>
      <c r="B1314" s="91"/>
      <c r="C1314" s="92"/>
      <c r="H1314" s="145"/>
    </row>
    <row r="1315" spans="1:8" s="143" customFormat="1" ht="12.75" x14ac:dyDescent="0.2">
      <c r="A1315" s="135"/>
      <c r="B1315" s="91"/>
      <c r="C1315" s="92"/>
      <c r="H1315" s="145"/>
    </row>
    <row r="1316" spans="1:8" s="143" customFormat="1" ht="12.75" x14ac:dyDescent="0.2">
      <c r="A1316" s="135"/>
      <c r="B1316" s="91"/>
      <c r="C1316" s="92"/>
      <c r="H1316" s="145"/>
    </row>
    <row r="1317" spans="1:8" s="143" customFormat="1" ht="12.75" x14ac:dyDescent="0.2">
      <c r="A1317" s="135"/>
      <c r="B1317" s="91"/>
      <c r="C1317" s="92"/>
      <c r="H1317" s="145"/>
    </row>
    <row r="1318" spans="1:8" s="143" customFormat="1" ht="12.75" x14ac:dyDescent="0.2">
      <c r="A1318" s="135"/>
      <c r="B1318" s="91"/>
      <c r="C1318" s="92"/>
      <c r="H1318" s="145"/>
    </row>
    <row r="1319" spans="1:8" s="143" customFormat="1" ht="12.75" x14ac:dyDescent="0.2">
      <c r="A1319" s="135"/>
      <c r="B1319" s="91"/>
      <c r="C1319" s="92"/>
      <c r="H1319" s="145"/>
    </row>
    <row r="1320" spans="1:8" s="143" customFormat="1" ht="12.75" x14ac:dyDescent="0.2">
      <c r="A1320" s="135"/>
      <c r="B1320" s="91"/>
      <c r="C1320" s="92"/>
      <c r="H1320" s="145"/>
    </row>
    <row r="1321" spans="1:8" s="143" customFormat="1" ht="12.75" x14ac:dyDescent="0.2">
      <c r="A1321" s="135"/>
      <c r="B1321" s="91"/>
      <c r="C1321" s="92"/>
      <c r="H1321" s="145"/>
    </row>
    <row r="1322" spans="1:8" s="143" customFormat="1" ht="12.75" x14ac:dyDescent="0.2">
      <c r="A1322" s="135"/>
      <c r="B1322" s="91"/>
      <c r="C1322" s="92"/>
      <c r="H1322" s="145"/>
    </row>
    <row r="1323" spans="1:8" s="143" customFormat="1" ht="12.75" x14ac:dyDescent="0.2">
      <c r="A1323" s="135"/>
      <c r="B1323" s="91"/>
      <c r="C1323" s="92"/>
      <c r="H1323" s="145"/>
    </row>
    <row r="1324" spans="1:8" s="143" customFormat="1" ht="12.75" x14ac:dyDescent="0.2">
      <c r="A1324" s="135"/>
      <c r="B1324" s="91"/>
      <c r="C1324" s="92"/>
      <c r="H1324" s="145"/>
    </row>
    <row r="1325" spans="1:8" s="143" customFormat="1" ht="12.75" x14ac:dyDescent="0.2">
      <c r="A1325" s="135"/>
      <c r="B1325" s="91"/>
      <c r="C1325" s="92"/>
      <c r="H1325" s="145"/>
    </row>
    <row r="1326" spans="1:8" s="143" customFormat="1" ht="12.75" x14ac:dyDescent="0.2">
      <c r="A1326" s="135"/>
      <c r="B1326" s="91"/>
      <c r="C1326" s="92"/>
      <c r="H1326" s="145"/>
    </row>
    <row r="1327" spans="1:8" s="143" customFormat="1" ht="12.75" x14ac:dyDescent="0.2">
      <c r="A1327" s="135"/>
      <c r="B1327" s="91"/>
      <c r="C1327" s="92"/>
      <c r="H1327" s="145"/>
    </row>
    <row r="1328" spans="1:8" s="143" customFormat="1" ht="12.75" x14ac:dyDescent="0.2">
      <c r="A1328" s="135"/>
      <c r="B1328" s="91"/>
      <c r="C1328" s="92"/>
      <c r="H1328" s="145"/>
    </row>
    <row r="1329" spans="1:8" s="143" customFormat="1" ht="12.75" x14ac:dyDescent="0.2">
      <c r="A1329" s="135"/>
      <c r="B1329" s="91"/>
      <c r="C1329" s="92"/>
      <c r="H1329" s="145"/>
    </row>
    <row r="1330" spans="1:8" s="143" customFormat="1" ht="12.75" x14ac:dyDescent="0.2">
      <c r="A1330" s="135"/>
      <c r="B1330" s="91"/>
      <c r="C1330" s="92"/>
      <c r="H1330" s="145"/>
    </row>
    <row r="1331" spans="1:8" s="143" customFormat="1" ht="12.75" x14ac:dyDescent="0.2">
      <c r="A1331" s="135"/>
      <c r="B1331" s="91"/>
      <c r="C1331" s="92"/>
      <c r="H1331" s="145"/>
    </row>
    <row r="1332" spans="1:8" s="143" customFormat="1" ht="12.75" x14ac:dyDescent="0.2">
      <c r="A1332" s="135"/>
      <c r="B1332" s="91"/>
      <c r="C1332" s="92"/>
      <c r="H1332" s="145"/>
    </row>
    <row r="1333" spans="1:8" s="143" customFormat="1" ht="12.75" x14ac:dyDescent="0.2">
      <c r="A1333" s="135"/>
      <c r="B1333" s="91"/>
      <c r="C1333" s="92"/>
      <c r="H1333" s="145"/>
    </row>
    <row r="1334" spans="1:8" s="143" customFormat="1" ht="12.75" x14ac:dyDescent="0.2">
      <c r="A1334" s="135"/>
      <c r="B1334" s="91"/>
      <c r="C1334" s="92"/>
      <c r="H1334" s="145"/>
    </row>
    <row r="1335" spans="1:8" s="143" customFormat="1" ht="12.75" x14ac:dyDescent="0.2">
      <c r="A1335" s="135"/>
      <c r="B1335" s="91"/>
      <c r="C1335" s="92"/>
      <c r="H1335" s="145"/>
    </row>
    <row r="1336" spans="1:8" s="143" customFormat="1" ht="12.75" x14ac:dyDescent="0.2">
      <c r="A1336" s="135"/>
      <c r="B1336" s="91"/>
      <c r="C1336" s="92"/>
      <c r="H1336" s="145"/>
    </row>
    <row r="1337" spans="1:8" s="143" customFormat="1" ht="12.75" x14ac:dyDescent="0.2">
      <c r="A1337" s="135"/>
      <c r="B1337" s="91"/>
      <c r="C1337" s="92"/>
      <c r="H1337" s="145"/>
    </row>
    <row r="1338" spans="1:8" s="143" customFormat="1" ht="12.75" x14ac:dyDescent="0.2">
      <c r="A1338" s="135"/>
      <c r="B1338" s="91"/>
      <c r="C1338" s="92"/>
      <c r="H1338" s="145"/>
    </row>
    <row r="1339" spans="1:8" s="143" customFormat="1" ht="12.75" x14ac:dyDescent="0.2">
      <c r="A1339" s="135"/>
      <c r="B1339" s="91"/>
      <c r="C1339" s="92"/>
      <c r="H1339" s="145"/>
    </row>
    <row r="1340" spans="1:8" s="143" customFormat="1" ht="12.75" x14ac:dyDescent="0.2">
      <c r="A1340" s="135"/>
      <c r="B1340" s="91"/>
      <c r="C1340" s="92"/>
      <c r="H1340" s="145"/>
    </row>
    <row r="1341" spans="1:8" s="143" customFormat="1" ht="12.75" x14ac:dyDescent="0.2">
      <c r="A1341" s="135"/>
      <c r="B1341" s="91"/>
      <c r="C1341" s="92"/>
      <c r="H1341" s="145"/>
    </row>
    <row r="1342" spans="1:8" s="143" customFormat="1" ht="12.75" x14ac:dyDescent="0.2">
      <c r="A1342" s="135"/>
      <c r="B1342" s="91"/>
      <c r="C1342" s="92"/>
      <c r="H1342" s="145"/>
    </row>
    <row r="1343" spans="1:8" s="143" customFormat="1" ht="12.75" x14ac:dyDescent="0.2">
      <c r="A1343" s="135"/>
      <c r="B1343" s="91"/>
      <c r="C1343" s="92"/>
      <c r="H1343" s="145"/>
    </row>
    <row r="1344" spans="1:8" s="143" customFormat="1" ht="12.75" x14ac:dyDescent="0.2">
      <c r="A1344" s="135"/>
      <c r="B1344" s="91"/>
      <c r="C1344" s="92"/>
      <c r="H1344" s="145"/>
    </row>
    <row r="1345" spans="1:8" s="143" customFormat="1" ht="12.75" x14ac:dyDescent="0.2">
      <c r="A1345" s="135"/>
      <c r="B1345" s="91"/>
      <c r="C1345" s="92"/>
      <c r="H1345" s="145"/>
    </row>
    <row r="1346" spans="1:8" s="143" customFormat="1" ht="12.75" x14ac:dyDescent="0.2">
      <c r="A1346" s="135"/>
      <c r="B1346" s="91"/>
      <c r="C1346" s="92"/>
      <c r="H1346" s="145"/>
    </row>
    <row r="1347" spans="1:8" s="143" customFormat="1" ht="12.75" x14ac:dyDescent="0.2">
      <c r="A1347" s="135"/>
      <c r="B1347" s="91"/>
      <c r="C1347" s="92"/>
      <c r="H1347" s="145"/>
    </row>
    <row r="1348" spans="1:8" s="143" customFormat="1" ht="12.75" x14ac:dyDescent="0.2">
      <c r="A1348" s="135"/>
      <c r="B1348" s="91"/>
      <c r="C1348" s="92"/>
      <c r="H1348" s="145"/>
    </row>
    <row r="1349" spans="1:8" s="143" customFormat="1" ht="12.75" x14ac:dyDescent="0.2">
      <c r="A1349" s="135"/>
      <c r="B1349" s="91"/>
      <c r="C1349" s="92"/>
      <c r="H1349" s="145"/>
    </row>
    <row r="1350" spans="1:8" s="143" customFormat="1" ht="12.75" x14ac:dyDescent="0.2">
      <c r="A1350" s="135"/>
      <c r="B1350" s="91"/>
      <c r="C1350" s="92"/>
      <c r="H1350" s="145"/>
    </row>
    <row r="1351" spans="1:8" s="143" customFormat="1" ht="12.75" x14ac:dyDescent="0.2">
      <c r="A1351" s="135"/>
      <c r="B1351" s="91"/>
      <c r="C1351" s="92"/>
      <c r="H1351" s="145"/>
    </row>
    <row r="1352" spans="1:8" s="143" customFormat="1" ht="12.75" x14ac:dyDescent="0.2">
      <c r="A1352" s="135"/>
      <c r="B1352" s="91"/>
      <c r="C1352" s="92"/>
      <c r="H1352" s="145"/>
    </row>
    <row r="1353" spans="1:8" s="143" customFormat="1" ht="12.75" x14ac:dyDescent="0.2">
      <c r="A1353" s="135"/>
      <c r="B1353" s="91"/>
      <c r="C1353" s="92"/>
      <c r="H1353" s="145"/>
    </row>
    <row r="1354" spans="1:8" s="143" customFormat="1" ht="12.75" x14ac:dyDescent="0.2">
      <c r="A1354" s="135"/>
      <c r="B1354" s="91"/>
      <c r="C1354" s="92"/>
      <c r="H1354" s="145"/>
    </row>
    <row r="1355" spans="1:8" s="143" customFormat="1" ht="12.75" x14ac:dyDescent="0.2">
      <c r="A1355" s="135"/>
      <c r="B1355" s="91"/>
      <c r="C1355" s="92"/>
      <c r="H1355" s="145"/>
    </row>
    <row r="1356" spans="1:8" s="143" customFormat="1" ht="12.75" x14ac:dyDescent="0.2">
      <c r="A1356" s="135"/>
      <c r="B1356" s="91"/>
      <c r="C1356" s="92"/>
      <c r="H1356" s="145"/>
    </row>
    <row r="1357" spans="1:8" s="143" customFormat="1" ht="12.75" x14ac:dyDescent="0.2">
      <c r="A1357" s="135"/>
      <c r="B1357" s="91"/>
      <c r="C1357" s="92"/>
      <c r="H1357" s="145"/>
    </row>
    <row r="1358" spans="1:8" s="143" customFormat="1" ht="12.75" x14ac:dyDescent="0.2">
      <c r="A1358" s="135"/>
      <c r="B1358" s="91"/>
      <c r="C1358" s="92"/>
      <c r="H1358" s="145"/>
    </row>
    <row r="1359" spans="1:8" s="143" customFormat="1" ht="12.75" x14ac:dyDescent="0.2">
      <c r="A1359" s="135"/>
      <c r="B1359" s="91"/>
      <c r="C1359" s="92"/>
      <c r="H1359" s="145"/>
    </row>
    <row r="1360" spans="1:8" s="143" customFormat="1" ht="12.75" x14ac:dyDescent="0.2">
      <c r="A1360" s="135"/>
      <c r="B1360" s="91"/>
      <c r="C1360" s="92"/>
      <c r="H1360" s="145"/>
    </row>
    <row r="1361" spans="1:8" s="143" customFormat="1" ht="12.75" x14ac:dyDescent="0.2">
      <c r="A1361" s="135"/>
      <c r="B1361" s="91"/>
      <c r="C1361" s="92"/>
      <c r="H1361" s="145"/>
    </row>
    <row r="1362" spans="1:8" s="143" customFormat="1" ht="12.75" x14ac:dyDescent="0.2">
      <c r="A1362" s="135"/>
      <c r="B1362" s="91"/>
      <c r="C1362" s="92"/>
      <c r="H1362" s="145"/>
    </row>
    <row r="1363" spans="1:8" s="143" customFormat="1" ht="12.75" x14ac:dyDescent="0.2">
      <c r="A1363" s="135"/>
      <c r="B1363" s="91"/>
      <c r="C1363" s="92"/>
      <c r="H1363" s="145"/>
    </row>
    <row r="1364" spans="1:8" s="143" customFormat="1" ht="12.75" x14ac:dyDescent="0.2">
      <c r="A1364" s="135"/>
      <c r="B1364" s="91"/>
      <c r="C1364" s="92"/>
      <c r="H1364" s="145"/>
    </row>
    <row r="1365" spans="1:8" s="143" customFormat="1" ht="12.75" x14ac:dyDescent="0.2">
      <c r="A1365" s="135"/>
      <c r="B1365" s="91"/>
      <c r="C1365" s="92"/>
      <c r="H1365" s="145"/>
    </row>
    <row r="1366" spans="1:8" s="143" customFormat="1" ht="12.75" x14ac:dyDescent="0.2">
      <c r="A1366" s="135"/>
      <c r="B1366" s="91"/>
      <c r="C1366" s="92"/>
      <c r="H1366" s="145"/>
    </row>
    <row r="1367" spans="1:8" s="143" customFormat="1" ht="12.75" x14ac:dyDescent="0.2">
      <c r="A1367" s="135"/>
      <c r="B1367" s="91"/>
      <c r="C1367" s="92"/>
      <c r="H1367" s="145"/>
    </row>
    <row r="1368" spans="1:8" s="143" customFormat="1" ht="12.75" x14ac:dyDescent="0.2">
      <c r="A1368" s="135"/>
      <c r="B1368" s="91"/>
      <c r="C1368" s="92"/>
      <c r="H1368" s="145"/>
    </row>
    <row r="1369" spans="1:8" s="143" customFormat="1" ht="12.75" x14ac:dyDescent="0.2">
      <c r="A1369" s="135"/>
      <c r="B1369" s="91"/>
      <c r="C1369" s="92"/>
      <c r="H1369" s="145"/>
    </row>
    <row r="1370" spans="1:8" s="143" customFormat="1" ht="12.75" x14ac:dyDescent="0.2">
      <c r="A1370" s="135"/>
      <c r="B1370" s="91"/>
      <c r="C1370" s="92"/>
      <c r="H1370" s="145"/>
    </row>
    <row r="1371" spans="1:8" s="143" customFormat="1" ht="12.75" x14ac:dyDescent="0.2">
      <c r="A1371" s="135"/>
      <c r="B1371" s="91"/>
      <c r="C1371" s="92"/>
      <c r="H1371" s="145"/>
    </row>
    <row r="1372" spans="1:8" s="143" customFormat="1" ht="12.75" x14ac:dyDescent="0.2">
      <c r="A1372" s="135"/>
      <c r="B1372" s="91"/>
      <c r="C1372" s="92"/>
      <c r="H1372" s="145"/>
    </row>
    <row r="1373" spans="1:8" s="143" customFormat="1" ht="12.75" x14ac:dyDescent="0.2">
      <c r="A1373" s="135"/>
      <c r="B1373" s="91"/>
      <c r="C1373" s="92"/>
      <c r="H1373" s="145"/>
    </row>
    <row r="1374" spans="1:8" s="143" customFormat="1" ht="12.75" x14ac:dyDescent="0.2">
      <c r="A1374" s="135"/>
      <c r="B1374" s="91"/>
      <c r="C1374" s="92"/>
      <c r="H1374" s="145"/>
    </row>
    <row r="1375" spans="1:8" s="143" customFormat="1" ht="12.75" x14ac:dyDescent="0.2">
      <c r="A1375" s="135"/>
      <c r="B1375" s="91"/>
      <c r="C1375" s="92"/>
      <c r="H1375" s="145"/>
    </row>
    <row r="1376" spans="1:8" s="143" customFormat="1" ht="12.75" x14ac:dyDescent="0.2">
      <c r="A1376" s="135"/>
      <c r="B1376" s="91"/>
      <c r="C1376" s="92"/>
      <c r="H1376" s="145"/>
    </row>
    <row r="1377" spans="1:8" s="143" customFormat="1" ht="12.75" x14ac:dyDescent="0.2">
      <c r="A1377" s="135"/>
      <c r="B1377" s="91"/>
      <c r="C1377" s="92"/>
      <c r="H1377" s="145"/>
    </row>
    <row r="1378" spans="1:8" s="143" customFormat="1" ht="12.75" x14ac:dyDescent="0.2">
      <c r="A1378" s="135"/>
      <c r="B1378" s="91"/>
      <c r="C1378" s="92"/>
      <c r="H1378" s="145"/>
    </row>
    <row r="1379" spans="1:8" s="143" customFormat="1" ht="12.75" x14ac:dyDescent="0.2">
      <c r="A1379" s="135"/>
      <c r="B1379" s="91"/>
      <c r="C1379" s="92"/>
      <c r="H1379" s="145"/>
    </row>
    <row r="1380" spans="1:8" s="143" customFormat="1" ht="12.75" x14ac:dyDescent="0.2">
      <c r="A1380" s="135"/>
      <c r="B1380" s="91"/>
      <c r="C1380" s="92"/>
      <c r="H1380" s="145"/>
    </row>
    <row r="1381" spans="1:8" s="143" customFormat="1" ht="12.75" x14ac:dyDescent="0.2">
      <c r="A1381" s="135"/>
      <c r="B1381" s="91"/>
      <c r="C1381" s="92"/>
      <c r="H1381" s="145"/>
    </row>
    <row r="1382" spans="1:8" s="143" customFormat="1" ht="12.75" x14ac:dyDescent="0.2">
      <c r="A1382" s="135"/>
      <c r="B1382" s="91"/>
      <c r="C1382" s="92"/>
      <c r="H1382" s="145"/>
    </row>
    <row r="1383" spans="1:8" s="143" customFormat="1" ht="12.75" x14ac:dyDescent="0.2">
      <c r="A1383" s="135"/>
      <c r="B1383" s="91"/>
      <c r="C1383" s="92"/>
      <c r="H1383" s="145"/>
    </row>
    <row r="1384" spans="1:8" s="143" customFormat="1" ht="12.75" x14ac:dyDescent="0.2">
      <c r="A1384" s="135"/>
      <c r="B1384" s="91"/>
      <c r="C1384" s="92"/>
      <c r="H1384" s="145"/>
    </row>
    <row r="1385" spans="1:8" s="143" customFormat="1" ht="12.75" x14ac:dyDescent="0.2">
      <c r="A1385" s="135"/>
      <c r="B1385" s="91"/>
      <c r="C1385" s="92"/>
      <c r="H1385" s="145"/>
    </row>
    <row r="1386" spans="1:8" s="143" customFormat="1" ht="12.75" x14ac:dyDescent="0.2">
      <c r="A1386" s="135"/>
      <c r="B1386" s="91"/>
      <c r="C1386" s="92"/>
      <c r="H1386" s="145"/>
    </row>
    <row r="1387" spans="1:8" s="143" customFormat="1" ht="12.75" x14ac:dyDescent="0.2">
      <c r="A1387" s="135"/>
      <c r="B1387" s="91"/>
      <c r="C1387" s="92"/>
      <c r="H1387" s="145"/>
    </row>
    <row r="1388" spans="1:8" s="143" customFormat="1" ht="12.75" x14ac:dyDescent="0.2">
      <c r="A1388" s="135"/>
      <c r="B1388" s="91"/>
      <c r="C1388" s="92"/>
      <c r="H1388" s="145"/>
    </row>
    <row r="1389" spans="1:8" s="143" customFormat="1" ht="12.75" x14ac:dyDescent="0.2">
      <c r="A1389" s="135"/>
      <c r="B1389" s="91"/>
      <c r="C1389" s="92"/>
      <c r="H1389" s="145"/>
    </row>
    <row r="1390" spans="1:8" s="143" customFormat="1" ht="12.75" x14ac:dyDescent="0.2">
      <c r="A1390" s="135"/>
      <c r="B1390" s="91"/>
      <c r="C1390" s="92"/>
      <c r="H1390" s="145"/>
    </row>
    <row r="1391" spans="1:8" s="143" customFormat="1" ht="12.75" x14ac:dyDescent="0.2">
      <c r="A1391" s="135"/>
      <c r="B1391" s="91"/>
      <c r="C1391" s="92"/>
      <c r="H1391" s="145"/>
    </row>
    <row r="1392" spans="1:8" s="143" customFormat="1" ht="12.75" x14ac:dyDescent="0.2">
      <c r="A1392" s="135"/>
      <c r="B1392" s="91"/>
      <c r="C1392" s="92"/>
      <c r="H1392" s="145"/>
    </row>
    <row r="1393" spans="1:8" s="143" customFormat="1" ht="12.75" x14ac:dyDescent="0.2">
      <c r="A1393" s="135"/>
      <c r="B1393" s="91"/>
      <c r="C1393" s="92"/>
      <c r="H1393" s="145"/>
    </row>
    <row r="1394" spans="1:8" s="143" customFormat="1" ht="12.75" x14ac:dyDescent="0.2">
      <c r="A1394" s="135"/>
      <c r="B1394" s="91"/>
      <c r="C1394" s="92"/>
      <c r="H1394" s="145"/>
    </row>
    <row r="1395" spans="1:8" s="143" customFormat="1" ht="12.75" x14ac:dyDescent="0.2">
      <c r="A1395" s="135"/>
      <c r="B1395" s="91"/>
      <c r="C1395" s="92"/>
      <c r="H1395" s="145"/>
    </row>
    <row r="1396" spans="1:8" s="143" customFormat="1" ht="12.75" x14ac:dyDescent="0.2">
      <c r="A1396" s="135"/>
      <c r="B1396" s="91"/>
      <c r="C1396" s="92"/>
      <c r="H1396" s="145"/>
    </row>
    <row r="1397" spans="1:8" s="143" customFormat="1" ht="12.75" x14ac:dyDescent="0.2">
      <c r="A1397" s="135"/>
      <c r="B1397" s="91"/>
      <c r="C1397" s="92"/>
      <c r="H1397" s="145"/>
    </row>
    <row r="1398" spans="1:8" s="143" customFormat="1" ht="12.75" x14ac:dyDescent="0.2">
      <c r="A1398" s="135"/>
      <c r="B1398" s="91"/>
      <c r="C1398" s="92"/>
      <c r="H1398" s="145"/>
    </row>
    <row r="1399" spans="1:8" s="143" customFormat="1" ht="12.75" x14ac:dyDescent="0.2">
      <c r="A1399" s="135"/>
      <c r="B1399" s="91"/>
      <c r="C1399" s="92"/>
      <c r="H1399" s="145"/>
    </row>
    <row r="1400" spans="1:8" s="143" customFormat="1" ht="12.75" x14ac:dyDescent="0.2">
      <c r="A1400" s="135"/>
      <c r="B1400" s="91"/>
      <c r="C1400" s="92"/>
      <c r="H1400" s="145"/>
    </row>
    <row r="1401" spans="1:8" s="143" customFormat="1" ht="12.75" x14ac:dyDescent="0.2">
      <c r="A1401" s="135"/>
      <c r="B1401" s="91"/>
      <c r="C1401" s="92"/>
      <c r="H1401" s="145"/>
    </row>
    <row r="1402" spans="1:8" s="143" customFormat="1" ht="12.75" x14ac:dyDescent="0.2">
      <c r="A1402" s="135"/>
      <c r="B1402" s="91"/>
      <c r="C1402" s="92"/>
      <c r="H1402" s="145"/>
    </row>
    <row r="1403" spans="1:8" s="143" customFormat="1" ht="12.75" x14ac:dyDescent="0.2">
      <c r="A1403" s="135"/>
      <c r="B1403" s="91"/>
      <c r="C1403" s="92"/>
      <c r="H1403" s="145"/>
    </row>
    <row r="1404" spans="1:8" s="143" customFormat="1" ht="12.75" x14ac:dyDescent="0.2">
      <c r="A1404" s="135"/>
      <c r="B1404" s="91"/>
      <c r="C1404" s="92"/>
      <c r="H1404" s="145"/>
    </row>
    <row r="1405" spans="1:8" s="143" customFormat="1" ht="12.75" x14ac:dyDescent="0.2">
      <c r="A1405" s="135"/>
      <c r="B1405" s="91"/>
      <c r="C1405" s="92"/>
      <c r="H1405" s="145"/>
    </row>
    <row r="1406" spans="1:8" s="143" customFormat="1" ht="12.75" x14ac:dyDescent="0.2">
      <c r="A1406" s="135"/>
      <c r="B1406" s="91"/>
      <c r="C1406" s="92"/>
      <c r="H1406" s="145"/>
    </row>
    <row r="1407" spans="1:8" s="143" customFormat="1" ht="12.75" x14ac:dyDescent="0.2">
      <c r="A1407" s="135"/>
      <c r="B1407" s="91"/>
      <c r="C1407" s="92"/>
      <c r="H1407" s="145"/>
    </row>
    <row r="1408" spans="1:8" s="143" customFormat="1" ht="12.75" x14ac:dyDescent="0.2">
      <c r="A1408" s="135"/>
      <c r="B1408" s="91"/>
      <c r="C1408" s="92"/>
      <c r="H1408" s="145"/>
    </row>
    <row r="1409" spans="1:8" s="143" customFormat="1" ht="12.75" x14ac:dyDescent="0.2">
      <c r="A1409" s="135"/>
      <c r="B1409" s="91"/>
      <c r="C1409" s="92"/>
      <c r="H1409" s="145"/>
    </row>
    <row r="1410" spans="1:8" s="143" customFormat="1" ht="12.75" x14ac:dyDescent="0.2">
      <c r="A1410" s="135"/>
      <c r="B1410" s="91"/>
      <c r="C1410" s="92"/>
      <c r="H1410" s="145"/>
    </row>
    <row r="1411" spans="1:8" s="143" customFormat="1" ht="12.75" x14ac:dyDescent="0.2">
      <c r="A1411" s="135"/>
      <c r="B1411" s="91"/>
      <c r="C1411" s="92"/>
      <c r="H1411" s="145"/>
    </row>
    <row r="1412" spans="1:8" s="143" customFormat="1" ht="12.75" x14ac:dyDescent="0.2">
      <c r="A1412" s="135"/>
      <c r="B1412" s="91"/>
      <c r="C1412" s="92"/>
      <c r="H1412" s="145"/>
    </row>
    <row r="1413" spans="1:8" s="143" customFormat="1" ht="12.75" x14ac:dyDescent="0.2">
      <c r="A1413" s="135"/>
      <c r="B1413" s="91"/>
      <c r="C1413" s="92"/>
      <c r="H1413" s="145"/>
    </row>
    <row r="1414" spans="1:8" s="143" customFormat="1" ht="12.75" x14ac:dyDescent="0.2">
      <c r="A1414" s="135"/>
      <c r="B1414" s="91"/>
      <c r="C1414" s="92"/>
      <c r="H1414" s="145"/>
    </row>
    <row r="1415" spans="1:8" s="143" customFormat="1" ht="12.75" x14ac:dyDescent="0.2">
      <c r="A1415" s="135"/>
      <c r="B1415" s="91"/>
      <c r="C1415" s="92"/>
      <c r="H1415" s="145"/>
    </row>
    <row r="1416" spans="1:8" s="143" customFormat="1" ht="12.75" x14ac:dyDescent="0.2">
      <c r="A1416" s="135"/>
      <c r="B1416" s="91"/>
      <c r="C1416" s="92"/>
      <c r="H1416" s="145"/>
    </row>
    <row r="1417" spans="1:8" s="143" customFormat="1" ht="12.75" x14ac:dyDescent="0.2">
      <c r="A1417" s="135"/>
      <c r="B1417" s="91"/>
      <c r="C1417" s="92"/>
      <c r="H1417" s="145"/>
    </row>
    <row r="1418" spans="1:8" s="143" customFormat="1" ht="12.75" x14ac:dyDescent="0.2">
      <c r="A1418" s="135"/>
      <c r="B1418" s="91"/>
      <c r="C1418" s="92"/>
      <c r="H1418" s="145"/>
    </row>
    <row r="1419" spans="1:8" s="143" customFormat="1" ht="12.75" x14ac:dyDescent="0.2">
      <c r="A1419" s="135"/>
      <c r="B1419" s="91"/>
      <c r="C1419" s="92"/>
      <c r="H1419" s="145"/>
    </row>
    <row r="1420" spans="1:8" s="143" customFormat="1" ht="12.75" x14ac:dyDescent="0.2">
      <c r="A1420" s="135"/>
      <c r="B1420" s="91"/>
      <c r="C1420" s="92"/>
      <c r="H1420" s="145"/>
    </row>
    <row r="1421" spans="1:8" s="143" customFormat="1" ht="12.75" x14ac:dyDescent="0.2">
      <c r="A1421" s="135"/>
      <c r="B1421" s="91"/>
      <c r="C1421" s="92"/>
      <c r="H1421" s="145"/>
    </row>
    <row r="1422" spans="1:8" s="143" customFormat="1" ht="12.75" x14ac:dyDescent="0.2">
      <c r="A1422" s="135"/>
      <c r="B1422" s="91"/>
      <c r="C1422" s="92"/>
      <c r="H1422" s="145"/>
    </row>
    <row r="1423" spans="1:8" s="143" customFormat="1" ht="12.75" x14ac:dyDescent="0.2">
      <c r="A1423" s="135"/>
      <c r="B1423" s="91"/>
      <c r="C1423" s="92"/>
      <c r="H1423" s="145"/>
    </row>
    <row r="1424" spans="1:8" s="143" customFormat="1" ht="12.75" x14ac:dyDescent="0.2">
      <c r="A1424" s="135"/>
      <c r="B1424" s="91"/>
      <c r="C1424" s="92"/>
      <c r="H1424" s="145"/>
    </row>
    <row r="1425" spans="1:8" s="143" customFormat="1" ht="12.75" x14ac:dyDescent="0.2">
      <c r="A1425" s="135"/>
      <c r="B1425" s="91"/>
      <c r="C1425" s="92"/>
      <c r="H1425" s="145"/>
    </row>
    <row r="1426" spans="1:8" s="143" customFormat="1" ht="12.75" x14ac:dyDescent="0.2">
      <c r="A1426" s="135"/>
      <c r="B1426" s="91"/>
      <c r="C1426" s="92"/>
      <c r="H1426" s="145"/>
    </row>
    <row r="1427" spans="1:8" s="143" customFormat="1" ht="12.75" x14ac:dyDescent="0.2">
      <c r="A1427" s="135"/>
      <c r="B1427" s="91"/>
      <c r="C1427" s="92"/>
      <c r="H1427" s="145"/>
    </row>
    <row r="1428" spans="1:8" s="143" customFormat="1" ht="12.75" x14ac:dyDescent="0.2">
      <c r="A1428" s="135"/>
      <c r="B1428" s="91"/>
      <c r="C1428" s="92"/>
      <c r="H1428" s="145"/>
    </row>
    <row r="1429" spans="1:8" s="143" customFormat="1" ht="12.75" x14ac:dyDescent="0.2">
      <c r="A1429" s="135"/>
      <c r="B1429" s="91"/>
      <c r="C1429" s="92"/>
      <c r="H1429" s="145"/>
    </row>
    <row r="1430" spans="1:8" s="143" customFormat="1" ht="12.75" x14ac:dyDescent="0.2">
      <c r="A1430" s="135"/>
      <c r="B1430" s="91"/>
      <c r="C1430" s="92"/>
      <c r="H1430" s="145"/>
    </row>
    <row r="1431" spans="1:8" s="143" customFormat="1" ht="12.75" x14ac:dyDescent="0.2">
      <c r="A1431" s="135"/>
      <c r="B1431" s="91"/>
      <c r="C1431" s="92"/>
      <c r="H1431" s="145"/>
    </row>
    <row r="1432" spans="1:8" s="143" customFormat="1" ht="12.75" x14ac:dyDescent="0.2">
      <c r="A1432" s="135"/>
      <c r="B1432" s="91"/>
      <c r="C1432" s="92"/>
      <c r="H1432" s="145"/>
    </row>
    <row r="1433" spans="1:8" s="143" customFormat="1" ht="12.75" x14ac:dyDescent="0.2">
      <c r="A1433" s="135"/>
      <c r="B1433" s="91"/>
      <c r="C1433" s="92"/>
      <c r="H1433" s="145"/>
    </row>
    <row r="1434" spans="1:8" s="143" customFormat="1" ht="12.75" x14ac:dyDescent="0.2">
      <c r="A1434" s="135"/>
      <c r="B1434" s="91"/>
      <c r="C1434" s="92"/>
      <c r="H1434" s="145"/>
    </row>
    <row r="1435" spans="1:8" s="143" customFormat="1" ht="12.75" x14ac:dyDescent="0.2">
      <c r="A1435" s="135"/>
      <c r="B1435" s="91"/>
      <c r="C1435" s="92"/>
      <c r="H1435" s="145"/>
    </row>
    <row r="1436" spans="1:8" s="143" customFormat="1" ht="12.75" x14ac:dyDescent="0.2">
      <c r="A1436" s="135"/>
      <c r="B1436" s="91"/>
      <c r="C1436" s="92"/>
      <c r="H1436" s="145"/>
    </row>
    <row r="1437" spans="1:8" s="143" customFormat="1" ht="12.75" x14ac:dyDescent="0.2">
      <c r="A1437" s="135"/>
      <c r="B1437" s="91"/>
      <c r="C1437" s="92"/>
      <c r="H1437" s="145"/>
    </row>
    <row r="1438" spans="1:8" s="143" customFormat="1" ht="12.75" x14ac:dyDescent="0.2">
      <c r="A1438" s="135"/>
      <c r="B1438" s="91"/>
      <c r="C1438" s="92"/>
      <c r="H1438" s="145"/>
    </row>
    <row r="1439" spans="1:8" s="143" customFormat="1" ht="12.75" x14ac:dyDescent="0.2">
      <c r="A1439" s="135"/>
      <c r="B1439" s="91"/>
      <c r="C1439" s="92"/>
      <c r="H1439" s="145"/>
    </row>
    <row r="1440" spans="1:8" s="143" customFormat="1" ht="12.75" x14ac:dyDescent="0.2">
      <c r="A1440" s="135"/>
      <c r="B1440" s="91"/>
      <c r="C1440" s="92"/>
      <c r="H1440" s="145"/>
    </row>
    <row r="1441" spans="1:8" s="143" customFormat="1" ht="12.75" x14ac:dyDescent="0.2">
      <c r="A1441" s="135"/>
      <c r="B1441" s="91"/>
      <c r="C1441" s="92"/>
      <c r="H1441" s="145"/>
    </row>
    <row r="1442" spans="1:8" s="143" customFormat="1" ht="12.75" x14ac:dyDescent="0.2">
      <c r="A1442" s="135"/>
      <c r="B1442" s="91"/>
      <c r="C1442" s="92"/>
      <c r="H1442" s="145"/>
    </row>
    <row r="1443" spans="1:8" s="143" customFormat="1" ht="12.75" x14ac:dyDescent="0.2">
      <c r="A1443" s="135"/>
      <c r="B1443" s="91"/>
      <c r="C1443" s="92"/>
      <c r="H1443" s="145"/>
    </row>
    <row r="1444" spans="1:8" s="143" customFormat="1" ht="12.75" x14ac:dyDescent="0.2">
      <c r="A1444" s="135"/>
      <c r="B1444" s="91"/>
      <c r="C1444" s="92"/>
      <c r="H1444" s="145"/>
    </row>
    <row r="1445" spans="1:8" s="143" customFormat="1" ht="12.75" x14ac:dyDescent="0.2">
      <c r="A1445" s="135"/>
      <c r="B1445" s="91"/>
      <c r="C1445" s="92"/>
      <c r="H1445" s="145"/>
    </row>
    <row r="1446" spans="1:8" s="143" customFormat="1" ht="12.75" x14ac:dyDescent="0.2">
      <c r="A1446" s="135"/>
      <c r="B1446" s="91"/>
      <c r="C1446" s="92"/>
      <c r="H1446" s="145"/>
    </row>
    <row r="1447" spans="1:8" s="143" customFormat="1" ht="12.75" x14ac:dyDescent="0.2">
      <c r="A1447" s="135"/>
      <c r="B1447" s="91"/>
      <c r="C1447" s="92"/>
      <c r="H1447" s="145"/>
    </row>
    <row r="1448" spans="1:8" s="143" customFormat="1" ht="12.75" x14ac:dyDescent="0.2">
      <c r="A1448" s="135"/>
      <c r="B1448" s="91"/>
      <c r="C1448" s="92"/>
      <c r="H1448" s="145"/>
    </row>
    <row r="1449" spans="1:8" s="143" customFormat="1" ht="12.75" x14ac:dyDescent="0.2">
      <c r="A1449" s="135"/>
      <c r="B1449" s="91"/>
      <c r="C1449" s="92"/>
      <c r="H1449" s="145"/>
    </row>
    <row r="1450" spans="1:8" s="143" customFormat="1" ht="12.75" x14ac:dyDescent="0.2">
      <c r="A1450" s="135"/>
      <c r="B1450" s="91"/>
      <c r="C1450" s="92"/>
      <c r="H1450" s="145"/>
    </row>
    <row r="1451" spans="1:8" s="143" customFormat="1" ht="12.75" x14ac:dyDescent="0.2">
      <c r="A1451" s="135"/>
      <c r="B1451" s="91"/>
      <c r="C1451" s="92"/>
      <c r="H1451" s="145"/>
    </row>
    <row r="1452" spans="1:8" s="143" customFormat="1" ht="12.75" x14ac:dyDescent="0.2">
      <c r="A1452" s="135"/>
      <c r="B1452" s="91"/>
      <c r="C1452" s="92"/>
      <c r="H1452" s="145"/>
    </row>
    <row r="1453" spans="1:8" s="143" customFormat="1" ht="12.75" x14ac:dyDescent="0.2">
      <c r="A1453" s="135"/>
      <c r="B1453" s="91"/>
      <c r="C1453" s="92"/>
      <c r="H1453" s="145"/>
    </row>
    <row r="1454" spans="1:8" s="143" customFormat="1" ht="12.75" x14ac:dyDescent="0.2">
      <c r="A1454" s="135"/>
      <c r="B1454" s="91"/>
      <c r="C1454" s="92"/>
      <c r="H1454" s="145"/>
    </row>
    <row r="1455" spans="1:8" s="143" customFormat="1" ht="12.75" x14ac:dyDescent="0.2">
      <c r="A1455" s="135"/>
      <c r="B1455" s="91"/>
      <c r="C1455" s="92"/>
      <c r="H1455" s="145"/>
    </row>
    <row r="1456" spans="1:8" s="143" customFormat="1" ht="12.75" x14ac:dyDescent="0.2">
      <c r="A1456" s="135"/>
      <c r="B1456" s="91"/>
      <c r="C1456" s="92"/>
      <c r="H1456" s="145"/>
    </row>
    <row r="1457" spans="1:8" s="143" customFormat="1" ht="12.75" x14ac:dyDescent="0.2">
      <c r="A1457" s="135"/>
      <c r="B1457" s="91"/>
      <c r="C1457" s="92"/>
      <c r="H1457" s="145"/>
    </row>
    <row r="1458" spans="1:8" s="143" customFormat="1" ht="12.75" x14ac:dyDescent="0.2">
      <c r="A1458" s="135"/>
      <c r="B1458" s="91"/>
      <c r="C1458" s="92"/>
      <c r="H1458" s="145"/>
    </row>
    <row r="1459" spans="1:8" s="143" customFormat="1" ht="12.75" x14ac:dyDescent="0.2">
      <c r="A1459" s="135"/>
      <c r="B1459" s="91"/>
      <c r="C1459" s="92"/>
      <c r="H1459" s="145"/>
    </row>
    <row r="1460" spans="1:8" s="143" customFormat="1" ht="12.75" x14ac:dyDescent="0.2">
      <c r="A1460" s="135"/>
      <c r="B1460" s="91"/>
      <c r="C1460" s="92"/>
      <c r="H1460" s="145"/>
    </row>
    <row r="1461" spans="1:8" s="143" customFormat="1" ht="12.75" x14ac:dyDescent="0.2">
      <c r="A1461" s="135"/>
      <c r="B1461" s="91"/>
      <c r="C1461" s="92"/>
      <c r="H1461" s="145"/>
    </row>
    <row r="1462" spans="1:8" s="143" customFormat="1" ht="12.75" x14ac:dyDescent="0.2">
      <c r="A1462" s="135"/>
      <c r="B1462" s="91"/>
      <c r="C1462" s="92"/>
      <c r="H1462" s="145"/>
    </row>
    <row r="1463" spans="1:8" s="143" customFormat="1" ht="12.75" x14ac:dyDescent="0.2">
      <c r="A1463" s="135"/>
      <c r="B1463" s="91"/>
      <c r="C1463" s="92"/>
      <c r="H1463" s="145"/>
    </row>
    <row r="1464" spans="1:8" s="143" customFormat="1" ht="12.75" x14ac:dyDescent="0.2">
      <c r="A1464" s="135"/>
      <c r="B1464" s="91"/>
      <c r="C1464" s="92"/>
      <c r="H1464" s="145"/>
    </row>
    <row r="1465" spans="1:8" s="143" customFormat="1" ht="12.75" x14ac:dyDescent="0.2">
      <c r="A1465" s="135"/>
      <c r="B1465" s="91"/>
      <c r="C1465" s="92"/>
      <c r="H1465" s="145"/>
    </row>
    <row r="1466" spans="1:8" s="143" customFormat="1" ht="12.75" x14ac:dyDescent="0.2">
      <c r="A1466" s="135"/>
      <c r="B1466" s="91"/>
      <c r="C1466" s="92"/>
      <c r="H1466" s="145"/>
    </row>
    <row r="1467" spans="1:8" s="143" customFormat="1" ht="12.75" x14ac:dyDescent="0.2">
      <c r="A1467" s="135"/>
      <c r="B1467" s="91"/>
      <c r="C1467" s="92"/>
      <c r="H1467" s="145"/>
    </row>
    <row r="1468" spans="1:8" s="143" customFormat="1" ht="12.75" x14ac:dyDescent="0.2">
      <c r="A1468" s="135"/>
      <c r="B1468" s="91"/>
      <c r="C1468" s="92"/>
      <c r="H1468" s="145"/>
    </row>
    <row r="1469" spans="1:8" s="143" customFormat="1" ht="12.75" x14ac:dyDescent="0.2">
      <c r="A1469" s="135"/>
      <c r="B1469" s="91"/>
      <c r="C1469" s="92"/>
      <c r="H1469" s="145"/>
    </row>
    <row r="1470" spans="1:8" s="143" customFormat="1" ht="12.75" x14ac:dyDescent="0.2">
      <c r="A1470" s="135"/>
      <c r="B1470" s="91"/>
      <c r="C1470" s="92"/>
      <c r="H1470" s="145"/>
    </row>
    <row r="1471" spans="1:8" s="143" customFormat="1" ht="12.75" x14ac:dyDescent="0.2">
      <c r="A1471" s="135"/>
      <c r="B1471" s="91"/>
      <c r="C1471" s="92"/>
      <c r="H1471" s="145"/>
    </row>
    <row r="1472" spans="1:8" s="143" customFormat="1" ht="12.75" x14ac:dyDescent="0.2">
      <c r="A1472" s="135"/>
      <c r="B1472" s="91"/>
      <c r="C1472" s="92"/>
      <c r="H1472" s="145"/>
    </row>
    <row r="1473" spans="1:8" s="143" customFormat="1" ht="12.75" x14ac:dyDescent="0.2">
      <c r="A1473" s="135"/>
      <c r="B1473" s="91"/>
      <c r="C1473" s="92"/>
      <c r="H1473" s="145"/>
    </row>
    <row r="1474" spans="1:8" s="143" customFormat="1" ht="12.75" x14ac:dyDescent="0.2">
      <c r="A1474" s="135"/>
      <c r="B1474" s="91"/>
      <c r="C1474" s="92"/>
      <c r="H1474" s="145"/>
    </row>
    <row r="1475" spans="1:8" s="143" customFormat="1" ht="12.75" x14ac:dyDescent="0.2">
      <c r="A1475" s="135"/>
      <c r="B1475" s="91"/>
      <c r="C1475" s="92"/>
      <c r="H1475" s="145"/>
    </row>
    <row r="1476" spans="1:8" s="143" customFormat="1" ht="12.75" x14ac:dyDescent="0.2">
      <c r="A1476" s="135"/>
      <c r="B1476" s="91"/>
      <c r="C1476" s="92"/>
      <c r="H1476" s="145"/>
    </row>
    <row r="1477" spans="1:8" s="143" customFormat="1" ht="12.75" x14ac:dyDescent="0.2">
      <c r="A1477" s="135"/>
      <c r="B1477" s="91"/>
      <c r="C1477" s="92"/>
      <c r="H1477" s="145"/>
    </row>
    <row r="1478" spans="1:8" s="143" customFormat="1" ht="12.75" x14ac:dyDescent="0.2">
      <c r="A1478" s="135"/>
      <c r="B1478" s="91"/>
      <c r="C1478" s="92"/>
      <c r="H1478" s="145"/>
    </row>
    <row r="1479" spans="1:8" s="143" customFormat="1" ht="12.75" x14ac:dyDescent="0.2">
      <c r="A1479" s="135"/>
      <c r="B1479" s="91"/>
      <c r="C1479" s="92"/>
      <c r="H1479" s="145"/>
    </row>
    <row r="1480" spans="1:8" s="143" customFormat="1" ht="12.75" x14ac:dyDescent="0.2">
      <c r="A1480" s="135"/>
      <c r="B1480" s="91"/>
      <c r="C1480" s="92"/>
      <c r="H1480" s="145"/>
    </row>
    <row r="1481" spans="1:8" s="143" customFormat="1" ht="12.75" x14ac:dyDescent="0.2">
      <c r="A1481" s="135"/>
      <c r="B1481" s="91"/>
      <c r="C1481" s="92"/>
      <c r="H1481" s="145"/>
    </row>
    <row r="1482" spans="1:8" s="143" customFormat="1" ht="12.75" x14ac:dyDescent="0.2">
      <c r="A1482" s="135"/>
      <c r="B1482" s="91"/>
      <c r="C1482" s="92"/>
      <c r="H1482" s="145"/>
    </row>
    <row r="1483" spans="1:8" s="143" customFormat="1" ht="12.75" x14ac:dyDescent="0.2">
      <c r="A1483" s="135"/>
      <c r="B1483" s="91"/>
      <c r="C1483" s="92"/>
      <c r="H1483" s="145"/>
    </row>
    <row r="1484" spans="1:8" s="143" customFormat="1" ht="12.75" x14ac:dyDescent="0.2">
      <c r="A1484" s="135"/>
      <c r="B1484" s="91"/>
      <c r="C1484" s="92"/>
      <c r="H1484" s="145"/>
    </row>
    <row r="1485" spans="1:8" s="143" customFormat="1" ht="12.75" x14ac:dyDescent="0.2">
      <c r="A1485" s="135"/>
      <c r="B1485" s="91"/>
      <c r="C1485" s="92"/>
      <c r="H1485" s="145"/>
    </row>
    <row r="1486" spans="1:8" s="143" customFormat="1" ht="12.75" x14ac:dyDescent="0.2">
      <c r="A1486" s="135"/>
      <c r="B1486" s="91"/>
      <c r="C1486" s="92"/>
      <c r="H1486" s="145"/>
    </row>
    <row r="1487" spans="1:8" s="143" customFormat="1" ht="12.75" x14ac:dyDescent="0.2">
      <c r="A1487" s="135"/>
      <c r="B1487" s="91"/>
      <c r="C1487" s="92"/>
      <c r="H1487" s="145"/>
    </row>
    <row r="1488" spans="1:8" s="143" customFormat="1" ht="12.75" x14ac:dyDescent="0.2">
      <c r="A1488" s="135"/>
      <c r="B1488" s="91"/>
      <c r="C1488" s="92"/>
      <c r="H1488" s="145"/>
    </row>
    <row r="1489" spans="1:8" s="143" customFormat="1" ht="12.75" x14ac:dyDescent="0.2">
      <c r="A1489" s="135"/>
      <c r="B1489" s="91"/>
      <c r="C1489" s="92"/>
      <c r="H1489" s="145"/>
    </row>
    <row r="1490" spans="1:8" s="143" customFormat="1" ht="12.75" x14ac:dyDescent="0.2">
      <c r="A1490" s="135"/>
      <c r="B1490" s="91"/>
      <c r="C1490" s="92"/>
      <c r="H1490" s="145"/>
    </row>
    <row r="1491" spans="1:8" s="143" customFormat="1" ht="12.75" x14ac:dyDescent="0.2">
      <c r="A1491" s="135"/>
      <c r="B1491" s="91"/>
      <c r="C1491" s="92"/>
      <c r="H1491" s="145"/>
    </row>
    <row r="1492" spans="1:8" s="143" customFormat="1" ht="12.75" x14ac:dyDescent="0.2">
      <c r="A1492" s="135"/>
      <c r="B1492" s="91"/>
      <c r="C1492" s="92"/>
      <c r="H1492" s="145"/>
    </row>
    <row r="1493" spans="1:8" s="143" customFormat="1" ht="12.75" x14ac:dyDescent="0.2">
      <c r="A1493" s="135"/>
      <c r="B1493" s="91"/>
      <c r="C1493" s="92"/>
      <c r="H1493" s="145"/>
    </row>
    <row r="1494" spans="1:8" s="143" customFormat="1" ht="12.75" x14ac:dyDescent="0.2">
      <c r="A1494" s="135"/>
      <c r="B1494" s="91"/>
      <c r="C1494" s="92"/>
      <c r="H1494" s="145"/>
    </row>
    <row r="1495" spans="1:8" s="143" customFormat="1" ht="12.75" x14ac:dyDescent="0.2">
      <c r="A1495" s="135"/>
      <c r="B1495" s="91"/>
      <c r="C1495" s="92"/>
      <c r="H1495" s="145"/>
    </row>
    <row r="1496" spans="1:8" s="143" customFormat="1" ht="12.75" x14ac:dyDescent="0.2">
      <c r="A1496" s="135"/>
      <c r="B1496" s="91"/>
      <c r="C1496" s="92"/>
      <c r="H1496" s="145"/>
    </row>
    <row r="1497" spans="1:8" s="143" customFormat="1" ht="12.75" x14ac:dyDescent="0.2">
      <c r="A1497" s="135"/>
      <c r="B1497" s="91"/>
      <c r="C1497" s="92"/>
      <c r="H1497" s="145"/>
    </row>
    <row r="1498" spans="1:8" s="143" customFormat="1" ht="12.75" x14ac:dyDescent="0.2">
      <c r="A1498" s="135"/>
      <c r="B1498" s="91"/>
      <c r="C1498" s="92"/>
      <c r="H1498" s="145"/>
    </row>
    <row r="1499" spans="1:8" s="143" customFormat="1" ht="12.75" x14ac:dyDescent="0.2">
      <c r="A1499" s="135"/>
      <c r="B1499" s="91"/>
      <c r="C1499" s="92"/>
      <c r="H1499" s="145"/>
    </row>
    <row r="1500" spans="1:8" s="143" customFormat="1" ht="12.75" x14ac:dyDescent="0.2">
      <c r="A1500" s="135"/>
      <c r="B1500" s="91"/>
      <c r="C1500" s="92"/>
      <c r="H1500" s="145"/>
    </row>
    <row r="1501" spans="1:8" s="143" customFormat="1" ht="12.75" x14ac:dyDescent="0.2">
      <c r="A1501" s="135"/>
      <c r="B1501" s="91"/>
      <c r="C1501" s="92"/>
      <c r="H1501" s="145"/>
    </row>
    <row r="1502" spans="1:8" s="143" customFormat="1" ht="12.75" x14ac:dyDescent="0.2">
      <c r="A1502" s="135"/>
      <c r="B1502" s="91"/>
      <c r="C1502" s="92"/>
      <c r="H1502" s="145"/>
    </row>
    <row r="1503" spans="1:8" s="143" customFormat="1" ht="12.75" x14ac:dyDescent="0.2">
      <c r="A1503" s="135"/>
      <c r="B1503" s="91"/>
      <c r="C1503" s="92"/>
      <c r="H1503" s="145"/>
    </row>
    <row r="1504" spans="1:8" s="143" customFormat="1" ht="12.75" x14ac:dyDescent="0.2">
      <c r="A1504" s="135"/>
      <c r="B1504" s="91"/>
      <c r="C1504" s="92"/>
      <c r="H1504" s="145"/>
    </row>
    <row r="1505" spans="1:8" s="143" customFormat="1" ht="12.75" x14ac:dyDescent="0.2">
      <c r="A1505" s="135"/>
      <c r="B1505" s="91"/>
      <c r="C1505" s="92"/>
      <c r="H1505" s="145"/>
    </row>
    <row r="1506" spans="1:8" s="143" customFormat="1" ht="12.75" x14ac:dyDescent="0.2">
      <c r="A1506" s="135"/>
      <c r="B1506" s="91"/>
      <c r="C1506" s="92"/>
      <c r="H1506" s="145"/>
    </row>
    <row r="1507" spans="1:8" s="143" customFormat="1" ht="12.75" x14ac:dyDescent="0.2">
      <c r="A1507" s="135"/>
      <c r="B1507" s="91"/>
      <c r="C1507" s="92"/>
      <c r="H1507" s="145"/>
    </row>
    <row r="1508" spans="1:8" s="143" customFormat="1" ht="12.75" x14ac:dyDescent="0.2">
      <c r="A1508" s="135"/>
      <c r="B1508" s="91"/>
      <c r="C1508" s="92"/>
      <c r="H1508" s="145"/>
    </row>
    <row r="1509" spans="1:8" s="143" customFormat="1" ht="12.75" x14ac:dyDescent="0.2">
      <c r="A1509" s="135"/>
      <c r="B1509" s="91"/>
      <c r="C1509" s="92"/>
      <c r="H1509" s="145"/>
    </row>
    <row r="1510" spans="1:8" s="143" customFormat="1" ht="12.75" x14ac:dyDescent="0.2">
      <c r="A1510" s="135"/>
      <c r="B1510" s="91"/>
      <c r="C1510" s="92"/>
      <c r="H1510" s="145"/>
    </row>
    <row r="1511" spans="1:8" s="143" customFormat="1" ht="12.75" x14ac:dyDescent="0.2">
      <c r="A1511" s="135"/>
      <c r="B1511" s="91"/>
      <c r="C1511" s="92"/>
      <c r="H1511" s="145"/>
    </row>
    <row r="1512" spans="1:8" s="143" customFormat="1" ht="12.75" x14ac:dyDescent="0.2">
      <c r="A1512" s="135"/>
      <c r="B1512" s="91"/>
      <c r="C1512" s="92"/>
      <c r="H1512" s="145"/>
    </row>
    <row r="1513" spans="1:8" s="143" customFormat="1" ht="12.75" x14ac:dyDescent="0.2">
      <c r="A1513" s="135"/>
      <c r="B1513" s="91"/>
      <c r="C1513" s="92"/>
      <c r="H1513" s="145"/>
    </row>
    <row r="1514" spans="1:8" s="143" customFormat="1" ht="12.75" x14ac:dyDescent="0.2">
      <c r="A1514" s="135"/>
      <c r="B1514" s="91"/>
      <c r="C1514" s="92"/>
      <c r="H1514" s="145"/>
    </row>
    <row r="1515" spans="1:8" s="143" customFormat="1" ht="12.75" x14ac:dyDescent="0.2">
      <c r="A1515" s="135"/>
      <c r="B1515" s="91"/>
      <c r="C1515" s="92"/>
      <c r="H1515" s="145"/>
    </row>
    <row r="1516" spans="1:8" s="143" customFormat="1" ht="12.75" x14ac:dyDescent="0.2">
      <c r="A1516" s="135"/>
      <c r="B1516" s="91"/>
      <c r="C1516" s="92"/>
      <c r="H1516" s="145"/>
    </row>
    <row r="1517" spans="1:8" s="143" customFormat="1" ht="12.75" x14ac:dyDescent="0.2">
      <c r="A1517" s="135"/>
      <c r="B1517" s="91"/>
      <c r="C1517" s="92"/>
      <c r="H1517" s="145"/>
    </row>
    <row r="1518" spans="1:8" s="143" customFormat="1" ht="12.75" x14ac:dyDescent="0.2">
      <c r="A1518" s="135"/>
      <c r="B1518" s="91"/>
      <c r="C1518" s="92"/>
      <c r="H1518" s="145"/>
    </row>
    <row r="1519" spans="1:8" s="143" customFormat="1" ht="12.75" x14ac:dyDescent="0.2">
      <c r="A1519" s="135"/>
      <c r="B1519" s="91"/>
      <c r="C1519" s="92"/>
      <c r="H1519" s="145"/>
    </row>
    <row r="1520" spans="1:8" s="143" customFormat="1" ht="12.75" x14ac:dyDescent="0.2">
      <c r="A1520" s="135"/>
      <c r="B1520" s="91"/>
      <c r="C1520" s="92"/>
      <c r="H1520" s="145"/>
    </row>
    <row r="1521" spans="1:8" s="143" customFormat="1" ht="12.75" x14ac:dyDescent="0.2">
      <c r="A1521" s="135"/>
      <c r="B1521" s="91"/>
      <c r="C1521" s="92"/>
      <c r="H1521" s="145"/>
    </row>
    <row r="1522" spans="1:8" s="143" customFormat="1" ht="12.75" x14ac:dyDescent="0.2">
      <c r="A1522" s="135"/>
      <c r="B1522" s="91"/>
      <c r="C1522" s="92"/>
      <c r="H1522" s="145"/>
    </row>
    <row r="1523" spans="1:8" s="143" customFormat="1" ht="12.75" x14ac:dyDescent="0.2">
      <c r="A1523" s="135"/>
      <c r="B1523" s="91"/>
      <c r="C1523" s="92"/>
      <c r="H1523" s="145"/>
    </row>
    <row r="1524" spans="1:8" s="143" customFormat="1" ht="12.75" x14ac:dyDescent="0.2">
      <c r="A1524" s="135"/>
      <c r="B1524" s="91"/>
      <c r="C1524" s="92"/>
      <c r="H1524" s="145"/>
    </row>
    <row r="1525" spans="1:8" s="143" customFormat="1" ht="12.75" x14ac:dyDescent="0.2">
      <c r="A1525" s="135"/>
      <c r="B1525" s="91"/>
      <c r="C1525" s="92"/>
      <c r="H1525" s="145"/>
    </row>
    <row r="1526" spans="1:8" s="143" customFormat="1" ht="12.75" x14ac:dyDescent="0.2">
      <c r="A1526" s="135"/>
      <c r="B1526" s="91"/>
      <c r="C1526" s="92"/>
      <c r="H1526" s="145"/>
    </row>
    <row r="1527" spans="1:8" s="143" customFormat="1" ht="12.75" x14ac:dyDescent="0.2">
      <c r="A1527" s="135"/>
      <c r="B1527" s="91"/>
      <c r="C1527" s="92"/>
      <c r="H1527" s="145"/>
    </row>
    <row r="1528" spans="1:8" s="143" customFormat="1" ht="12.75" x14ac:dyDescent="0.2">
      <c r="A1528" s="135"/>
      <c r="B1528" s="91"/>
      <c r="C1528" s="92"/>
      <c r="H1528" s="145"/>
    </row>
    <row r="1529" spans="1:8" s="143" customFormat="1" ht="12.75" x14ac:dyDescent="0.2">
      <c r="A1529" s="135"/>
      <c r="B1529" s="91"/>
      <c r="C1529" s="92"/>
      <c r="H1529" s="145"/>
    </row>
    <row r="1530" spans="1:8" s="143" customFormat="1" ht="12.75" x14ac:dyDescent="0.2">
      <c r="A1530" s="135"/>
      <c r="B1530" s="91"/>
      <c r="C1530" s="92"/>
      <c r="H1530" s="145"/>
    </row>
    <row r="1531" spans="1:8" s="143" customFormat="1" ht="12.75" x14ac:dyDescent="0.2">
      <c r="A1531" s="135"/>
      <c r="B1531" s="91"/>
      <c r="C1531" s="92"/>
      <c r="H1531" s="145"/>
    </row>
    <row r="1532" spans="1:8" s="143" customFormat="1" ht="12.75" x14ac:dyDescent="0.2">
      <c r="A1532" s="135"/>
      <c r="B1532" s="91"/>
      <c r="C1532" s="92"/>
      <c r="H1532" s="145"/>
    </row>
    <row r="1533" spans="1:8" s="143" customFormat="1" ht="12.75" x14ac:dyDescent="0.2">
      <c r="A1533" s="135"/>
      <c r="B1533" s="91"/>
      <c r="C1533" s="92"/>
      <c r="H1533" s="145"/>
    </row>
    <row r="1534" spans="1:8" s="143" customFormat="1" ht="12.75" x14ac:dyDescent="0.2">
      <c r="A1534" s="135"/>
      <c r="B1534" s="91"/>
      <c r="C1534" s="92"/>
      <c r="H1534" s="145"/>
    </row>
    <row r="1535" spans="1:8" s="143" customFormat="1" ht="12.75" x14ac:dyDescent="0.2">
      <c r="A1535" s="135"/>
      <c r="B1535" s="91"/>
      <c r="C1535" s="92"/>
      <c r="H1535" s="145"/>
    </row>
    <row r="1536" spans="1:8" s="143" customFormat="1" ht="12.75" x14ac:dyDescent="0.2">
      <c r="A1536" s="135"/>
      <c r="B1536" s="91"/>
      <c r="C1536" s="92"/>
      <c r="H1536" s="145"/>
    </row>
    <row r="1537" spans="1:8" s="143" customFormat="1" ht="12.75" x14ac:dyDescent="0.2">
      <c r="A1537" s="135"/>
      <c r="B1537" s="91"/>
      <c r="C1537" s="92"/>
      <c r="H1537" s="145"/>
    </row>
    <row r="1538" spans="1:8" s="143" customFormat="1" ht="12.75" x14ac:dyDescent="0.2">
      <c r="A1538" s="135"/>
      <c r="B1538" s="91"/>
      <c r="C1538" s="92"/>
      <c r="H1538" s="145"/>
    </row>
    <row r="1539" spans="1:8" s="143" customFormat="1" ht="12.75" x14ac:dyDescent="0.2">
      <c r="A1539" s="135"/>
      <c r="B1539" s="91"/>
      <c r="C1539" s="92"/>
      <c r="H1539" s="145"/>
    </row>
    <row r="1540" spans="1:8" s="143" customFormat="1" ht="12.75" x14ac:dyDescent="0.2">
      <c r="A1540" s="135"/>
      <c r="B1540" s="91"/>
      <c r="C1540" s="92"/>
      <c r="H1540" s="145"/>
    </row>
    <row r="1541" spans="1:8" s="143" customFormat="1" ht="12.75" x14ac:dyDescent="0.2">
      <c r="A1541" s="135"/>
      <c r="B1541" s="91"/>
      <c r="C1541" s="92"/>
      <c r="H1541" s="145"/>
    </row>
    <row r="1542" spans="1:8" s="143" customFormat="1" ht="12.75" x14ac:dyDescent="0.2">
      <c r="A1542" s="135"/>
      <c r="B1542" s="91"/>
      <c r="C1542" s="92"/>
      <c r="H1542" s="145"/>
    </row>
    <row r="1543" spans="1:8" s="143" customFormat="1" ht="12.75" x14ac:dyDescent="0.2">
      <c r="A1543" s="135"/>
      <c r="B1543" s="91"/>
      <c r="C1543" s="92"/>
      <c r="H1543" s="145"/>
    </row>
    <row r="1544" spans="1:8" s="143" customFormat="1" ht="12.75" x14ac:dyDescent="0.2">
      <c r="A1544" s="135"/>
      <c r="B1544" s="91"/>
      <c r="C1544" s="92"/>
      <c r="H1544" s="145"/>
    </row>
    <row r="1545" spans="1:8" s="143" customFormat="1" ht="12.75" x14ac:dyDescent="0.2">
      <c r="A1545" s="135"/>
      <c r="B1545" s="91"/>
      <c r="C1545" s="92"/>
      <c r="H1545" s="145"/>
    </row>
    <row r="1546" spans="1:8" s="143" customFormat="1" ht="12.75" x14ac:dyDescent="0.2">
      <c r="A1546" s="135"/>
      <c r="B1546" s="91"/>
      <c r="C1546" s="92"/>
      <c r="H1546" s="145"/>
    </row>
    <row r="1547" spans="1:8" s="143" customFormat="1" ht="12.75" x14ac:dyDescent="0.2">
      <c r="A1547" s="135"/>
      <c r="B1547" s="91"/>
      <c r="C1547" s="92"/>
      <c r="H1547" s="145"/>
    </row>
    <row r="1548" spans="1:8" s="143" customFormat="1" ht="12.75" x14ac:dyDescent="0.2">
      <c r="A1548" s="135"/>
      <c r="B1548" s="91"/>
      <c r="C1548" s="92"/>
      <c r="H1548" s="145"/>
    </row>
    <row r="1549" spans="1:8" s="143" customFormat="1" ht="12.75" x14ac:dyDescent="0.2">
      <c r="A1549" s="135"/>
      <c r="B1549" s="91"/>
      <c r="C1549" s="92"/>
      <c r="H1549" s="145"/>
    </row>
    <row r="1550" spans="1:8" s="143" customFormat="1" ht="12.75" x14ac:dyDescent="0.2">
      <c r="A1550" s="135"/>
      <c r="B1550" s="91"/>
      <c r="C1550" s="92"/>
      <c r="H1550" s="145"/>
    </row>
    <row r="1551" spans="1:8" s="143" customFormat="1" ht="12.75" x14ac:dyDescent="0.2">
      <c r="A1551" s="135"/>
      <c r="B1551" s="91"/>
      <c r="C1551" s="92"/>
      <c r="H1551" s="145"/>
    </row>
    <row r="1552" spans="1:8" s="143" customFormat="1" ht="12.75" x14ac:dyDescent="0.2">
      <c r="A1552" s="135"/>
      <c r="B1552" s="91"/>
      <c r="C1552" s="92"/>
      <c r="H1552" s="145"/>
    </row>
    <row r="1553" spans="1:8" s="143" customFormat="1" ht="12.75" x14ac:dyDescent="0.2">
      <c r="A1553" s="135"/>
      <c r="B1553" s="91"/>
      <c r="C1553" s="92"/>
      <c r="H1553" s="145"/>
    </row>
    <row r="1554" spans="1:8" s="143" customFormat="1" ht="12.75" x14ac:dyDescent="0.2">
      <c r="A1554" s="135"/>
      <c r="B1554" s="91"/>
      <c r="C1554" s="92"/>
      <c r="H1554" s="145"/>
    </row>
    <row r="1555" spans="1:8" s="143" customFormat="1" ht="12.75" x14ac:dyDescent="0.2">
      <c r="A1555" s="135"/>
      <c r="B1555" s="91"/>
      <c r="C1555" s="92"/>
      <c r="H1555" s="145"/>
    </row>
    <row r="1556" spans="1:8" s="143" customFormat="1" ht="12.75" x14ac:dyDescent="0.2">
      <c r="A1556" s="135"/>
      <c r="B1556" s="91"/>
      <c r="C1556" s="92"/>
      <c r="H1556" s="145"/>
    </row>
    <row r="1557" spans="1:8" s="143" customFormat="1" ht="12.75" x14ac:dyDescent="0.2">
      <c r="A1557" s="135"/>
      <c r="B1557" s="91"/>
      <c r="C1557" s="92"/>
      <c r="H1557" s="145"/>
    </row>
    <row r="1558" spans="1:8" s="143" customFormat="1" ht="12.75" x14ac:dyDescent="0.2">
      <c r="A1558" s="135"/>
      <c r="B1558" s="91"/>
      <c r="C1558" s="92"/>
      <c r="H1558" s="145"/>
    </row>
    <row r="1559" spans="1:8" s="143" customFormat="1" ht="12.75" x14ac:dyDescent="0.2">
      <c r="A1559" s="135"/>
      <c r="B1559" s="91"/>
      <c r="C1559" s="92"/>
      <c r="H1559" s="145"/>
    </row>
    <row r="1560" spans="1:8" s="143" customFormat="1" ht="12.75" x14ac:dyDescent="0.2">
      <c r="A1560" s="135"/>
      <c r="B1560" s="91"/>
      <c r="C1560" s="92"/>
      <c r="H1560" s="145"/>
    </row>
    <row r="1561" spans="1:8" s="143" customFormat="1" ht="12.75" x14ac:dyDescent="0.2">
      <c r="A1561" s="135"/>
      <c r="B1561" s="91"/>
      <c r="C1561" s="92"/>
      <c r="H1561" s="145"/>
    </row>
    <row r="1562" spans="1:8" s="143" customFormat="1" ht="12.75" x14ac:dyDescent="0.2">
      <c r="A1562" s="135"/>
      <c r="B1562" s="91"/>
      <c r="C1562" s="92"/>
      <c r="H1562" s="145"/>
    </row>
    <row r="1563" spans="1:8" s="143" customFormat="1" ht="12.75" x14ac:dyDescent="0.2">
      <c r="A1563" s="135"/>
      <c r="B1563" s="91"/>
      <c r="C1563" s="92"/>
      <c r="H1563" s="145"/>
    </row>
    <row r="1564" spans="1:8" s="143" customFormat="1" ht="12.75" x14ac:dyDescent="0.2">
      <c r="A1564" s="135"/>
      <c r="B1564" s="91"/>
      <c r="C1564" s="92"/>
      <c r="H1564" s="145"/>
    </row>
    <row r="1565" spans="1:8" s="143" customFormat="1" ht="12.75" x14ac:dyDescent="0.2">
      <c r="A1565" s="135"/>
      <c r="B1565" s="91"/>
      <c r="C1565" s="92"/>
      <c r="H1565" s="145"/>
    </row>
    <row r="1566" spans="1:8" s="143" customFormat="1" ht="12.75" x14ac:dyDescent="0.2">
      <c r="A1566" s="135"/>
      <c r="B1566" s="91"/>
      <c r="C1566" s="92"/>
      <c r="H1566" s="145"/>
    </row>
    <row r="1567" spans="1:8" s="143" customFormat="1" ht="12.75" x14ac:dyDescent="0.2">
      <c r="A1567" s="135"/>
      <c r="B1567" s="91"/>
      <c r="C1567" s="92"/>
      <c r="H1567" s="145"/>
    </row>
    <row r="1568" spans="1:8" s="143" customFormat="1" ht="12.75" x14ac:dyDescent="0.2">
      <c r="A1568" s="135"/>
      <c r="B1568" s="91"/>
      <c r="C1568" s="92"/>
      <c r="H1568" s="145"/>
    </row>
    <row r="1569" spans="1:8" s="143" customFormat="1" ht="12.75" x14ac:dyDescent="0.2">
      <c r="A1569" s="135"/>
      <c r="B1569" s="91"/>
      <c r="C1569" s="92"/>
      <c r="H1569" s="145"/>
    </row>
    <row r="1570" spans="1:8" s="143" customFormat="1" ht="12.75" x14ac:dyDescent="0.2">
      <c r="A1570" s="135"/>
      <c r="B1570" s="91"/>
      <c r="C1570" s="92"/>
      <c r="H1570" s="145"/>
    </row>
    <row r="1571" spans="1:8" s="143" customFormat="1" ht="12.75" x14ac:dyDescent="0.2">
      <c r="A1571" s="135"/>
      <c r="B1571" s="91"/>
      <c r="C1571" s="92"/>
      <c r="H1571" s="145"/>
    </row>
    <row r="1572" spans="1:8" s="143" customFormat="1" ht="12.75" x14ac:dyDescent="0.2">
      <c r="A1572" s="135"/>
      <c r="B1572" s="91"/>
      <c r="C1572" s="92"/>
      <c r="H1572" s="145"/>
    </row>
    <row r="1573" spans="1:8" s="143" customFormat="1" ht="12.75" x14ac:dyDescent="0.2">
      <c r="A1573" s="135"/>
      <c r="B1573" s="91"/>
      <c r="C1573" s="92"/>
      <c r="H1573" s="145"/>
    </row>
    <row r="1574" spans="1:8" s="143" customFormat="1" ht="12.75" x14ac:dyDescent="0.2">
      <c r="A1574" s="135"/>
      <c r="B1574" s="91"/>
      <c r="C1574" s="92"/>
      <c r="H1574" s="145"/>
    </row>
    <row r="1575" spans="1:8" s="143" customFormat="1" ht="12.75" x14ac:dyDescent="0.2">
      <c r="A1575" s="135"/>
      <c r="B1575" s="91"/>
      <c r="C1575" s="92"/>
      <c r="H1575" s="145"/>
    </row>
    <row r="1576" spans="1:8" s="143" customFormat="1" ht="12.75" x14ac:dyDescent="0.2">
      <c r="A1576" s="135"/>
      <c r="B1576" s="91"/>
      <c r="C1576" s="92"/>
      <c r="H1576" s="145"/>
    </row>
    <row r="1577" spans="1:8" s="143" customFormat="1" ht="12.75" x14ac:dyDescent="0.2">
      <c r="A1577" s="135"/>
      <c r="B1577" s="91"/>
      <c r="C1577" s="92"/>
      <c r="H1577" s="145"/>
    </row>
    <row r="1578" spans="1:8" s="143" customFormat="1" ht="12.75" x14ac:dyDescent="0.2">
      <c r="A1578" s="135"/>
      <c r="B1578" s="91"/>
      <c r="C1578" s="92"/>
      <c r="H1578" s="145"/>
    </row>
    <row r="1579" spans="1:8" s="143" customFormat="1" ht="12.75" x14ac:dyDescent="0.2">
      <c r="A1579" s="135"/>
      <c r="B1579" s="91"/>
      <c r="C1579" s="92"/>
      <c r="H1579" s="145"/>
    </row>
    <row r="1580" spans="1:8" s="143" customFormat="1" ht="12.75" x14ac:dyDescent="0.2">
      <c r="A1580" s="135"/>
      <c r="B1580" s="91"/>
      <c r="C1580" s="92"/>
      <c r="H1580" s="145"/>
    </row>
    <row r="1581" spans="1:8" s="143" customFormat="1" ht="12.75" x14ac:dyDescent="0.2">
      <c r="A1581" s="135"/>
      <c r="B1581" s="91"/>
      <c r="C1581" s="92"/>
      <c r="H1581" s="145"/>
    </row>
    <row r="1582" spans="1:8" s="143" customFormat="1" ht="12.75" x14ac:dyDescent="0.2">
      <c r="A1582" s="135"/>
      <c r="B1582" s="91"/>
      <c r="C1582" s="92"/>
      <c r="H1582" s="145"/>
    </row>
    <row r="1583" spans="1:8" s="143" customFormat="1" ht="12.75" x14ac:dyDescent="0.2">
      <c r="A1583" s="135"/>
      <c r="B1583" s="91"/>
      <c r="C1583" s="92"/>
      <c r="H1583" s="145"/>
    </row>
    <row r="1584" spans="1:8" s="143" customFormat="1" ht="12.75" x14ac:dyDescent="0.2">
      <c r="A1584" s="135"/>
      <c r="B1584" s="91"/>
      <c r="C1584" s="92"/>
      <c r="H1584" s="145"/>
    </row>
    <row r="1585" spans="1:8" s="143" customFormat="1" ht="12.75" x14ac:dyDescent="0.2">
      <c r="A1585" s="135"/>
      <c r="B1585" s="91"/>
      <c r="C1585" s="92"/>
      <c r="H1585" s="145"/>
    </row>
    <row r="1586" spans="1:8" s="143" customFormat="1" ht="12.75" x14ac:dyDescent="0.2">
      <c r="A1586" s="135"/>
      <c r="B1586" s="91"/>
      <c r="C1586" s="92"/>
      <c r="H1586" s="145"/>
    </row>
    <row r="1587" spans="1:8" s="143" customFormat="1" ht="12.75" x14ac:dyDescent="0.2">
      <c r="A1587" s="135"/>
      <c r="B1587" s="91"/>
      <c r="C1587" s="92"/>
      <c r="H1587" s="145"/>
    </row>
    <row r="1588" spans="1:8" s="143" customFormat="1" ht="12.75" x14ac:dyDescent="0.2">
      <c r="A1588" s="135"/>
      <c r="B1588" s="91"/>
      <c r="C1588" s="92"/>
      <c r="H1588" s="145"/>
    </row>
    <row r="1589" spans="1:8" s="143" customFormat="1" ht="12.75" x14ac:dyDescent="0.2">
      <c r="A1589" s="135"/>
      <c r="B1589" s="91"/>
      <c r="C1589" s="92"/>
      <c r="H1589" s="145"/>
    </row>
    <row r="1590" spans="1:8" s="143" customFormat="1" ht="12.75" x14ac:dyDescent="0.2">
      <c r="A1590" s="135"/>
      <c r="B1590" s="91"/>
      <c r="C1590" s="92"/>
      <c r="H1590" s="145"/>
    </row>
    <row r="1591" spans="1:8" s="143" customFormat="1" ht="12.75" x14ac:dyDescent="0.2">
      <c r="A1591" s="135"/>
      <c r="B1591" s="91"/>
      <c r="C1591" s="92"/>
      <c r="H1591" s="145"/>
    </row>
    <row r="1592" spans="1:8" s="143" customFormat="1" ht="12.75" x14ac:dyDescent="0.2">
      <c r="A1592" s="135"/>
      <c r="B1592" s="91"/>
      <c r="C1592" s="92"/>
      <c r="H1592" s="145"/>
    </row>
    <row r="1593" spans="1:8" s="143" customFormat="1" ht="12.75" x14ac:dyDescent="0.2">
      <c r="A1593" s="135"/>
      <c r="B1593" s="91"/>
      <c r="C1593" s="92"/>
      <c r="H1593" s="145"/>
    </row>
    <row r="1594" spans="1:8" s="143" customFormat="1" ht="12.75" x14ac:dyDescent="0.2">
      <c r="A1594" s="135"/>
      <c r="B1594" s="91"/>
      <c r="C1594" s="92"/>
      <c r="H1594" s="145"/>
    </row>
    <row r="1595" spans="1:8" s="143" customFormat="1" ht="12.75" x14ac:dyDescent="0.2">
      <c r="A1595" s="135"/>
      <c r="B1595" s="91"/>
      <c r="C1595" s="92"/>
      <c r="H1595" s="145"/>
    </row>
    <row r="1596" spans="1:8" s="143" customFormat="1" ht="12.75" x14ac:dyDescent="0.2">
      <c r="A1596" s="135"/>
      <c r="B1596" s="91"/>
      <c r="C1596" s="92"/>
      <c r="H1596" s="145"/>
    </row>
    <row r="1597" spans="1:8" s="143" customFormat="1" ht="12.75" x14ac:dyDescent="0.2">
      <c r="A1597" s="135"/>
      <c r="B1597" s="91"/>
      <c r="C1597" s="92"/>
      <c r="H1597" s="145"/>
    </row>
    <row r="1598" spans="1:8" s="143" customFormat="1" ht="12.75" x14ac:dyDescent="0.2">
      <c r="A1598" s="135"/>
      <c r="B1598" s="91"/>
      <c r="C1598" s="92"/>
      <c r="H1598" s="145"/>
    </row>
    <row r="1599" spans="1:8" s="143" customFormat="1" ht="12.75" x14ac:dyDescent="0.2">
      <c r="A1599" s="135"/>
      <c r="B1599" s="91"/>
      <c r="C1599" s="92"/>
      <c r="H1599" s="145"/>
    </row>
    <row r="1600" spans="1:8" s="143" customFormat="1" ht="12.75" x14ac:dyDescent="0.2">
      <c r="A1600" s="135"/>
      <c r="B1600" s="91"/>
      <c r="C1600" s="92"/>
      <c r="H1600" s="145"/>
    </row>
    <row r="1601" spans="1:8" s="143" customFormat="1" ht="12.75" x14ac:dyDescent="0.2">
      <c r="A1601" s="135"/>
      <c r="B1601" s="91"/>
      <c r="C1601" s="92"/>
      <c r="H1601" s="145"/>
    </row>
    <row r="1602" spans="1:8" s="143" customFormat="1" ht="12.75" x14ac:dyDescent="0.2">
      <c r="A1602" s="135"/>
      <c r="B1602" s="91"/>
      <c r="C1602" s="92"/>
      <c r="H1602" s="145"/>
    </row>
    <row r="1603" spans="1:8" s="143" customFormat="1" ht="12.75" x14ac:dyDescent="0.2">
      <c r="A1603" s="135"/>
      <c r="B1603" s="91"/>
      <c r="C1603" s="92"/>
      <c r="H1603" s="145"/>
    </row>
    <row r="1604" spans="1:8" s="143" customFormat="1" ht="12.75" x14ac:dyDescent="0.2">
      <c r="A1604" s="135"/>
      <c r="B1604" s="91"/>
      <c r="C1604" s="92"/>
      <c r="H1604" s="145"/>
    </row>
    <row r="1605" spans="1:8" s="143" customFormat="1" ht="12.75" x14ac:dyDescent="0.2">
      <c r="A1605" s="135"/>
      <c r="B1605" s="91"/>
      <c r="C1605" s="92"/>
      <c r="H1605" s="145"/>
    </row>
    <row r="1606" spans="1:8" s="143" customFormat="1" ht="12.75" x14ac:dyDescent="0.2">
      <c r="A1606" s="135"/>
      <c r="B1606" s="91"/>
      <c r="C1606" s="92"/>
      <c r="H1606" s="145"/>
    </row>
    <row r="1607" spans="1:8" s="143" customFormat="1" ht="12.75" x14ac:dyDescent="0.2">
      <c r="A1607" s="135"/>
      <c r="B1607" s="91"/>
      <c r="C1607" s="92"/>
      <c r="H1607" s="145"/>
    </row>
    <row r="1608" spans="1:8" s="143" customFormat="1" ht="12.75" x14ac:dyDescent="0.2">
      <c r="A1608" s="135"/>
      <c r="B1608" s="91"/>
      <c r="C1608" s="92"/>
      <c r="H1608" s="145"/>
    </row>
    <row r="1609" spans="1:8" s="143" customFormat="1" ht="12.75" x14ac:dyDescent="0.2">
      <c r="A1609" s="135"/>
      <c r="B1609" s="91"/>
      <c r="C1609" s="92"/>
      <c r="H1609" s="145"/>
    </row>
    <row r="1610" spans="1:8" s="143" customFormat="1" ht="12.75" x14ac:dyDescent="0.2">
      <c r="A1610" s="135"/>
      <c r="B1610" s="91"/>
      <c r="C1610" s="92"/>
      <c r="H1610" s="145"/>
    </row>
    <row r="1611" spans="1:8" s="143" customFormat="1" ht="12.75" x14ac:dyDescent="0.2">
      <c r="A1611" s="135"/>
      <c r="B1611" s="91"/>
      <c r="C1611" s="92"/>
      <c r="H1611" s="145"/>
    </row>
    <row r="1612" spans="1:8" s="143" customFormat="1" ht="12.75" x14ac:dyDescent="0.2">
      <c r="A1612" s="135"/>
      <c r="B1612" s="91"/>
      <c r="C1612" s="92"/>
      <c r="H1612" s="145"/>
    </row>
    <row r="1613" spans="1:8" s="143" customFormat="1" ht="12.75" x14ac:dyDescent="0.2">
      <c r="A1613" s="135"/>
      <c r="B1613" s="91"/>
      <c r="C1613" s="92"/>
      <c r="H1613" s="145"/>
    </row>
    <row r="1614" spans="1:8" s="143" customFormat="1" ht="12.75" x14ac:dyDescent="0.2">
      <c r="A1614" s="135"/>
      <c r="B1614" s="91"/>
      <c r="C1614" s="92"/>
      <c r="H1614" s="145"/>
    </row>
    <row r="1615" spans="1:8" s="143" customFormat="1" ht="12.75" x14ac:dyDescent="0.2">
      <c r="A1615" s="135"/>
      <c r="B1615" s="91"/>
      <c r="C1615" s="92"/>
      <c r="H1615" s="145"/>
    </row>
    <row r="1616" spans="1:8" s="143" customFormat="1" ht="12.75" x14ac:dyDescent="0.2">
      <c r="A1616" s="135"/>
      <c r="B1616" s="91"/>
      <c r="C1616" s="92"/>
      <c r="H1616" s="145"/>
    </row>
    <row r="1617" spans="1:8" s="143" customFormat="1" ht="12.75" x14ac:dyDescent="0.2">
      <c r="A1617" s="135"/>
      <c r="B1617" s="91"/>
      <c r="C1617" s="92"/>
      <c r="H1617" s="145"/>
    </row>
    <row r="1618" spans="1:8" s="143" customFormat="1" ht="12.75" x14ac:dyDescent="0.2">
      <c r="A1618" s="135"/>
      <c r="B1618" s="91"/>
      <c r="C1618" s="92"/>
      <c r="H1618" s="145"/>
    </row>
    <row r="1619" spans="1:8" s="143" customFormat="1" ht="12.75" x14ac:dyDescent="0.2">
      <c r="A1619" s="135"/>
      <c r="B1619" s="91"/>
      <c r="C1619" s="92"/>
      <c r="H1619" s="145"/>
    </row>
    <row r="1620" spans="1:8" s="143" customFormat="1" ht="12.75" x14ac:dyDescent="0.2">
      <c r="A1620" s="135"/>
      <c r="B1620" s="91"/>
      <c r="C1620" s="92"/>
      <c r="H1620" s="145"/>
    </row>
    <row r="1621" spans="1:8" s="143" customFormat="1" ht="12.75" x14ac:dyDescent="0.2">
      <c r="A1621" s="135"/>
      <c r="B1621" s="91"/>
      <c r="C1621" s="92"/>
      <c r="H1621" s="145"/>
    </row>
    <row r="1622" spans="1:8" s="143" customFormat="1" ht="12.75" x14ac:dyDescent="0.2">
      <c r="A1622" s="135"/>
      <c r="B1622" s="91"/>
      <c r="C1622" s="92"/>
      <c r="H1622" s="145"/>
    </row>
    <row r="1623" spans="1:8" s="143" customFormat="1" ht="12.75" x14ac:dyDescent="0.2">
      <c r="A1623" s="135"/>
      <c r="B1623" s="91"/>
      <c r="C1623" s="92"/>
      <c r="H1623" s="145"/>
    </row>
    <row r="1624" spans="1:8" s="143" customFormat="1" ht="12.75" x14ac:dyDescent="0.2">
      <c r="A1624" s="135"/>
      <c r="B1624" s="91"/>
      <c r="C1624" s="92"/>
      <c r="H1624" s="145"/>
    </row>
    <row r="1625" spans="1:8" s="143" customFormat="1" ht="12.75" x14ac:dyDescent="0.2">
      <c r="A1625" s="135"/>
      <c r="B1625" s="91"/>
      <c r="C1625" s="92"/>
      <c r="H1625" s="145"/>
    </row>
    <row r="1626" spans="1:8" s="143" customFormat="1" ht="12.75" x14ac:dyDescent="0.2">
      <c r="A1626" s="135"/>
      <c r="B1626" s="91"/>
      <c r="C1626" s="92"/>
      <c r="H1626" s="145"/>
    </row>
    <row r="1627" spans="1:8" s="143" customFormat="1" ht="12.75" x14ac:dyDescent="0.2">
      <c r="A1627" s="135"/>
      <c r="B1627" s="91"/>
      <c r="C1627" s="92"/>
      <c r="H1627" s="145"/>
    </row>
    <row r="1628" spans="1:8" s="143" customFormat="1" ht="12.75" x14ac:dyDescent="0.2">
      <c r="A1628" s="135"/>
      <c r="B1628" s="91"/>
      <c r="C1628" s="92"/>
      <c r="H1628" s="145"/>
    </row>
    <row r="1629" spans="1:8" s="143" customFormat="1" ht="12.75" x14ac:dyDescent="0.2">
      <c r="A1629" s="135"/>
      <c r="B1629" s="91"/>
      <c r="C1629" s="92"/>
      <c r="H1629" s="145"/>
    </row>
    <row r="1630" spans="1:8" s="143" customFormat="1" ht="12.75" x14ac:dyDescent="0.2">
      <c r="A1630" s="135"/>
      <c r="B1630" s="91"/>
      <c r="C1630" s="92"/>
      <c r="H1630" s="145"/>
    </row>
    <row r="1631" spans="1:8" s="143" customFormat="1" ht="12.75" x14ac:dyDescent="0.2">
      <c r="A1631" s="135"/>
      <c r="B1631" s="91"/>
      <c r="C1631" s="92"/>
      <c r="H1631" s="145"/>
    </row>
    <row r="1632" spans="1:8" s="143" customFormat="1" ht="12.75" x14ac:dyDescent="0.2">
      <c r="A1632" s="135"/>
      <c r="B1632" s="91"/>
      <c r="C1632" s="92"/>
      <c r="H1632" s="145"/>
    </row>
    <row r="1633" spans="1:8" s="143" customFormat="1" ht="12.75" x14ac:dyDescent="0.2">
      <c r="A1633" s="135"/>
      <c r="B1633" s="91"/>
      <c r="C1633" s="92"/>
      <c r="H1633" s="145"/>
    </row>
    <row r="1634" spans="1:8" s="143" customFormat="1" ht="12.75" x14ac:dyDescent="0.2">
      <c r="A1634" s="135"/>
      <c r="B1634" s="91"/>
      <c r="C1634" s="92"/>
      <c r="H1634" s="145"/>
    </row>
    <row r="1635" spans="1:8" s="143" customFormat="1" ht="12.75" x14ac:dyDescent="0.2">
      <c r="A1635" s="135"/>
      <c r="B1635" s="91"/>
      <c r="C1635" s="92"/>
      <c r="H1635" s="145"/>
    </row>
    <row r="1636" spans="1:8" s="143" customFormat="1" ht="12.75" x14ac:dyDescent="0.2">
      <c r="A1636" s="135"/>
      <c r="B1636" s="91"/>
      <c r="C1636" s="92"/>
      <c r="H1636" s="145"/>
    </row>
    <row r="1637" spans="1:8" s="143" customFormat="1" ht="12.75" x14ac:dyDescent="0.2">
      <c r="A1637" s="135"/>
      <c r="B1637" s="91"/>
      <c r="C1637" s="92"/>
      <c r="H1637" s="145"/>
    </row>
    <row r="1638" spans="1:8" s="143" customFormat="1" ht="12.75" x14ac:dyDescent="0.2">
      <c r="A1638" s="135"/>
      <c r="B1638" s="91"/>
      <c r="C1638" s="92"/>
      <c r="H1638" s="145"/>
    </row>
    <row r="1639" spans="1:8" s="143" customFormat="1" ht="12.75" x14ac:dyDescent="0.2">
      <c r="A1639" s="135"/>
      <c r="B1639" s="91"/>
      <c r="C1639" s="92"/>
      <c r="H1639" s="145"/>
    </row>
    <row r="1640" spans="1:8" s="143" customFormat="1" ht="12.75" x14ac:dyDescent="0.2">
      <c r="A1640" s="135"/>
      <c r="B1640" s="91"/>
      <c r="C1640" s="92"/>
      <c r="H1640" s="145"/>
    </row>
    <row r="1641" spans="1:8" s="143" customFormat="1" ht="12.75" x14ac:dyDescent="0.2">
      <c r="A1641" s="135"/>
      <c r="B1641" s="91"/>
      <c r="C1641" s="92"/>
      <c r="H1641" s="145"/>
    </row>
    <row r="1642" spans="1:8" s="143" customFormat="1" ht="12.75" x14ac:dyDescent="0.2">
      <c r="A1642" s="135"/>
      <c r="B1642" s="91"/>
      <c r="C1642" s="92"/>
      <c r="H1642" s="145"/>
    </row>
    <row r="1643" spans="1:8" s="143" customFormat="1" ht="12.75" x14ac:dyDescent="0.2">
      <c r="A1643" s="135"/>
      <c r="B1643" s="91"/>
      <c r="C1643" s="92"/>
      <c r="H1643" s="145"/>
    </row>
    <row r="1644" spans="1:8" s="143" customFormat="1" ht="12.75" x14ac:dyDescent="0.2">
      <c r="A1644" s="135"/>
      <c r="B1644" s="91"/>
      <c r="C1644" s="92"/>
      <c r="H1644" s="145"/>
    </row>
    <row r="1645" spans="1:8" s="143" customFormat="1" ht="12.75" x14ac:dyDescent="0.2">
      <c r="A1645" s="135"/>
      <c r="B1645" s="91"/>
      <c r="C1645" s="92"/>
      <c r="H1645" s="145"/>
    </row>
    <row r="1646" spans="1:8" s="143" customFormat="1" ht="12.75" x14ac:dyDescent="0.2">
      <c r="A1646" s="135"/>
      <c r="B1646" s="91"/>
      <c r="C1646" s="92"/>
      <c r="H1646" s="145"/>
    </row>
    <row r="1647" spans="1:8" s="143" customFormat="1" ht="12.75" x14ac:dyDescent="0.2">
      <c r="A1647" s="135"/>
      <c r="B1647" s="91"/>
      <c r="C1647" s="92"/>
      <c r="H1647" s="145"/>
    </row>
    <row r="1648" spans="1:8" s="143" customFormat="1" ht="12.75" x14ac:dyDescent="0.2">
      <c r="A1648" s="135"/>
      <c r="B1648" s="91"/>
      <c r="C1648" s="92"/>
      <c r="H1648" s="145"/>
    </row>
    <row r="1649" spans="1:8" s="143" customFormat="1" ht="12.75" x14ac:dyDescent="0.2">
      <c r="A1649" s="135"/>
      <c r="B1649" s="91"/>
      <c r="C1649" s="92"/>
      <c r="H1649" s="145"/>
    </row>
    <row r="1650" spans="1:8" s="143" customFormat="1" ht="12.75" x14ac:dyDescent="0.2">
      <c r="A1650" s="135"/>
      <c r="B1650" s="91"/>
      <c r="C1650" s="92"/>
      <c r="H1650" s="145"/>
    </row>
    <row r="1651" spans="1:8" s="143" customFormat="1" ht="12.75" x14ac:dyDescent="0.2">
      <c r="A1651" s="135"/>
      <c r="B1651" s="91"/>
      <c r="C1651" s="92"/>
      <c r="H1651" s="145"/>
    </row>
    <row r="1652" spans="1:8" s="143" customFormat="1" ht="12.75" x14ac:dyDescent="0.2">
      <c r="A1652" s="135"/>
      <c r="B1652" s="91"/>
      <c r="C1652" s="92"/>
      <c r="H1652" s="145"/>
    </row>
    <row r="1653" spans="1:8" s="143" customFormat="1" ht="12.75" x14ac:dyDescent="0.2">
      <c r="A1653" s="135"/>
      <c r="B1653" s="91"/>
      <c r="C1653" s="92"/>
      <c r="H1653" s="145"/>
    </row>
    <row r="1654" spans="1:8" s="143" customFormat="1" ht="12.75" x14ac:dyDescent="0.2">
      <c r="A1654" s="135"/>
      <c r="B1654" s="91"/>
      <c r="C1654" s="92"/>
      <c r="H1654" s="145"/>
    </row>
    <row r="1655" spans="1:8" s="143" customFormat="1" ht="12.75" x14ac:dyDescent="0.2">
      <c r="A1655" s="135"/>
      <c r="B1655" s="91"/>
      <c r="C1655" s="92"/>
      <c r="H1655" s="145"/>
    </row>
    <row r="1656" spans="1:8" s="143" customFormat="1" ht="12.75" x14ac:dyDescent="0.2">
      <c r="A1656" s="135"/>
      <c r="B1656" s="91"/>
      <c r="C1656" s="92"/>
      <c r="H1656" s="145"/>
    </row>
    <row r="1657" spans="1:8" s="143" customFormat="1" ht="12.75" x14ac:dyDescent="0.2">
      <c r="A1657" s="135"/>
      <c r="B1657" s="91"/>
      <c r="C1657" s="92"/>
      <c r="H1657" s="145"/>
    </row>
    <row r="1658" spans="1:8" s="143" customFormat="1" ht="12.75" x14ac:dyDescent="0.2">
      <c r="A1658" s="135"/>
      <c r="B1658" s="91"/>
      <c r="C1658" s="92"/>
      <c r="H1658" s="145"/>
    </row>
    <row r="1659" spans="1:8" s="143" customFormat="1" ht="12.75" x14ac:dyDescent="0.2">
      <c r="A1659" s="135"/>
      <c r="B1659" s="91"/>
      <c r="C1659" s="92"/>
      <c r="H1659" s="145"/>
    </row>
    <row r="1660" spans="1:8" s="143" customFormat="1" ht="12.75" x14ac:dyDescent="0.2">
      <c r="A1660" s="135"/>
      <c r="B1660" s="91"/>
      <c r="C1660" s="92"/>
      <c r="H1660" s="145"/>
    </row>
    <row r="1661" spans="1:8" s="143" customFormat="1" ht="12.75" x14ac:dyDescent="0.2">
      <c r="A1661" s="135"/>
      <c r="B1661" s="91"/>
      <c r="C1661" s="92"/>
      <c r="H1661" s="145"/>
    </row>
    <row r="1662" spans="1:8" s="143" customFormat="1" ht="12.75" x14ac:dyDescent="0.2">
      <c r="A1662" s="135"/>
      <c r="B1662" s="91"/>
      <c r="C1662" s="92"/>
      <c r="H1662" s="145"/>
    </row>
    <row r="1663" spans="1:8" s="143" customFormat="1" ht="12.75" x14ac:dyDescent="0.2">
      <c r="A1663" s="135"/>
      <c r="B1663" s="91"/>
      <c r="C1663" s="92"/>
      <c r="H1663" s="145"/>
    </row>
    <row r="1664" spans="1:8" s="143" customFormat="1" ht="12.75" x14ac:dyDescent="0.2">
      <c r="A1664" s="135"/>
      <c r="B1664" s="91"/>
      <c r="C1664" s="92"/>
      <c r="H1664" s="145"/>
    </row>
    <row r="1665" spans="1:8" s="143" customFormat="1" ht="12.75" x14ac:dyDescent="0.2">
      <c r="A1665" s="135"/>
      <c r="B1665" s="91"/>
      <c r="C1665" s="92"/>
      <c r="H1665" s="145"/>
    </row>
    <row r="1666" spans="1:8" s="143" customFormat="1" ht="12.75" x14ac:dyDescent="0.2">
      <c r="A1666" s="135"/>
      <c r="B1666" s="91"/>
      <c r="C1666" s="92"/>
      <c r="H1666" s="145"/>
    </row>
    <row r="1667" spans="1:8" s="143" customFormat="1" ht="12.75" x14ac:dyDescent="0.2">
      <c r="A1667" s="135"/>
      <c r="B1667" s="91"/>
      <c r="C1667" s="92"/>
      <c r="H1667" s="145"/>
    </row>
    <row r="1668" spans="1:8" s="143" customFormat="1" ht="12.75" x14ac:dyDescent="0.2">
      <c r="A1668" s="135"/>
      <c r="B1668" s="91"/>
      <c r="C1668" s="92"/>
      <c r="H1668" s="145"/>
    </row>
    <row r="1669" spans="1:8" s="143" customFormat="1" ht="12.75" x14ac:dyDescent="0.2">
      <c r="A1669" s="135"/>
      <c r="B1669" s="91"/>
      <c r="C1669" s="92"/>
      <c r="H1669" s="145"/>
    </row>
    <row r="1670" spans="1:8" s="143" customFormat="1" ht="12.75" x14ac:dyDescent="0.2">
      <c r="A1670" s="135"/>
      <c r="B1670" s="91"/>
      <c r="C1670" s="92"/>
      <c r="H1670" s="145"/>
    </row>
    <row r="1671" spans="1:8" s="143" customFormat="1" ht="12.75" x14ac:dyDescent="0.2">
      <c r="A1671" s="135"/>
      <c r="B1671" s="91"/>
      <c r="C1671" s="92"/>
      <c r="H1671" s="145"/>
    </row>
    <row r="1672" spans="1:8" s="143" customFormat="1" ht="12.75" x14ac:dyDescent="0.2">
      <c r="A1672" s="135"/>
      <c r="B1672" s="91"/>
      <c r="C1672" s="92"/>
      <c r="H1672" s="145"/>
    </row>
    <row r="1673" spans="1:8" s="143" customFormat="1" ht="12.75" x14ac:dyDescent="0.2">
      <c r="A1673" s="135"/>
      <c r="B1673" s="91"/>
      <c r="C1673" s="92"/>
      <c r="H1673" s="145"/>
    </row>
    <row r="1674" spans="1:8" s="143" customFormat="1" ht="12.75" x14ac:dyDescent="0.2">
      <c r="A1674" s="135"/>
      <c r="B1674" s="91"/>
      <c r="C1674" s="92"/>
      <c r="H1674" s="145"/>
    </row>
    <row r="1675" spans="1:8" s="143" customFormat="1" ht="12.75" x14ac:dyDescent="0.2">
      <c r="A1675" s="135"/>
      <c r="B1675" s="91"/>
      <c r="C1675" s="92"/>
      <c r="H1675" s="145"/>
    </row>
    <row r="1676" spans="1:8" s="143" customFormat="1" ht="12.75" x14ac:dyDescent="0.2">
      <c r="A1676" s="135"/>
      <c r="B1676" s="91"/>
      <c r="C1676" s="92"/>
      <c r="H1676" s="145"/>
    </row>
    <row r="1677" spans="1:8" s="143" customFormat="1" ht="12.75" x14ac:dyDescent="0.2">
      <c r="A1677" s="135"/>
      <c r="B1677" s="91"/>
      <c r="C1677" s="92"/>
      <c r="H1677" s="145"/>
    </row>
    <row r="1678" spans="1:8" s="143" customFormat="1" ht="12.75" x14ac:dyDescent="0.2">
      <c r="A1678" s="135"/>
      <c r="B1678" s="91"/>
      <c r="C1678" s="92"/>
      <c r="H1678" s="145"/>
    </row>
    <row r="1679" spans="1:8" s="143" customFormat="1" ht="12.75" x14ac:dyDescent="0.2">
      <c r="A1679" s="135"/>
      <c r="B1679" s="91"/>
      <c r="C1679" s="92"/>
      <c r="H1679" s="145"/>
    </row>
    <row r="1680" spans="1:8" s="143" customFormat="1" ht="12.75" x14ac:dyDescent="0.2">
      <c r="A1680" s="135"/>
      <c r="B1680" s="91"/>
      <c r="C1680" s="92"/>
      <c r="H1680" s="145"/>
    </row>
    <row r="1681" spans="1:8" s="143" customFormat="1" ht="12.75" x14ac:dyDescent="0.2">
      <c r="A1681" s="135"/>
      <c r="B1681" s="91"/>
      <c r="C1681" s="92"/>
      <c r="H1681" s="145"/>
    </row>
    <row r="1682" spans="1:8" s="143" customFormat="1" ht="12.75" x14ac:dyDescent="0.2">
      <c r="A1682" s="135"/>
      <c r="B1682" s="91"/>
      <c r="C1682" s="92"/>
      <c r="H1682" s="145"/>
    </row>
    <row r="1683" spans="1:8" s="143" customFormat="1" ht="12.75" x14ac:dyDescent="0.2">
      <c r="A1683" s="135"/>
      <c r="B1683" s="91"/>
      <c r="C1683" s="92"/>
      <c r="H1683" s="145"/>
    </row>
    <row r="1684" spans="1:8" s="143" customFormat="1" ht="12.75" x14ac:dyDescent="0.2">
      <c r="A1684" s="135"/>
      <c r="B1684" s="91"/>
      <c r="C1684" s="92"/>
      <c r="H1684" s="145"/>
    </row>
    <row r="1685" spans="1:8" s="143" customFormat="1" ht="12.75" x14ac:dyDescent="0.2">
      <c r="A1685" s="135"/>
      <c r="B1685" s="91"/>
      <c r="C1685" s="92"/>
      <c r="H1685" s="145"/>
    </row>
    <row r="1686" spans="1:8" s="143" customFormat="1" ht="12.75" x14ac:dyDescent="0.2">
      <c r="A1686" s="135"/>
      <c r="B1686" s="91"/>
      <c r="C1686" s="92"/>
      <c r="H1686" s="145"/>
    </row>
    <row r="1687" spans="1:8" s="143" customFormat="1" ht="12.75" x14ac:dyDescent="0.2">
      <c r="A1687" s="135"/>
      <c r="B1687" s="91"/>
      <c r="C1687" s="92"/>
      <c r="H1687" s="145"/>
    </row>
    <row r="1688" spans="1:8" s="143" customFormat="1" ht="12.75" x14ac:dyDescent="0.2">
      <c r="A1688" s="135"/>
      <c r="B1688" s="91"/>
      <c r="C1688" s="92"/>
      <c r="H1688" s="145"/>
    </row>
    <row r="1689" spans="1:8" s="143" customFormat="1" ht="12.75" x14ac:dyDescent="0.2">
      <c r="A1689" s="135"/>
      <c r="B1689" s="91"/>
      <c r="C1689" s="92"/>
      <c r="H1689" s="145"/>
    </row>
    <row r="1690" spans="1:8" s="143" customFormat="1" ht="12.75" x14ac:dyDescent="0.2">
      <c r="A1690" s="135"/>
      <c r="B1690" s="91"/>
      <c r="C1690" s="92"/>
      <c r="H1690" s="145"/>
    </row>
    <row r="1691" spans="1:8" s="143" customFormat="1" ht="12.75" x14ac:dyDescent="0.2">
      <c r="A1691" s="135"/>
      <c r="B1691" s="91"/>
      <c r="C1691" s="92"/>
      <c r="H1691" s="145"/>
    </row>
    <row r="1692" spans="1:8" s="143" customFormat="1" ht="12.75" x14ac:dyDescent="0.2">
      <c r="A1692" s="135"/>
      <c r="B1692" s="91"/>
      <c r="C1692" s="92"/>
      <c r="H1692" s="145"/>
    </row>
    <row r="1693" spans="1:8" s="143" customFormat="1" ht="12.75" x14ac:dyDescent="0.2">
      <c r="A1693" s="135"/>
      <c r="B1693" s="91"/>
      <c r="C1693" s="92"/>
      <c r="H1693" s="145"/>
    </row>
    <row r="1694" spans="1:8" s="143" customFormat="1" ht="12.75" x14ac:dyDescent="0.2">
      <c r="A1694" s="135"/>
      <c r="B1694" s="91"/>
      <c r="C1694" s="92"/>
      <c r="H1694" s="145"/>
    </row>
    <row r="1695" spans="1:8" s="143" customFormat="1" ht="12.75" x14ac:dyDescent="0.2">
      <c r="A1695" s="135"/>
      <c r="B1695" s="91"/>
      <c r="C1695" s="92"/>
      <c r="H1695" s="145"/>
    </row>
    <row r="1696" spans="1:8" s="143" customFormat="1" ht="12.75" x14ac:dyDescent="0.2">
      <c r="A1696" s="135"/>
      <c r="B1696" s="91"/>
      <c r="C1696" s="92"/>
      <c r="H1696" s="145"/>
    </row>
    <row r="1697" spans="1:8" s="143" customFormat="1" ht="12.75" x14ac:dyDescent="0.2">
      <c r="A1697" s="135"/>
      <c r="B1697" s="91"/>
      <c r="C1697" s="92"/>
      <c r="H1697" s="145"/>
    </row>
    <row r="1698" spans="1:8" s="143" customFormat="1" ht="12.75" x14ac:dyDescent="0.2">
      <c r="A1698" s="135"/>
      <c r="B1698" s="91"/>
      <c r="C1698" s="92"/>
      <c r="H1698" s="145"/>
    </row>
    <row r="1699" spans="1:8" s="143" customFormat="1" ht="12.75" x14ac:dyDescent="0.2">
      <c r="A1699" s="135"/>
      <c r="B1699" s="91"/>
      <c r="C1699" s="92"/>
      <c r="H1699" s="145"/>
    </row>
    <row r="1700" spans="1:8" s="143" customFormat="1" ht="12.75" x14ac:dyDescent="0.2">
      <c r="A1700" s="135"/>
      <c r="B1700" s="91"/>
      <c r="C1700" s="92"/>
      <c r="H1700" s="145"/>
    </row>
    <row r="1701" spans="1:8" s="143" customFormat="1" ht="12.75" x14ac:dyDescent="0.2">
      <c r="A1701" s="135"/>
      <c r="B1701" s="91"/>
      <c r="C1701" s="92"/>
      <c r="H1701" s="145"/>
    </row>
    <row r="1702" spans="1:8" s="143" customFormat="1" ht="12.75" x14ac:dyDescent="0.2">
      <c r="A1702" s="135"/>
      <c r="B1702" s="91"/>
      <c r="C1702" s="92"/>
      <c r="H1702" s="145"/>
    </row>
    <row r="1703" spans="1:8" s="143" customFormat="1" ht="12.75" x14ac:dyDescent="0.2">
      <c r="A1703" s="135"/>
      <c r="B1703" s="91"/>
      <c r="C1703" s="92"/>
      <c r="H1703" s="145"/>
    </row>
    <row r="1704" spans="1:8" s="143" customFormat="1" ht="12.75" x14ac:dyDescent="0.2">
      <c r="A1704" s="135"/>
      <c r="B1704" s="91"/>
      <c r="C1704" s="92"/>
      <c r="H1704" s="145"/>
    </row>
    <row r="1705" spans="1:8" s="143" customFormat="1" ht="12.75" x14ac:dyDescent="0.2">
      <c r="A1705" s="135"/>
      <c r="B1705" s="91"/>
      <c r="C1705" s="92"/>
      <c r="H1705" s="145"/>
    </row>
    <row r="1706" spans="1:8" s="143" customFormat="1" ht="12.75" x14ac:dyDescent="0.2">
      <c r="A1706" s="135"/>
      <c r="B1706" s="91"/>
      <c r="C1706" s="92"/>
      <c r="H1706" s="145"/>
    </row>
    <row r="1707" spans="1:8" s="143" customFormat="1" ht="12.75" x14ac:dyDescent="0.2">
      <c r="A1707" s="135"/>
      <c r="B1707" s="91"/>
      <c r="C1707" s="92"/>
      <c r="H1707" s="145"/>
    </row>
    <row r="1708" spans="1:8" s="143" customFormat="1" ht="12.75" x14ac:dyDescent="0.2">
      <c r="A1708" s="135"/>
      <c r="B1708" s="91"/>
      <c r="C1708" s="92"/>
      <c r="H1708" s="145"/>
    </row>
    <row r="1709" spans="1:8" s="143" customFormat="1" ht="12.75" x14ac:dyDescent="0.2">
      <c r="A1709" s="135"/>
      <c r="B1709" s="91"/>
      <c r="C1709" s="92"/>
      <c r="H1709" s="145"/>
    </row>
    <row r="1710" spans="1:8" s="143" customFormat="1" ht="12.75" x14ac:dyDescent="0.2">
      <c r="A1710" s="135"/>
      <c r="B1710" s="91"/>
      <c r="C1710" s="92"/>
      <c r="H1710" s="145"/>
    </row>
    <row r="1711" spans="1:8" s="143" customFormat="1" ht="12.75" x14ac:dyDescent="0.2">
      <c r="A1711" s="135"/>
      <c r="B1711" s="91"/>
      <c r="C1711" s="92"/>
      <c r="H1711" s="145"/>
    </row>
    <row r="1712" spans="1:8" s="143" customFormat="1" ht="12.75" x14ac:dyDescent="0.2">
      <c r="A1712" s="135"/>
      <c r="B1712" s="91"/>
      <c r="C1712" s="92"/>
      <c r="H1712" s="145"/>
    </row>
    <row r="1713" spans="1:8" s="143" customFormat="1" ht="12.75" x14ac:dyDescent="0.2">
      <c r="A1713" s="135"/>
      <c r="B1713" s="91"/>
      <c r="C1713" s="92"/>
      <c r="H1713" s="145"/>
    </row>
    <row r="1714" spans="1:8" s="143" customFormat="1" ht="12.75" x14ac:dyDescent="0.2">
      <c r="A1714" s="135"/>
      <c r="B1714" s="91"/>
      <c r="C1714" s="92"/>
      <c r="H1714" s="145"/>
    </row>
    <row r="1715" spans="1:8" s="143" customFormat="1" ht="12.75" x14ac:dyDescent="0.2">
      <c r="A1715" s="135"/>
      <c r="B1715" s="91"/>
      <c r="C1715" s="92"/>
      <c r="H1715" s="145"/>
    </row>
    <row r="1716" spans="1:8" s="143" customFormat="1" ht="12.75" x14ac:dyDescent="0.2">
      <c r="A1716" s="135"/>
      <c r="B1716" s="91"/>
      <c r="C1716" s="92"/>
      <c r="H1716" s="145"/>
    </row>
    <row r="1717" spans="1:8" s="143" customFormat="1" ht="12.75" x14ac:dyDescent="0.2">
      <c r="A1717" s="135"/>
      <c r="B1717" s="91"/>
      <c r="C1717" s="92"/>
      <c r="H1717" s="145"/>
    </row>
    <row r="1718" spans="1:8" s="143" customFormat="1" ht="12.75" x14ac:dyDescent="0.2">
      <c r="A1718" s="135"/>
      <c r="B1718" s="91"/>
      <c r="C1718" s="92"/>
      <c r="H1718" s="145"/>
    </row>
    <row r="1719" spans="1:8" s="143" customFormat="1" ht="12.75" x14ac:dyDescent="0.2">
      <c r="A1719" s="135"/>
      <c r="B1719" s="91"/>
      <c r="C1719" s="92"/>
      <c r="H1719" s="145"/>
    </row>
    <row r="1720" spans="1:8" s="143" customFormat="1" ht="12.75" x14ac:dyDescent="0.2">
      <c r="A1720" s="135"/>
      <c r="B1720" s="91"/>
      <c r="C1720" s="92"/>
      <c r="H1720" s="145"/>
    </row>
    <row r="1721" spans="1:8" s="143" customFormat="1" ht="12.75" x14ac:dyDescent="0.2">
      <c r="A1721" s="135"/>
      <c r="B1721" s="91"/>
      <c r="C1721" s="92"/>
      <c r="H1721" s="145"/>
    </row>
    <row r="1722" spans="1:8" s="143" customFormat="1" ht="12.75" x14ac:dyDescent="0.2">
      <c r="A1722" s="135"/>
      <c r="B1722" s="91"/>
      <c r="C1722" s="92"/>
      <c r="H1722" s="145"/>
    </row>
    <row r="1723" spans="1:8" s="143" customFormat="1" ht="12.75" x14ac:dyDescent="0.2">
      <c r="A1723" s="135"/>
      <c r="B1723" s="91"/>
      <c r="C1723" s="92"/>
      <c r="H1723" s="145"/>
    </row>
    <row r="1724" spans="1:8" s="143" customFormat="1" ht="12.75" x14ac:dyDescent="0.2">
      <c r="A1724" s="135"/>
      <c r="B1724" s="91"/>
      <c r="C1724" s="92"/>
      <c r="H1724" s="145"/>
    </row>
    <row r="1725" spans="1:8" s="143" customFormat="1" ht="12.75" x14ac:dyDescent="0.2">
      <c r="A1725" s="135"/>
      <c r="B1725" s="91"/>
      <c r="C1725" s="92"/>
      <c r="H1725" s="145"/>
    </row>
    <row r="1726" spans="1:8" s="143" customFormat="1" ht="12.75" x14ac:dyDescent="0.2">
      <c r="A1726" s="135"/>
      <c r="B1726" s="91"/>
      <c r="C1726" s="92"/>
      <c r="H1726" s="145"/>
    </row>
    <row r="1727" spans="1:8" s="143" customFormat="1" ht="12.75" x14ac:dyDescent="0.2">
      <c r="A1727" s="135"/>
      <c r="B1727" s="91"/>
      <c r="C1727" s="92"/>
      <c r="H1727" s="145"/>
    </row>
    <row r="1728" spans="1:8" s="143" customFormat="1" ht="12.75" x14ac:dyDescent="0.2">
      <c r="A1728" s="135"/>
      <c r="B1728" s="91"/>
      <c r="C1728" s="92"/>
      <c r="H1728" s="145"/>
    </row>
    <row r="1729" spans="1:8" s="143" customFormat="1" ht="12.75" x14ac:dyDescent="0.2">
      <c r="A1729" s="135"/>
      <c r="B1729" s="91"/>
      <c r="C1729" s="92"/>
      <c r="H1729" s="145"/>
    </row>
    <row r="1730" spans="1:8" s="143" customFormat="1" ht="12.75" x14ac:dyDescent="0.2">
      <c r="A1730" s="135"/>
      <c r="B1730" s="91"/>
      <c r="C1730" s="92"/>
      <c r="H1730" s="145"/>
    </row>
    <row r="1731" spans="1:8" s="143" customFormat="1" ht="12.75" x14ac:dyDescent="0.2">
      <c r="A1731" s="135"/>
      <c r="B1731" s="91"/>
      <c r="C1731" s="92"/>
      <c r="H1731" s="145"/>
    </row>
    <row r="1732" spans="1:8" s="143" customFormat="1" ht="12.75" x14ac:dyDescent="0.2">
      <c r="A1732" s="135"/>
      <c r="B1732" s="91"/>
      <c r="C1732" s="92"/>
      <c r="H1732" s="145"/>
    </row>
    <row r="1733" spans="1:8" s="143" customFormat="1" ht="12.75" x14ac:dyDescent="0.2">
      <c r="A1733" s="135"/>
      <c r="B1733" s="91"/>
      <c r="C1733" s="92"/>
      <c r="H1733" s="145"/>
    </row>
    <row r="1734" spans="1:8" s="143" customFormat="1" ht="12.75" x14ac:dyDescent="0.2">
      <c r="A1734" s="135"/>
      <c r="B1734" s="91"/>
      <c r="C1734" s="92"/>
      <c r="H1734" s="145"/>
    </row>
    <row r="1735" spans="1:8" s="143" customFormat="1" ht="12.75" x14ac:dyDescent="0.2">
      <c r="A1735" s="135"/>
      <c r="B1735" s="91"/>
      <c r="C1735" s="92"/>
      <c r="H1735" s="145"/>
    </row>
    <row r="1736" spans="1:8" s="143" customFormat="1" ht="12.75" x14ac:dyDescent="0.2">
      <c r="A1736" s="135"/>
      <c r="B1736" s="91"/>
      <c r="C1736" s="92"/>
      <c r="H1736" s="145"/>
    </row>
    <row r="1737" spans="1:8" s="143" customFormat="1" ht="12.75" x14ac:dyDescent="0.2">
      <c r="A1737" s="135"/>
      <c r="B1737" s="91"/>
      <c r="C1737" s="92"/>
      <c r="H1737" s="145"/>
    </row>
    <row r="1738" spans="1:8" s="143" customFormat="1" ht="12.75" x14ac:dyDescent="0.2">
      <c r="A1738" s="135"/>
      <c r="B1738" s="91"/>
      <c r="C1738" s="92"/>
      <c r="H1738" s="145"/>
    </row>
    <row r="1739" spans="1:8" s="143" customFormat="1" ht="12.75" x14ac:dyDescent="0.2">
      <c r="A1739" s="135"/>
      <c r="B1739" s="91"/>
      <c r="C1739" s="92"/>
      <c r="H1739" s="145"/>
    </row>
    <row r="1740" spans="1:8" s="143" customFormat="1" ht="12.75" x14ac:dyDescent="0.2">
      <c r="A1740" s="135"/>
      <c r="B1740" s="91"/>
      <c r="C1740" s="92"/>
      <c r="H1740" s="145"/>
    </row>
    <row r="1741" spans="1:8" s="143" customFormat="1" ht="12.75" x14ac:dyDescent="0.2">
      <c r="A1741" s="135"/>
      <c r="B1741" s="91"/>
      <c r="C1741" s="92"/>
      <c r="H1741" s="145"/>
    </row>
    <row r="1742" spans="1:8" s="143" customFormat="1" ht="12.75" x14ac:dyDescent="0.2">
      <c r="A1742" s="135"/>
      <c r="B1742" s="91"/>
      <c r="C1742" s="92"/>
      <c r="H1742" s="145"/>
    </row>
    <row r="1743" spans="1:8" s="143" customFormat="1" ht="12.75" x14ac:dyDescent="0.2">
      <c r="A1743" s="135"/>
      <c r="B1743" s="91"/>
      <c r="C1743" s="92"/>
      <c r="H1743" s="145"/>
    </row>
    <row r="1744" spans="1:8" s="143" customFormat="1" ht="12.75" x14ac:dyDescent="0.2">
      <c r="A1744" s="135"/>
      <c r="B1744" s="91"/>
      <c r="C1744" s="92"/>
      <c r="H1744" s="145"/>
    </row>
    <row r="1745" spans="1:8" s="143" customFormat="1" ht="12.75" x14ac:dyDescent="0.2">
      <c r="A1745" s="135"/>
      <c r="B1745" s="91"/>
      <c r="C1745" s="92"/>
      <c r="H1745" s="145"/>
    </row>
    <row r="1746" spans="1:8" s="143" customFormat="1" ht="12.75" x14ac:dyDescent="0.2">
      <c r="A1746" s="135"/>
      <c r="B1746" s="91"/>
      <c r="C1746" s="92"/>
      <c r="H1746" s="145"/>
    </row>
    <row r="1747" spans="1:8" s="143" customFormat="1" ht="12.75" x14ac:dyDescent="0.2">
      <c r="A1747" s="135"/>
      <c r="B1747" s="91"/>
      <c r="C1747" s="92"/>
      <c r="H1747" s="145"/>
    </row>
    <row r="1748" spans="1:8" s="143" customFormat="1" ht="12.75" x14ac:dyDescent="0.2">
      <c r="A1748" s="135"/>
      <c r="B1748" s="91"/>
      <c r="C1748" s="92"/>
      <c r="H1748" s="145"/>
    </row>
    <row r="1749" spans="1:8" s="143" customFormat="1" ht="12.75" x14ac:dyDescent="0.2">
      <c r="A1749" s="135"/>
      <c r="B1749" s="91"/>
      <c r="C1749" s="92"/>
      <c r="H1749" s="145"/>
    </row>
    <row r="1750" spans="1:8" s="143" customFormat="1" ht="12.75" x14ac:dyDescent="0.2">
      <c r="A1750" s="135"/>
      <c r="B1750" s="91"/>
      <c r="C1750" s="92"/>
      <c r="H1750" s="145"/>
    </row>
    <row r="1751" spans="1:8" s="143" customFormat="1" ht="12.75" x14ac:dyDescent="0.2">
      <c r="A1751" s="135"/>
      <c r="B1751" s="91"/>
      <c r="C1751" s="92"/>
      <c r="H1751" s="145"/>
    </row>
    <row r="1752" spans="1:8" s="143" customFormat="1" ht="12.75" x14ac:dyDescent="0.2">
      <c r="A1752" s="135"/>
      <c r="B1752" s="91"/>
      <c r="C1752" s="92"/>
      <c r="H1752" s="145"/>
    </row>
    <row r="1753" spans="1:8" s="143" customFormat="1" ht="12.75" x14ac:dyDescent="0.2">
      <c r="A1753" s="135"/>
      <c r="B1753" s="91"/>
      <c r="C1753" s="92"/>
      <c r="H1753" s="145"/>
    </row>
    <row r="1754" spans="1:8" s="143" customFormat="1" ht="12.75" x14ac:dyDescent="0.2">
      <c r="A1754" s="135"/>
      <c r="B1754" s="91"/>
      <c r="C1754" s="92"/>
      <c r="H1754" s="145"/>
    </row>
    <row r="1755" spans="1:8" s="143" customFormat="1" ht="12.75" x14ac:dyDescent="0.2">
      <c r="A1755" s="135"/>
      <c r="B1755" s="91"/>
      <c r="C1755" s="92"/>
      <c r="H1755" s="145"/>
    </row>
    <row r="1756" spans="1:8" s="143" customFormat="1" ht="12.75" x14ac:dyDescent="0.2">
      <c r="A1756" s="135"/>
      <c r="B1756" s="91"/>
      <c r="C1756" s="92"/>
      <c r="H1756" s="145"/>
    </row>
    <row r="1757" spans="1:8" s="143" customFormat="1" ht="12.75" x14ac:dyDescent="0.2">
      <c r="A1757" s="135"/>
      <c r="B1757" s="91"/>
      <c r="C1757" s="92"/>
      <c r="H1757" s="145"/>
    </row>
    <row r="1758" spans="1:8" s="143" customFormat="1" ht="12.75" x14ac:dyDescent="0.2">
      <c r="A1758" s="135"/>
      <c r="B1758" s="91"/>
      <c r="C1758" s="92"/>
      <c r="H1758" s="145"/>
    </row>
    <row r="1759" spans="1:8" s="143" customFormat="1" ht="12.75" x14ac:dyDescent="0.2">
      <c r="A1759" s="135"/>
      <c r="B1759" s="91"/>
      <c r="C1759" s="92"/>
      <c r="H1759" s="145"/>
    </row>
    <row r="1760" spans="1:8" s="143" customFormat="1" ht="12.75" x14ac:dyDescent="0.2">
      <c r="A1760" s="135"/>
      <c r="B1760" s="91"/>
      <c r="C1760" s="92"/>
      <c r="H1760" s="145"/>
    </row>
    <row r="1761" spans="1:8" s="143" customFormat="1" ht="12.75" x14ac:dyDescent="0.2">
      <c r="A1761" s="135"/>
      <c r="B1761" s="91"/>
      <c r="C1761" s="92"/>
      <c r="H1761" s="145"/>
    </row>
    <row r="1762" spans="1:8" s="143" customFormat="1" ht="12.75" x14ac:dyDescent="0.2">
      <c r="A1762" s="135"/>
      <c r="B1762" s="91"/>
      <c r="C1762" s="92"/>
      <c r="H1762" s="145"/>
    </row>
    <row r="1763" spans="1:8" s="143" customFormat="1" ht="12.75" x14ac:dyDescent="0.2">
      <c r="A1763" s="135"/>
      <c r="B1763" s="91"/>
      <c r="C1763" s="92"/>
      <c r="H1763" s="145"/>
    </row>
    <row r="1764" spans="1:8" s="143" customFormat="1" ht="12.75" x14ac:dyDescent="0.2">
      <c r="A1764" s="135"/>
      <c r="B1764" s="91"/>
      <c r="C1764" s="92"/>
      <c r="H1764" s="145"/>
    </row>
    <row r="1765" spans="1:8" s="143" customFormat="1" ht="12.75" x14ac:dyDescent="0.2">
      <c r="A1765" s="135"/>
      <c r="B1765" s="91"/>
      <c r="C1765" s="92"/>
      <c r="H1765" s="145"/>
    </row>
    <row r="1766" spans="1:8" s="143" customFormat="1" ht="12.75" x14ac:dyDescent="0.2">
      <c r="A1766" s="135"/>
      <c r="B1766" s="91"/>
      <c r="C1766" s="92"/>
      <c r="H1766" s="145"/>
    </row>
    <row r="1767" spans="1:8" s="143" customFormat="1" ht="12.75" x14ac:dyDescent="0.2">
      <c r="A1767" s="135"/>
      <c r="B1767" s="91"/>
      <c r="C1767" s="92"/>
      <c r="H1767" s="145"/>
    </row>
    <row r="1768" spans="1:8" s="143" customFormat="1" ht="12.75" x14ac:dyDescent="0.2">
      <c r="A1768" s="135"/>
      <c r="B1768" s="91"/>
      <c r="C1768" s="92"/>
      <c r="H1768" s="145"/>
    </row>
    <row r="1769" spans="1:8" s="143" customFormat="1" ht="12.75" x14ac:dyDescent="0.2">
      <c r="A1769" s="135"/>
      <c r="B1769" s="91"/>
      <c r="C1769" s="92"/>
      <c r="H1769" s="145"/>
    </row>
    <row r="1770" spans="1:8" s="143" customFormat="1" ht="12.75" x14ac:dyDescent="0.2">
      <c r="A1770" s="135"/>
      <c r="B1770" s="91"/>
      <c r="C1770" s="92"/>
      <c r="H1770" s="145"/>
    </row>
    <row r="1771" spans="1:8" s="143" customFormat="1" ht="12.75" x14ac:dyDescent="0.2">
      <c r="A1771" s="135"/>
      <c r="B1771" s="91"/>
      <c r="C1771" s="92"/>
      <c r="H1771" s="145"/>
    </row>
    <row r="1772" spans="1:8" s="143" customFormat="1" ht="12.75" x14ac:dyDescent="0.2">
      <c r="A1772" s="135"/>
      <c r="B1772" s="91"/>
      <c r="C1772" s="92"/>
      <c r="H1772" s="145"/>
    </row>
    <row r="1773" spans="1:8" s="143" customFormat="1" ht="12.75" x14ac:dyDescent="0.2">
      <c r="A1773" s="135"/>
      <c r="B1773" s="91"/>
      <c r="C1773" s="92"/>
      <c r="H1773" s="145"/>
    </row>
    <row r="1774" spans="1:8" s="143" customFormat="1" ht="12.75" x14ac:dyDescent="0.2">
      <c r="A1774" s="135"/>
      <c r="B1774" s="91"/>
      <c r="C1774" s="92"/>
      <c r="H1774" s="145"/>
    </row>
    <row r="1775" spans="1:8" s="143" customFormat="1" ht="12.75" x14ac:dyDescent="0.2">
      <c r="A1775" s="135"/>
      <c r="B1775" s="91"/>
      <c r="C1775" s="92"/>
      <c r="H1775" s="145"/>
    </row>
    <row r="1776" spans="1:8" s="143" customFormat="1" ht="12.75" x14ac:dyDescent="0.2">
      <c r="A1776" s="135"/>
      <c r="B1776" s="91"/>
      <c r="C1776" s="92"/>
      <c r="H1776" s="145"/>
    </row>
    <row r="1777" spans="1:8" s="143" customFormat="1" ht="12.75" x14ac:dyDescent="0.2">
      <c r="A1777" s="135"/>
      <c r="B1777" s="91"/>
      <c r="C1777" s="92"/>
      <c r="H1777" s="145"/>
    </row>
    <row r="1778" spans="1:8" s="143" customFormat="1" ht="12.75" x14ac:dyDescent="0.2">
      <c r="A1778" s="135"/>
      <c r="B1778" s="91"/>
      <c r="C1778" s="92"/>
      <c r="H1778" s="145"/>
    </row>
    <row r="1779" spans="1:8" s="143" customFormat="1" ht="12.75" x14ac:dyDescent="0.2">
      <c r="A1779" s="135"/>
      <c r="B1779" s="91"/>
      <c r="C1779" s="92"/>
      <c r="H1779" s="145"/>
    </row>
    <row r="1780" spans="1:8" s="143" customFormat="1" ht="12.75" x14ac:dyDescent="0.2">
      <c r="A1780" s="135"/>
      <c r="B1780" s="91"/>
      <c r="C1780" s="92"/>
      <c r="H1780" s="145"/>
    </row>
    <row r="1781" spans="1:8" s="143" customFormat="1" ht="12.75" x14ac:dyDescent="0.2">
      <c r="A1781" s="135"/>
      <c r="B1781" s="91"/>
      <c r="C1781" s="92"/>
      <c r="H1781" s="145"/>
    </row>
    <row r="1782" spans="1:8" s="143" customFormat="1" ht="12.75" x14ac:dyDescent="0.2">
      <c r="A1782" s="135"/>
      <c r="B1782" s="91"/>
      <c r="C1782" s="92"/>
      <c r="H1782" s="145"/>
    </row>
    <row r="1783" spans="1:8" s="143" customFormat="1" ht="12.75" x14ac:dyDescent="0.2">
      <c r="A1783" s="135"/>
      <c r="B1783" s="91"/>
      <c r="C1783" s="92"/>
      <c r="H1783" s="145"/>
    </row>
    <row r="1784" spans="1:8" s="143" customFormat="1" ht="12.75" x14ac:dyDescent="0.2">
      <c r="A1784" s="135"/>
      <c r="B1784" s="91"/>
      <c r="C1784" s="92"/>
      <c r="H1784" s="145"/>
    </row>
    <row r="1785" spans="1:8" s="143" customFormat="1" ht="12.75" x14ac:dyDescent="0.2">
      <c r="A1785" s="135"/>
      <c r="B1785" s="91"/>
      <c r="C1785" s="92"/>
      <c r="H1785" s="145"/>
    </row>
    <row r="1786" spans="1:8" s="143" customFormat="1" ht="12.75" x14ac:dyDescent="0.2">
      <c r="A1786" s="135"/>
      <c r="B1786" s="91"/>
      <c r="C1786" s="92"/>
      <c r="H1786" s="145"/>
    </row>
    <row r="1787" spans="1:8" s="143" customFormat="1" ht="12.75" x14ac:dyDescent="0.2">
      <c r="A1787" s="135"/>
      <c r="B1787" s="91"/>
      <c r="C1787" s="92"/>
      <c r="H1787" s="145"/>
    </row>
    <row r="1788" spans="1:8" s="143" customFormat="1" ht="12.75" x14ac:dyDescent="0.2">
      <c r="A1788" s="135"/>
      <c r="B1788" s="91"/>
      <c r="C1788" s="92"/>
      <c r="H1788" s="145"/>
    </row>
    <row r="1789" spans="1:8" s="143" customFormat="1" ht="12.75" x14ac:dyDescent="0.2">
      <c r="A1789" s="135"/>
      <c r="B1789" s="91"/>
      <c r="C1789" s="92"/>
      <c r="H1789" s="145"/>
    </row>
    <row r="1790" spans="1:8" s="143" customFormat="1" ht="12.75" x14ac:dyDescent="0.2">
      <c r="A1790" s="135"/>
      <c r="B1790" s="91"/>
      <c r="C1790" s="92"/>
      <c r="H1790" s="145"/>
    </row>
    <row r="1791" spans="1:8" s="143" customFormat="1" ht="12.75" x14ac:dyDescent="0.2">
      <c r="A1791" s="135"/>
      <c r="B1791" s="91"/>
      <c r="C1791" s="92"/>
      <c r="H1791" s="145"/>
    </row>
    <row r="1792" spans="1:8" s="143" customFormat="1" ht="12.75" x14ac:dyDescent="0.2">
      <c r="A1792" s="135"/>
      <c r="B1792" s="91"/>
      <c r="C1792" s="92"/>
      <c r="H1792" s="145"/>
    </row>
    <row r="1793" spans="1:8" s="143" customFormat="1" ht="12.75" x14ac:dyDescent="0.2">
      <c r="A1793" s="135"/>
      <c r="B1793" s="91"/>
      <c r="C1793" s="92"/>
      <c r="H1793" s="145"/>
    </row>
    <row r="1794" spans="1:8" s="143" customFormat="1" ht="12.75" x14ac:dyDescent="0.2">
      <c r="A1794" s="135"/>
      <c r="B1794" s="91"/>
      <c r="C1794" s="92"/>
      <c r="H1794" s="145"/>
    </row>
    <row r="1795" spans="1:8" s="143" customFormat="1" ht="12.75" x14ac:dyDescent="0.2">
      <c r="A1795" s="135"/>
      <c r="B1795" s="91"/>
      <c r="C1795" s="92"/>
      <c r="H1795" s="145"/>
    </row>
    <row r="1796" spans="1:8" s="143" customFormat="1" ht="12.75" x14ac:dyDescent="0.2">
      <c r="A1796" s="135"/>
      <c r="B1796" s="91"/>
      <c r="C1796" s="92"/>
      <c r="H1796" s="145"/>
    </row>
    <row r="1797" spans="1:8" s="143" customFormat="1" ht="12.75" x14ac:dyDescent="0.2">
      <c r="A1797" s="135"/>
      <c r="B1797" s="91"/>
      <c r="C1797" s="92"/>
      <c r="H1797" s="145"/>
    </row>
    <row r="1798" spans="1:8" s="143" customFormat="1" ht="12.75" x14ac:dyDescent="0.2">
      <c r="A1798" s="135"/>
      <c r="B1798" s="91"/>
      <c r="C1798" s="92"/>
      <c r="H1798" s="145"/>
    </row>
    <row r="1799" spans="1:8" s="143" customFormat="1" ht="12.75" x14ac:dyDescent="0.2">
      <c r="A1799" s="135"/>
      <c r="B1799" s="91"/>
      <c r="C1799" s="92"/>
      <c r="H1799" s="145"/>
    </row>
    <row r="1800" spans="1:8" s="143" customFormat="1" ht="12.75" x14ac:dyDescent="0.2">
      <c r="A1800" s="135"/>
      <c r="B1800" s="91"/>
      <c r="C1800" s="92"/>
      <c r="H1800" s="145"/>
    </row>
    <row r="1801" spans="1:8" s="143" customFormat="1" ht="12.75" x14ac:dyDescent="0.2">
      <c r="A1801" s="135"/>
      <c r="B1801" s="91"/>
      <c r="C1801" s="92"/>
      <c r="H1801" s="145"/>
    </row>
    <row r="1802" spans="1:8" s="143" customFormat="1" ht="12.75" x14ac:dyDescent="0.2">
      <c r="A1802" s="135"/>
      <c r="B1802" s="91"/>
      <c r="C1802" s="92"/>
      <c r="H1802" s="145"/>
    </row>
    <row r="1803" spans="1:8" s="143" customFormat="1" ht="12.75" x14ac:dyDescent="0.2">
      <c r="A1803" s="135"/>
      <c r="B1803" s="91"/>
      <c r="C1803" s="92"/>
      <c r="H1803" s="145"/>
    </row>
    <row r="1804" spans="1:8" s="143" customFormat="1" ht="12.75" x14ac:dyDescent="0.2">
      <c r="A1804" s="135"/>
      <c r="B1804" s="91"/>
      <c r="C1804" s="92"/>
      <c r="H1804" s="145"/>
    </row>
    <row r="1805" spans="1:8" s="143" customFormat="1" ht="12.75" x14ac:dyDescent="0.2">
      <c r="A1805" s="135"/>
      <c r="B1805" s="91"/>
      <c r="C1805" s="92"/>
      <c r="H1805" s="145"/>
    </row>
    <row r="1806" spans="1:8" s="143" customFormat="1" ht="12.75" x14ac:dyDescent="0.2">
      <c r="A1806" s="135"/>
      <c r="B1806" s="91"/>
      <c r="C1806" s="92"/>
      <c r="H1806" s="145"/>
    </row>
    <row r="1807" spans="1:8" s="143" customFormat="1" ht="12.75" x14ac:dyDescent="0.2">
      <c r="A1807" s="135"/>
      <c r="B1807" s="91"/>
      <c r="C1807" s="92"/>
      <c r="H1807" s="145"/>
    </row>
    <row r="1808" spans="1:8" s="143" customFormat="1" ht="12.75" x14ac:dyDescent="0.2">
      <c r="A1808" s="135"/>
      <c r="B1808" s="91"/>
      <c r="C1808" s="92"/>
      <c r="H1808" s="145"/>
    </row>
    <row r="1809" spans="1:8" s="143" customFormat="1" ht="12.75" x14ac:dyDescent="0.2">
      <c r="A1809" s="135"/>
      <c r="B1809" s="91"/>
      <c r="C1809" s="92"/>
      <c r="H1809" s="145"/>
    </row>
    <row r="1810" spans="1:8" s="143" customFormat="1" ht="12.75" x14ac:dyDescent="0.2">
      <c r="A1810" s="135"/>
      <c r="B1810" s="91"/>
      <c r="C1810" s="92"/>
      <c r="H1810" s="145"/>
    </row>
    <row r="1811" spans="1:8" s="143" customFormat="1" ht="12.75" x14ac:dyDescent="0.2">
      <c r="A1811" s="135"/>
      <c r="B1811" s="91"/>
      <c r="C1811" s="92"/>
      <c r="H1811" s="145"/>
    </row>
    <row r="1812" spans="1:8" s="143" customFormat="1" ht="12.75" x14ac:dyDescent="0.2">
      <c r="A1812" s="135"/>
      <c r="B1812" s="91"/>
      <c r="C1812" s="92"/>
      <c r="H1812" s="145"/>
    </row>
    <row r="1813" spans="1:8" s="143" customFormat="1" ht="12.75" x14ac:dyDescent="0.2">
      <c r="A1813" s="135"/>
      <c r="B1813" s="91"/>
      <c r="C1813" s="92"/>
      <c r="H1813" s="145"/>
    </row>
    <row r="1814" spans="1:8" s="143" customFormat="1" ht="12.75" x14ac:dyDescent="0.2">
      <c r="A1814" s="135"/>
      <c r="B1814" s="91"/>
      <c r="C1814" s="92"/>
      <c r="H1814" s="145"/>
    </row>
    <row r="1815" spans="1:8" s="143" customFormat="1" ht="12.75" x14ac:dyDescent="0.2">
      <c r="A1815" s="135"/>
      <c r="B1815" s="91"/>
      <c r="C1815" s="92"/>
      <c r="H1815" s="145"/>
    </row>
    <row r="1816" spans="1:8" s="143" customFormat="1" ht="12.75" x14ac:dyDescent="0.2">
      <c r="A1816" s="135"/>
      <c r="B1816" s="91"/>
      <c r="C1816" s="92"/>
      <c r="H1816" s="145"/>
    </row>
    <row r="1817" spans="1:8" s="143" customFormat="1" ht="12.75" x14ac:dyDescent="0.2">
      <c r="A1817" s="135"/>
      <c r="B1817" s="91"/>
      <c r="C1817" s="92"/>
      <c r="H1817" s="145"/>
    </row>
    <row r="1818" spans="1:8" s="143" customFormat="1" ht="12.75" x14ac:dyDescent="0.2">
      <c r="A1818" s="135"/>
      <c r="B1818" s="91"/>
      <c r="C1818" s="92"/>
      <c r="H1818" s="145"/>
    </row>
    <row r="1819" spans="1:8" s="143" customFormat="1" ht="12.75" x14ac:dyDescent="0.2">
      <c r="A1819" s="135"/>
      <c r="B1819" s="91"/>
      <c r="C1819" s="92"/>
      <c r="H1819" s="145"/>
    </row>
    <row r="1820" spans="1:8" s="143" customFormat="1" ht="12.75" x14ac:dyDescent="0.2">
      <c r="A1820" s="135"/>
      <c r="B1820" s="91"/>
      <c r="C1820" s="92"/>
      <c r="H1820" s="145"/>
    </row>
    <row r="1821" spans="1:8" s="143" customFormat="1" ht="12.75" x14ac:dyDescent="0.2">
      <c r="A1821" s="135"/>
      <c r="B1821" s="91"/>
      <c r="C1821" s="92"/>
      <c r="H1821" s="145"/>
    </row>
    <row r="1822" spans="1:8" s="143" customFormat="1" ht="12.75" x14ac:dyDescent="0.2">
      <c r="A1822" s="135"/>
      <c r="B1822" s="91"/>
      <c r="C1822" s="92"/>
      <c r="H1822" s="145"/>
    </row>
    <row r="1823" spans="1:8" s="143" customFormat="1" ht="12.75" x14ac:dyDescent="0.2">
      <c r="A1823" s="135"/>
      <c r="B1823" s="91"/>
      <c r="C1823" s="92"/>
      <c r="H1823" s="145"/>
    </row>
    <row r="1824" spans="1:8" s="143" customFormat="1" ht="12.75" x14ac:dyDescent="0.2">
      <c r="A1824" s="135"/>
      <c r="B1824" s="91"/>
      <c r="C1824" s="92"/>
      <c r="H1824" s="145"/>
    </row>
    <row r="1825" spans="1:8" s="143" customFormat="1" ht="12.75" x14ac:dyDescent="0.2">
      <c r="A1825" s="135"/>
      <c r="B1825" s="91"/>
      <c r="C1825" s="92"/>
      <c r="H1825" s="145"/>
    </row>
    <row r="1826" spans="1:8" s="143" customFormat="1" ht="12.75" x14ac:dyDescent="0.2">
      <c r="A1826" s="135"/>
      <c r="B1826" s="91"/>
      <c r="C1826" s="92"/>
      <c r="H1826" s="145"/>
    </row>
    <row r="1827" spans="1:8" s="143" customFormat="1" ht="12.75" x14ac:dyDescent="0.2">
      <c r="A1827" s="135"/>
      <c r="B1827" s="91"/>
      <c r="C1827" s="92"/>
      <c r="H1827" s="145"/>
    </row>
    <row r="1828" spans="1:8" s="143" customFormat="1" ht="12.75" x14ac:dyDescent="0.2">
      <c r="A1828" s="135"/>
      <c r="B1828" s="91"/>
      <c r="C1828" s="92"/>
      <c r="H1828" s="145"/>
    </row>
    <row r="1829" spans="1:8" s="143" customFormat="1" ht="12.75" x14ac:dyDescent="0.2">
      <c r="A1829" s="135"/>
      <c r="B1829" s="91"/>
      <c r="C1829" s="92"/>
      <c r="H1829" s="145"/>
    </row>
    <row r="1830" spans="1:8" s="143" customFormat="1" ht="12.75" x14ac:dyDescent="0.2">
      <c r="A1830" s="135"/>
      <c r="B1830" s="91"/>
      <c r="C1830" s="92"/>
      <c r="H1830" s="145"/>
    </row>
    <row r="1831" spans="1:8" s="143" customFormat="1" ht="12.75" x14ac:dyDescent="0.2">
      <c r="A1831" s="135"/>
      <c r="B1831" s="91"/>
      <c r="C1831" s="92"/>
      <c r="H1831" s="145"/>
    </row>
    <row r="1832" spans="1:8" s="143" customFormat="1" ht="12.75" x14ac:dyDescent="0.2">
      <c r="A1832" s="135"/>
      <c r="B1832" s="91"/>
      <c r="C1832" s="92"/>
      <c r="H1832" s="145"/>
    </row>
    <row r="1833" spans="1:8" s="143" customFormat="1" ht="12.75" x14ac:dyDescent="0.2">
      <c r="A1833" s="135"/>
      <c r="B1833" s="91"/>
      <c r="C1833" s="92"/>
      <c r="H1833" s="145"/>
    </row>
    <row r="1834" spans="1:8" s="143" customFormat="1" ht="12.75" x14ac:dyDescent="0.2">
      <c r="A1834" s="135"/>
      <c r="B1834" s="91"/>
      <c r="C1834" s="92"/>
      <c r="H1834" s="145"/>
    </row>
    <row r="1835" spans="1:8" s="143" customFormat="1" ht="12.75" x14ac:dyDescent="0.2">
      <c r="A1835" s="135"/>
      <c r="B1835" s="91"/>
      <c r="C1835" s="92"/>
      <c r="H1835" s="145"/>
    </row>
    <row r="1836" spans="1:8" s="143" customFormat="1" ht="12.75" x14ac:dyDescent="0.2">
      <c r="A1836" s="135"/>
      <c r="B1836" s="91"/>
      <c r="C1836" s="92"/>
      <c r="H1836" s="145"/>
    </row>
    <row r="1837" spans="1:8" s="143" customFormat="1" ht="12.75" x14ac:dyDescent="0.2">
      <c r="A1837" s="135"/>
      <c r="B1837" s="91"/>
      <c r="C1837" s="92"/>
      <c r="H1837" s="145"/>
    </row>
    <row r="1838" spans="1:8" s="143" customFormat="1" ht="12.75" x14ac:dyDescent="0.2">
      <c r="A1838" s="135"/>
      <c r="B1838" s="91"/>
      <c r="C1838" s="92"/>
      <c r="H1838" s="145"/>
    </row>
    <row r="1839" spans="1:8" s="143" customFormat="1" ht="12.75" x14ac:dyDescent="0.2">
      <c r="A1839" s="135"/>
      <c r="B1839" s="91"/>
      <c r="C1839" s="92"/>
      <c r="H1839" s="145"/>
    </row>
    <row r="1840" spans="1:8" s="143" customFormat="1" ht="12.75" x14ac:dyDescent="0.2">
      <c r="A1840" s="135"/>
      <c r="B1840" s="91"/>
      <c r="C1840" s="92"/>
      <c r="H1840" s="145"/>
    </row>
    <row r="1841" spans="1:8" s="143" customFormat="1" ht="12.75" x14ac:dyDescent="0.2">
      <c r="A1841" s="135"/>
      <c r="B1841" s="91"/>
      <c r="C1841" s="92"/>
      <c r="H1841" s="145"/>
    </row>
    <row r="1842" spans="1:8" s="143" customFormat="1" ht="12.75" x14ac:dyDescent="0.2">
      <c r="A1842" s="135"/>
      <c r="B1842" s="91"/>
      <c r="C1842" s="92"/>
      <c r="H1842" s="145"/>
    </row>
    <row r="1843" spans="1:8" s="143" customFormat="1" ht="12.75" x14ac:dyDescent="0.2">
      <c r="A1843" s="135"/>
      <c r="B1843" s="91"/>
      <c r="C1843" s="92"/>
      <c r="H1843" s="145"/>
    </row>
    <row r="1844" spans="1:8" s="143" customFormat="1" ht="12.75" x14ac:dyDescent="0.2">
      <c r="A1844" s="135"/>
      <c r="B1844" s="91"/>
      <c r="C1844" s="92"/>
      <c r="H1844" s="145"/>
    </row>
    <row r="1845" spans="1:8" s="143" customFormat="1" ht="12.75" x14ac:dyDescent="0.2">
      <c r="A1845" s="135"/>
      <c r="B1845" s="91"/>
      <c r="C1845" s="92"/>
      <c r="H1845" s="145"/>
    </row>
    <row r="1846" spans="1:8" s="143" customFormat="1" ht="12.75" x14ac:dyDescent="0.2">
      <c r="A1846" s="135"/>
      <c r="B1846" s="91"/>
      <c r="C1846" s="92"/>
      <c r="H1846" s="145"/>
    </row>
    <row r="1847" spans="1:8" s="143" customFormat="1" ht="12.75" x14ac:dyDescent="0.2">
      <c r="A1847" s="135"/>
      <c r="B1847" s="91"/>
      <c r="C1847" s="92"/>
      <c r="H1847" s="145"/>
    </row>
    <row r="1848" spans="1:8" s="143" customFormat="1" ht="12.75" x14ac:dyDescent="0.2">
      <c r="A1848" s="135"/>
      <c r="B1848" s="91"/>
      <c r="C1848" s="92"/>
      <c r="H1848" s="145"/>
    </row>
    <row r="1849" spans="1:8" s="143" customFormat="1" ht="12.75" x14ac:dyDescent="0.2">
      <c r="A1849" s="135"/>
      <c r="B1849" s="91"/>
      <c r="C1849" s="92"/>
      <c r="H1849" s="145"/>
    </row>
    <row r="1850" spans="1:8" s="143" customFormat="1" ht="12.75" x14ac:dyDescent="0.2">
      <c r="A1850" s="135"/>
      <c r="B1850" s="91"/>
      <c r="C1850" s="92"/>
      <c r="H1850" s="145"/>
    </row>
    <row r="1851" spans="1:8" s="143" customFormat="1" ht="12.75" x14ac:dyDescent="0.2">
      <c r="A1851" s="135"/>
      <c r="B1851" s="91"/>
      <c r="C1851" s="92"/>
      <c r="H1851" s="145"/>
    </row>
    <row r="1852" spans="1:8" s="143" customFormat="1" ht="12.75" x14ac:dyDescent="0.2">
      <c r="A1852" s="135"/>
      <c r="B1852" s="91"/>
      <c r="C1852" s="92"/>
      <c r="H1852" s="145"/>
    </row>
    <row r="1853" spans="1:8" s="143" customFormat="1" ht="12.75" x14ac:dyDescent="0.2">
      <c r="A1853" s="135"/>
      <c r="B1853" s="91"/>
      <c r="C1853" s="92"/>
      <c r="H1853" s="145"/>
    </row>
    <row r="1854" spans="1:8" s="143" customFormat="1" ht="12.75" x14ac:dyDescent="0.2">
      <c r="A1854" s="135"/>
      <c r="B1854" s="91"/>
      <c r="C1854" s="92"/>
      <c r="H1854" s="145"/>
    </row>
    <row r="1855" spans="1:8" s="143" customFormat="1" ht="12.75" x14ac:dyDescent="0.2">
      <c r="A1855" s="135"/>
      <c r="B1855" s="91"/>
      <c r="C1855" s="92"/>
      <c r="H1855" s="145"/>
    </row>
    <row r="1856" spans="1:8" s="143" customFormat="1" ht="12.75" x14ac:dyDescent="0.2">
      <c r="A1856" s="135"/>
      <c r="B1856" s="91"/>
      <c r="C1856" s="92"/>
      <c r="H1856" s="145"/>
    </row>
    <row r="1857" spans="1:8" s="143" customFormat="1" ht="12.75" x14ac:dyDescent="0.2">
      <c r="A1857" s="135"/>
      <c r="B1857" s="91"/>
      <c r="C1857" s="92"/>
      <c r="H1857" s="145"/>
    </row>
    <row r="1858" spans="1:8" s="143" customFormat="1" ht="12.75" x14ac:dyDescent="0.2">
      <c r="A1858" s="135"/>
      <c r="B1858" s="91"/>
      <c r="C1858" s="92"/>
      <c r="H1858" s="145"/>
    </row>
    <row r="1859" spans="1:8" s="143" customFormat="1" ht="12.75" x14ac:dyDescent="0.2">
      <c r="A1859" s="135"/>
      <c r="B1859" s="91"/>
      <c r="C1859" s="92"/>
      <c r="H1859" s="145"/>
    </row>
    <row r="1860" spans="1:8" s="143" customFormat="1" ht="12.75" x14ac:dyDescent="0.2">
      <c r="A1860" s="135"/>
      <c r="B1860" s="91"/>
      <c r="C1860" s="92"/>
      <c r="H1860" s="145"/>
    </row>
    <row r="1861" spans="1:8" s="143" customFormat="1" ht="12.75" x14ac:dyDescent="0.2">
      <c r="A1861" s="135"/>
      <c r="B1861" s="91"/>
      <c r="C1861" s="92"/>
      <c r="H1861" s="145"/>
    </row>
    <row r="1862" spans="1:8" s="143" customFormat="1" ht="12.75" x14ac:dyDescent="0.2">
      <c r="A1862" s="135"/>
      <c r="B1862" s="91"/>
      <c r="C1862" s="92"/>
      <c r="H1862" s="145"/>
    </row>
    <row r="1863" spans="1:8" s="143" customFormat="1" ht="12.75" x14ac:dyDescent="0.2">
      <c r="A1863" s="135"/>
      <c r="B1863" s="91"/>
      <c r="C1863" s="92"/>
      <c r="H1863" s="145"/>
    </row>
    <row r="1864" spans="1:8" s="143" customFormat="1" ht="12.75" x14ac:dyDescent="0.2">
      <c r="A1864" s="135"/>
      <c r="B1864" s="91"/>
      <c r="C1864" s="92"/>
      <c r="H1864" s="145"/>
    </row>
    <row r="1865" spans="1:8" s="143" customFormat="1" ht="12.75" x14ac:dyDescent="0.2">
      <c r="A1865" s="135"/>
      <c r="B1865" s="91"/>
      <c r="C1865" s="92"/>
      <c r="H1865" s="145"/>
    </row>
    <row r="1866" spans="1:8" s="143" customFormat="1" ht="12.75" x14ac:dyDescent="0.2">
      <c r="A1866" s="135"/>
      <c r="B1866" s="91"/>
      <c r="C1866" s="92"/>
      <c r="H1866" s="145"/>
    </row>
    <row r="1867" spans="1:8" s="143" customFormat="1" ht="12.75" x14ac:dyDescent="0.2">
      <c r="A1867" s="135"/>
      <c r="B1867" s="91"/>
      <c r="C1867" s="92"/>
      <c r="H1867" s="145"/>
    </row>
    <row r="1868" spans="1:8" s="143" customFormat="1" ht="12.75" x14ac:dyDescent="0.2">
      <c r="A1868" s="135"/>
      <c r="B1868" s="91"/>
      <c r="C1868" s="92"/>
      <c r="H1868" s="145"/>
    </row>
    <row r="1869" spans="1:8" s="143" customFormat="1" ht="12.75" x14ac:dyDescent="0.2">
      <c r="A1869" s="135"/>
      <c r="B1869" s="91"/>
      <c r="C1869" s="92"/>
      <c r="H1869" s="145"/>
    </row>
    <row r="1870" spans="1:8" s="143" customFormat="1" ht="12.75" x14ac:dyDescent="0.2">
      <c r="A1870" s="135"/>
      <c r="B1870" s="91"/>
      <c r="C1870" s="92"/>
      <c r="H1870" s="145"/>
    </row>
    <row r="1871" spans="1:8" s="143" customFormat="1" ht="12.75" x14ac:dyDescent="0.2">
      <c r="A1871" s="135"/>
      <c r="B1871" s="91"/>
      <c r="C1871" s="92"/>
      <c r="H1871" s="145"/>
    </row>
    <row r="1872" spans="1:8" s="143" customFormat="1" ht="12.75" x14ac:dyDescent="0.2">
      <c r="A1872" s="135"/>
      <c r="B1872" s="91"/>
      <c r="C1872" s="92"/>
      <c r="H1872" s="145"/>
    </row>
    <row r="1873" spans="1:8" s="143" customFormat="1" ht="12.75" x14ac:dyDescent="0.2">
      <c r="A1873" s="135"/>
      <c r="B1873" s="91"/>
      <c r="C1873" s="92"/>
      <c r="H1873" s="145"/>
    </row>
    <row r="1874" spans="1:8" s="143" customFormat="1" ht="12.75" x14ac:dyDescent="0.2">
      <c r="A1874" s="135"/>
      <c r="B1874" s="91"/>
      <c r="C1874" s="92"/>
      <c r="H1874" s="145"/>
    </row>
    <row r="1875" spans="1:8" s="143" customFormat="1" ht="12.75" x14ac:dyDescent="0.2">
      <c r="A1875" s="135"/>
      <c r="B1875" s="91"/>
      <c r="C1875" s="92"/>
      <c r="H1875" s="145"/>
    </row>
    <row r="1876" spans="1:8" s="143" customFormat="1" ht="12.75" x14ac:dyDescent="0.2">
      <c r="A1876" s="135"/>
      <c r="B1876" s="91"/>
      <c r="C1876" s="92"/>
      <c r="H1876" s="145"/>
    </row>
    <row r="1877" spans="1:8" s="143" customFormat="1" ht="12.75" x14ac:dyDescent="0.2">
      <c r="A1877" s="135"/>
      <c r="B1877" s="91"/>
      <c r="C1877" s="92"/>
      <c r="H1877" s="145"/>
    </row>
    <row r="1878" spans="1:8" s="143" customFormat="1" ht="12.75" x14ac:dyDescent="0.2">
      <c r="A1878" s="135"/>
      <c r="B1878" s="91"/>
      <c r="C1878" s="92"/>
      <c r="H1878" s="145"/>
    </row>
    <row r="1879" spans="1:8" s="143" customFormat="1" ht="12.75" x14ac:dyDescent="0.2">
      <c r="A1879" s="135"/>
      <c r="B1879" s="91"/>
      <c r="C1879" s="92"/>
      <c r="H1879" s="145"/>
    </row>
    <row r="1880" spans="1:8" s="143" customFormat="1" ht="12.75" x14ac:dyDescent="0.2">
      <c r="A1880" s="135"/>
      <c r="B1880" s="91"/>
      <c r="C1880" s="92"/>
      <c r="H1880" s="145"/>
    </row>
    <row r="1881" spans="1:8" s="143" customFormat="1" ht="12.75" x14ac:dyDescent="0.2">
      <c r="A1881" s="135"/>
      <c r="B1881" s="91"/>
      <c r="C1881" s="92"/>
      <c r="H1881" s="145"/>
    </row>
    <row r="1882" spans="1:8" s="143" customFormat="1" ht="12.75" x14ac:dyDescent="0.2">
      <c r="A1882" s="135"/>
      <c r="B1882" s="91"/>
      <c r="C1882" s="92"/>
      <c r="H1882" s="145"/>
    </row>
    <row r="1883" spans="1:8" s="143" customFormat="1" ht="12.75" x14ac:dyDescent="0.2">
      <c r="A1883" s="135"/>
      <c r="B1883" s="91"/>
      <c r="C1883" s="92"/>
      <c r="H1883" s="145"/>
    </row>
    <row r="1884" spans="1:8" s="143" customFormat="1" ht="12.75" x14ac:dyDescent="0.2">
      <c r="A1884" s="135"/>
      <c r="B1884" s="91"/>
      <c r="C1884" s="92"/>
      <c r="H1884" s="145"/>
    </row>
    <row r="1885" spans="1:8" s="143" customFormat="1" ht="12.75" x14ac:dyDescent="0.2">
      <c r="A1885" s="135"/>
      <c r="B1885" s="91"/>
      <c r="C1885" s="92"/>
      <c r="H1885" s="145"/>
    </row>
    <row r="1886" spans="1:8" s="143" customFormat="1" ht="12.75" x14ac:dyDescent="0.2">
      <c r="A1886" s="135"/>
      <c r="B1886" s="91"/>
      <c r="C1886" s="92"/>
      <c r="H1886" s="145"/>
    </row>
    <row r="1887" spans="1:8" s="143" customFormat="1" ht="12.75" x14ac:dyDescent="0.2">
      <c r="A1887" s="135"/>
      <c r="B1887" s="91"/>
      <c r="C1887" s="92"/>
      <c r="H1887" s="145"/>
    </row>
    <row r="1888" spans="1:8" s="143" customFormat="1" ht="12.75" x14ac:dyDescent="0.2">
      <c r="A1888" s="135"/>
      <c r="B1888" s="91"/>
      <c r="C1888" s="92"/>
      <c r="H1888" s="145"/>
    </row>
    <row r="1889" spans="1:8" s="143" customFormat="1" ht="12.75" x14ac:dyDescent="0.2">
      <c r="A1889" s="135"/>
      <c r="B1889" s="91"/>
      <c r="C1889" s="92"/>
      <c r="H1889" s="145"/>
    </row>
    <row r="1890" spans="1:8" s="143" customFormat="1" ht="12.75" x14ac:dyDescent="0.2">
      <c r="A1890" s="135"/>
      <c r="B1890" s="91"/>
      <c r="C1890" s="92"/>
      <c r="H1890" s="145"/>
    </row>
    <row r="1891" spans="1:8" s="143" customFormat="1" ht="12.75" x14ac:dyDescent="0.2">
      <c r="A1891" s="135"/>
      <c r="B1891" s="91"/>
      <c r="C1891" s="92"/>
      <c r="H1891" s="145"/>
    </row>
    <row r="1892" spans="1:8" s="143" customFormat="1" ht="12.75" x14ac:dyDescent="0.2">
      <c r="A1892" s="135"/>
      <c r="B1892" s="91"/>
      <c r="C1892" s="92"/>
      <c r="H1892" s="145"/>
    </row>
    <row r="1893" spans="1:8" s="143" customFormat="1" ht="12.75" x14ac:dyDescent="0.2">
      <c r="A1893" s="135"/>
      <c r="B1893" s="91"/>
      <c r="C1893" s="92"/>
      <c r="H1893" s="145"/>
    </row>
    <row r="1894" spans="1:8" s="143" customFormat="1" ht="12.75" x14ac:dyDescent="0.2">
      <c r="A1894" s="135"/>
      <c r="B1894" s="91"/>
      <c r="C1894" s="92"/>
      <c r="H1894" s="145"/>
    </row>
    <row r="1895" spans="1:8" s="143" customFormat="1" ht="12.75" x14ac:dyDescent="0.2">
      <c r="A1895" s="135"/>
      <c r="B1895" s="91"/>
      <c r="C1895" s="92"/>
      <c r="H1895" s="145"/>
    </row>
    <row r="1896" spans="1:8" s="143" customFormat="1" ht="12.75" x14ac:dyDescent="0.2">
      <c r="A1896" s="135"/>
      <c r="B1896" s="91"/>
      <c r="C1896" s="92"/>
      <c r="H1896" s="145"/>
    </row>
    <row r="1897" spans="1:8" s="143" customFormat="1" ht="12.75" x14ac:dyDescent="0.2">
      <c r="A1897" s="135"/>
      <c r="B1897" s="91"/>
      <c r="C1897" s="92"/>
      <c r="H1897" s="145"/>
    </row>
    <row r="1898" spans="1:8" s="143" customFormat="1" ht="12.75" x14ac:dyDescent="0.2">
      <c r="A1898" s="135"/>
      <c r="B1898" s="91"/>
      <c r="C1898" s="92"/>
      <c r="H1898" s="145"/>
    </row>
    <row r="1899" spans="1:8" s="143" customFormat="1" ht="12.75" x14ac:dyDescent="0.2">
      <c r="A1899" s="135"/>
      <c r="B1899" s="91"/>
      <c r="C1899" s="92"/>
      <c r="H1899" s="145"/>
    </row>
    <row r="1900" spans="1:8" s="143" customFormat="1" ht="12.75" x14ac:dyDescent="0.2">
      <c r="A1900" s="135"/>
      <c r="B1900" s="91"/>
      <c r="C1900" s="92"/>
      <c r="H1900" s="145"/>
    </row>
    <row r="1901" spans="1:8" s="143" customFormat="1" ht="12.75" x14ac:dyDescent="0.2">
      <c r="A1901" s="135"/>
      <c r="B1901" s="91"/>
      <c r="C1901" s="92"/>
      <c r="H1901" s="145"/>
    </row>
    <row r="1902" spans="1:8" s="143" customFormat="1" ht="12.75" x14ac:dyDescent="0.2">
      <c r="A1902" s="135"/>
      <c r="B1902" s="91"/>
      <c r="C1902" s="92"/>
      <c r="H1902" s="145"/>
    </row>
    <row r="1903" spans="1:8" s="143" customFormat="1" ht="12.75" x14ac:dyDescent="0.2">
      <c r="A1903" s="135"/>
      <c r="B1903" s="91"/>
      <c r="C1903" s="92"/>
      <c r="H1903" s="145"/>
    </row>
    <row r="1904" spans="1:8" s="143" customFormat="1" ht="12.75" x14ac:dyDescent="0.2">
      <c r="A1904" s="135"/>
      <c r="B1904" s="91"/>
      <c r="C1904" s="92"/>
      <c r="H1904" s="145"/>
    </row>
    <row r="1905" spans="1:8" s="143" customFormat="1" ht="12.75" x14ac:dyDescent="0.2">
      <c r="A1905" s="135"/>
      <c r="B1905" s="91"/>
      <c r="C1905" s="92"/>
      <c r="H1905" s="145"/>
    </row>
    <row r="1906" spans="1:8" s="143" customFormat="1" ht="12.75" x14ac:dyDescent="0.2">
      <c r="A1906" s="135"/>
      <c r="B1906" s="91"/>
      <c r="C1906" s="92"/>
      <c r="H1906" s="145"/>
    </row>
    <row r="1907" spans="1:8" s="143" customFormat="1" ht="12.75" x14ac:dyDescent="0.2">
      <c r="A1907" s="135"/>
      <c r="B1907" s="91"/>
      <c r="C1907" s="92"/>
      <c r="H1907" s="145"/>
    </row>
    <row r="1908" spans="1:8" s="143" customFormat="1" ht="12.75" x14ac:dyDescent="0.2">
      <c r="A1908" s="135"/>
      <c r="B1908" s="91"/>
      <c r="C1908" s="92"/>
      <c r="H1908" s="145"/>
    </row>
    <row r="1909" spans="1:8" s="143" customFormat="1" ht="12.75" x14ac:dyDescent="0.2">
      <c r="A1909" s="135"/>
      <c r="B1909" s="91"/>
      <c r="C1909" s="92"/>
      <c r="H1909" s="145"/>
    </row>
    <row r="1910" spans="1:8" s="143" customFormat="1" ht="12.75" x14ac:dyDescent="0.2">
      <c r="A1910" s="135"/>
      <c r="B1910" s="91"/>
      <c r="C1910" s="92"/>
      <c r="H1910" s="145"/>
    </row>
    <row r="1911" spans="1:8" s="143" customFormat="1" ht="12.75" x14ac:dyDescent="0.2">
      <c r="A1911" s="135"/>
      <c r="B1911" s="91"/>
      <c r="C1911" s="92"/>
      <c r="H1911" s="145"/>
    </row>
    <row r="1912" spans="1:8" s="143" customFormat="1" ht="12.75" x14ac:dyDescent="0.2">
      <c r="A1912" s="135"/>
      <c r="B1912" s="91"/>
      <c r="C1912" s="92"/>
      <c r="H1912" s="145"/>
    </row>
    <row r="1913" spans="1:8" s="143" customFormat="1" ht="12.75" x14ac:dyDescent="0.2">
      <c r="A1913" s="135"/>
      <c r="B1913" s="91"/>
      <c r="C1913" s="92"/>
      <c r="H1913" s="145"/>
    </row>
    <row r="1914" spans="1:8" s="143" customFormat="1" ht="12.75" x14ac:dyDescent="0.2">
      <c r="A1914" s="135"/>
      <c r="B1914" s="91"/>
      <c r="C1914" s="92"/>
      <c r="H1914" s="145"/>
    </row>
    <row r="1915" spans="1:8" s="143" customFormat="1" ht="12.75" x14ac:dyDescent="0.2">
      <c r="A1915" s="135"/>
      <c r="B1915" s="91"/>
      <c r="C1915" s="92"/>
      <c r="H1915" s="145"/>
    </row>
    <row r="1916" spans="1:8" s="143" customFormat="1" ht="12.75" x14ac:dyDescent="0.2">
      <c r="A1916" s="135"/>
      <c r="B1916" s="91"/>
      <c r="C1916" s="92"/>
      <c r="H1916" s="145"/>
    </row>
    <row r="1917" spans="1:8" s="143" customFormat="1" ht="12.75" x14ac:dyDescent="0.2">
      <c r="A1917" s="135"/>
      <c r="B1917" s="91"/>
      <c r="C1917" s="92"/>
      <c r="H1917" s="145"/>
    </row>
    <row r="1918" spans="1:8" s="143" customFormat="1" ht="12.75" x14ac:dyDescent="0.2">
      <c r="A1918" s="135"/>
      <c r="B1918" s="91"/>
      <c r="C1918" s="92"/>
      <c r="H1918" s="145"/>
    </row>
    <row r="1919" spans="1:8" s="143" customFormat="1" ht="12.75" x14ac:dyDescent="0.2">
      <c r="A1919" s="135"/>
      <c r="B1919" s="91"/>
      <c r="C1919" s="92"/>
      <c r="H1919" s="145"/>
    </row>
    <row r="1920" spans="1:8" s="143" customFormat="1" ht="12.75" x14ac:dyDescent="0.2">
      <c r="A1920" s="135"/>
      <c r="B1920" s="91"/>
      <c r="C1920" s="92"/>
      <c r="H1920" s="145"/>
    </row>
    <row r="1921" spans="1:8" s="143" customFormat="1" ht="12.75" x14ac:dyDescent="0.2">
      <c r="A1921" s="135"/>
      <c r="B1921" s="91"/>
      <c r="C1921" s="92"/>
      <c r="H1921" s="145"/>
    </row>
    <row r="1922" spans="1:8" s="143" customFormat="1" ht="12.75" x14ac:dyDescent="0.2">
      <c r="A1922" s="135"/>
      <c r="B1922" s="91"/>
      <c r="C1922" s="92"/>
      <c r="H1922" s="145"/>
    </row>
    <row r="1923" spans="1:8" s="143" customFormat="1" ht="12.75" x14ac:dyDescent="0.2">
      <c r="A1923" s="135"/>
      <c r="B1923" s="91"/>
      <c r="C1923" s="92"/>
      <c r="H1923" s="145"/>
    </row>
    <row r="1924" spans="1:8" s="143" customFormat="1" ht="12.75" x14ac:dyDescent="0.2">
      <c r="A1924" s="135"/>
      <c r="B1924" s="91"/>
      <c r="C1924" s="92"/>
      <c r="H1924" s="145"/>
    </row>
    <row r="1925" spans="1:8" s="143" customFormat="1" ht="12.75" x14ac:dyDescent="0.2">
      <c r="A1925" s="135"/>
      <c r="B1925" s="91"/>
      <c r="C1925" s="92"/>
      <c r="H1925" s="145"/>
    </row>
    <row r="1926" spans="1:8" s="143" customFormat="1" ht="12.75" x14ac:dyDescent="0.2">
      <c r="A1926" s="135"/>
      <c r="B1926" s="91"/>
      <c r="C1926" s="92"/>
      <c r="H1926" s="145"/>
    </row>
    <row r="1927" spans="1:8" s="143" customFormat="1" ht="12.75" x14ac:dyDescent="0.2">
      <c r="A1927" s="135"/>
      <c r="B1927" s="91"/>
      <c r="C1927" s="92"/>
      <c r="H1927" s="145"/>
    </row>
    <row r="1928" spans="1:8" s="143" customFormat="1" ht="12.75" x14ac:dyDescent="0.2">
      <c r="A1928" s="135"/>
      <c r="B1928" s="91"/>
      <c r="C1928" s="92"/>
      <c r="H1928" s="145"/>
    </row>
    <row r="1929" spans="1:8" s="143" customFormat="1" ht="12.75" x14ac:dyDescent="0.2">
      <c r="A1929" s="135"/>
      <c r="B1929" s="91"/>
      <c r="C1929" s="92"/>
      <c r="H1929" s="145"/>
    </row>
    <row r="1930" spans="1:8" s="143" customFormat="1" ht="12.75" x14ac:dyDescent="0.2">
      <c r="A1930" s="135"/>
      <c r="B1930" s="91"/>
      <c r="C1930" s="92"/>
      <c r="H1930" s="145"/>
    </row>
    <row r="1931" spans="1:8" s="143" customFormat="1" ht="12.75" x14ac:dyDescent="0.2">
      <c r="A1931" s="135"/>
      <c r="B1931" s="91"/>
      <c r="C1931" s="92"/>
      <c r="H1931" s="145"/>
    </row>
    <row r="1932" spans="1:8" s="143" customFormat="1" ht="12.75" x14ac:dyDescent="0.2">
      <c r="A1932" s="135"/>
      <c r="B1932" s="91"/>
      <c r="C1932" s="92"/>
      <c r="H1932" s="145"/>
    </row>
    <row r="1933" spans="1:8" s="143" customFormat="1" ht="12.75" x14ac:dyDescent="0.2">
      <c r="A1933" s="135"/>
      <c r="B1933" s="91"/>
      <c r="C1933" s="92"/>
      <c r="H1933" s="145"/>
    </row>
    <row r="1934" spans="1:8" s="143" customFormat="1" ht="12.75" x14ac:dyDescent="0.2">
      <c r="A1934" s="135"/>
      <c r="B1934" s="91"/>
      <c r="C1934" s="92"/>
      <c r="H1934" s="145"/>
    </row>
    <row r="1935" spans="1:8" s="143" customFormat="1" ht="12.75" x14ac:dyDescent="0.2">
      <c r="A1935" s="135"/>
      <c r="B1935" s="91"/>
      <c r="C1935" s="92"/>
      <c r="H1935" s="145"/>
    </row>
    <row r="1936" spans="1:8" s="143" customFormat="1" ht="12.75" x14ac:dyDescent="0.2">
      <c r="A1936" s="135"/>
      <c r="B1936" s="91"/>
      <c r="C1936" s="92"/>
      <c r="H1936" s="145"/>
    </row>
    <row r="1937" spans="1:8" s="143" customFormat="1" ht="12.75" x14ac:dyDescent="0.2">
      <c r="A1937" s="135"/>
      <c r="B1937" s="91"/>
      <c r="C1937" s="92"/>
      <c r="H1937" s="145"/>
    </row>
    <row r="1938" spans="1:8" s="143" customFormat="1" ht="12.75" x14ac:dyDescent="0.2">
      <c r="A1938" s="135"/>
      <c r="B1938" s="91"/>
      <c r="C1938" s="92"/>
      <c r="H1938" s="145"/>
    </row>
    <row r="1939" spans="1:8" s="143" customFormat="1" ht="12.75" x14ac:dyDescent="0.2">
      <c r="A1939" s="135"/>
      <c r="B1939" s="91"/>
      <c r="C1939" s="92"/>
      <c r="H1939" s="145"/>
    </row>
    <row r="1940" spans="1:8" s="143" customFormat="1" ht="12.75" x14ac:dyDescent="0.2">
      <c r="A1940" s="135"/>
      <c r="B1940" s="91"/>
      <c r="C1940" s="92"/>
      <c r="H1940" s="145"/>
    </row>
    <row r="1941" spans="1:8" s="143" customFormat="1" ht="12.75" x14ac:dyDescent="0.2">
      <c r="A1941" s="135"/>
      <c r="B1941" s="91"/>
      <c r="C1941" s="92"/>
      <c r="H1941" s="145"/>
    </row>
    <row r="1942" spans="1:8" s="143" customFormat="1" ht="12.75" x14ac:dyDescent="0.2">
      <c r="A1942" s="135"/>
      <c r="B1942" s="91"/>
      <c r="C1942" s="92"/>
      <c r="H1942" s="145"/>
    </row>
    <row r="1943" spans="1:8" s="143" customFormat="1" ht="12.75" x14ac:dyDescent="0.2">
      <c r="A1943" s="135"/>
      <c r="B1943" s="91"/>
      <c r="C1943" s="92"/>
      <c r="H1943" s="145"/>
    </row>
    <row r="1944" spans="1:8" s="143" customFormat="1" ht="12.75" x14ac:dyDescent="0.2">
      <c r="A1944" s="135"/>
      <c r="B1944" s="91"/>
      <c r="C1944" s="92"/>
      <c r="H1944" s="145"/>
    </row>
    <row r="1945" spans="1:8" s="143" customFormat="1" ht="12.75" x14ac:dyDescent="0.2">
      <c r="A1945" s="135"/>
      <c r="B1945" s="91"/>
      <c r="C1945" s="92"/>
      <c r="H1945" s="145"/>
    </row>
    <row r="1946" spans="1:8" s="143" customFormat="1" ht="12.75" x14ac:dyDescent="0.2">
      <c r="A1946" s="135"/>
      <c r="B1946" s="91"/>
      <c r="C1946" s="92"/>
      <c r="H1946" s="145"/>
    </row>
    <row r="1947" spans="1:8" s="143" customFormat="1" ht="12.75" x14ac:dyDescent="0.2">
      <c r="A1947" s="135"/>
      <c r="B1947" s="91"/>
      <c r="C1947" s="92"/>
      <c r="H1947" s="145"/>
    </row>
    <row r="1948" spans="1:8" s="143" customFormat="1" ht="12.75" x14ac:dyDescent="0.2">
      <c r="A1948" s="135"/>
      <c r="B1948" s="91"/>
      <c r="C1948" s="92"/>
      <c r="H1948" s="145"/>
    </row>
    <row r="1949" spans="1:8" s="143" customFormat="1" ht="12.75" x14ac:dyDescent="0.2">
      <c r="A1949" s="135"/>
      <c r="B1949" s="91"/>
      <c r="C1949" s="92"/>
      <c r="H1949" s="145"/>
    </row>
    <row r="1950" spans="1:8" s="143" customFormat="1" ht="12.75" x14ac:dyDescent="0.2">
      <c r="A1950" s="135"/>
      <c r="B1950" s="91"/>
      <c r="C1950" s="92"/>
      <c r="H1950" s="145"/>
    </row>
    <row r="1951" spans="1:8" s="143" customFormat="1" ht="12.75" x14ac:dyDescent="0.2">
      <c r="A1951" s="135"/>
      <c r="B1951" s="91"/>
      <c r="C1951" s="92"/>
      <c r="H1951" s="145"/>
    </row>
    <row r="1952" spans="1:8" s="143" customFormat="1" ht="12.75" x14ac:dyDescent="0.2">
      <c r="A1952" s="135"/>
      <c r="B1952" s="91"/>
      <c r="C1952" s="92"/>
      <c r="H1952" s="145"/>
    </row>
    <row r="1953" spans="1:8" s="143" customFormat="1" ht="12.75" x14ac:dyDescent="0.2">
      <c r="A1953" s="135"/>
      <c r="B1953" s="91"/>
      <c r="C1953" s="92"/>
      <c r="H1953" s="145"/>
    </row>
    <row r="1954" spans="1:8" s="143" customFormat="1" ht="12.75" x14ac:dyDescent="0.2">
      <c r="A1954" s="135"/>
      <c r="B1954" s="91"/>
      <c r="C1954" s="92"/>
      <c r="H1954" s="145"/>
    </row>
    <row r="1955" spans="1:8" s="143" customFormat="1" ht="12.75" x14ac:dyDescent="0.2">
      <c r="A1955" s="135"/>
      <c r="B1955" s="91"/>
      <c r="C1955" s="92"/>
      <c r="H1955" s="145"/>
    </row>
    <row r="1956" spans="1:8" s="143" customFormat="1" ht="12.75" x14ac:dyDescent="0.2">
      <c r="A1956" s="135"/>
      <c r="B1956" s="91"/>
      <c r="C1956" s="92"/>
      <c r="H1956" s="145"/>
    </row>
    <row r="1957" spans="1:8" s="143" customFormat="1" ht="12.75" x14ac:dyDescent="0.2">
      <c r="A1957" s="135"/>
      <c r="B1957" s="91"/>
      <c r="C1957" s="92"/>
      <c r="H1957" s="145"/>
    </row>
    <row r="1958" spans="1:8" s="143" customFormat="1" ht="12.75" x14ac:dyDescent="0.2">
      <c r="A1958" s="135"/>
      <c r="B1958" s="91"/>
      <c r="C1958" s="92"/>
      <c r="H1958" s="145"/>
    </row>
    <row r="1959" spans="1:8" s="143" customFormat="1" ht="12.75" x14ac:dyDescent="0.2">
      <c r="A1959" s="135"/>
      <c r="B1959" s="91"/>
      <c r="C1959" s="92"/>
      <c r="H1959" s="145"/>
    </row>
    <row r="1960" spans="1:8" s="143" customFormat="1" ht="12.75" x14ac:dyDescent="0.2">
      <c r="A1960" s="135"/>
      <c r="B1960" s="91"/>
      <c r="C1960" s="92"/>
      <c r="H1960" s="145"/>
    </row>
    <row r="1961" spans="1:8" s="143" customFormat="1" ht="12.75" x14ac:dyDescent="0.2">
      <c r="A1961" s="135"/>
      <c r="B1961" s="91"/>
      <c r="C1961" s="92"/>
      <c r="H1961" s="145"/>
    </row>
    <row r="1962" spans="1:8" s="143" customFormat="1" ht="12.75" x14ac:dyDescent="0.2">
      <c r="A1962" s="135"/>
      <c r="B1962" s="91"/>
      <c r="C1962" s="92"/>
      <c r="H1962" s="145"/>
    </row>
    <row r="1963" spans="1:8" s="143" customFormat="1" ht="12.75" x14ac:dyDescent="0.2">
      <c r="A1963" s="135"/>
      <c r="B1963" s="91"/>
      <c r="C1963" s="92"/>
      <c r="H1963" s="145"/>
    </row>
    <row r="1964" spans="1:8" s="143" customFormat="1" ht="12.75" x14ac:dyDescent="0.2">
      <c r="A1964" s="135"/>
      <c r="B1964" s="91"/>
      <c r="C1964" s="92"/>
      <c r="H1964" s="145"/>
    </row>
    <row r="1965" spans="1:8" s="143" customFormat="1" ht="12.75" x14ac:dyDescent="0.2">
      <c r="A1965" s="135"/>
      <c r="B1965" s="91"/>
      <c r="C1965" s="92"/>
      <c r="H1965" s="145"/>
    </row>
    <row r="1966" spans="1:8" s="143" customFormat="1" ht="12.75" x14ac:dyDescent="0.2">
      <c r="A1966" s="135"/>
      <c r="B1966" s="91"/>
      <c r="C1966" s="92"/>
      <c r="H1966" s="145"/>
    </row>
    <row r="1967" spans="1:8" s="143" customFormat="1" ht="12.75" x14ac:dyDescent="0.2">
      <c r="A1967" s="135"/>
      <c r="B1967" s="91"/>
      <c r="C1967" s="92"/>
      <c r="H1967" s="145"/>
    </row>
    <row r="1968" spans="1:8" s="143" customFormat="1" ht="12.75" x14ac:dyDescent="0.2">
      <c r="A1968" s="135"/>
      <c r="B1968" s="91"/>
      <c r="C1968" s="92"/>
      <c r="H1968" s="145"/>
    </row>
    <row r="1969" spans="1:8" s="143" customFormat="1" ht="12.75" x14ac:dyDescent="0.2">
      <c r="A1969" s="135"/>
      <c r="B1969" s="91"/>
      <c r="C1969" s="92"/>
      <c r="H1969" s="145"/>
    </row>
    <row r="1970" spans="1:8" s="143" customFormat="1" ht="12.75" x14ac:dyDescent="0.2">
      <c r="A1970" s="135"/>
      <c r="B1970" s="91"/>
      <c r="C1970" s="92"/>
      <c r="H1970" s="145"/>
    </row>
    <row r="1971" spans="1:8" s="143" customFormat="1" ht="12.75" x14ac:dyDescent="0.2">
      <c r="A1971" s="135"/>
      <c r="B1971" s="91"/>
      <c r="C1971" s="92"/>
      <c r="H1971" s="145"/>
    </row>
    <row r="1972" spans="1:8" s="143" customFormat="1" ht="12.75" x14ac:dyDescent="0.2">
      <c r="A1972" s="135"/>
      <c r="B1972" s="91"/>
      <c r="C1972" s="92"/>
      <c r="H1972" s="145"/>
    </row>
    <row r="1973" spans="1:8" s="143" customFormat="1" ht="12.75" x14ac:dyDescent="0.2">
      <c r="A1973" s="135"/>
      <c r="B1973" s="91"/>
      <c r="C1973" s="92"/>
      <c r="H1973" s="145"/>
    </row>
    <row r="1974" spans="1:8" s="143" customFormat="1" ht="12.75" x14ac:dyDescent="0.2">
      <c r="A1974" s="135"/>
      <c r="B1974" s="91"/>
      <c r="C1974" s="92"/>
      <c r="H1974" s="145"/>
    </row>
    <row r="1975" spans="1:8" s="143" customFormat="1" ht="12.75" x14ac:dyDescent="0.2">
      <c r="A1975" s="135"/>
      <c r="B1975" s="91"/>
      <c r="C1975" s="92"/>
      <c r="H1975" s="145"/>
    </row>
    <row r="1976" spans="1:8" s="143" customFormat="1" ht="12.75" x14ac:dyDescent="0.2">
      <c r="A1976" s="135"/>
      <c r="B1976" s="91"/>
      <c r="C1976" s="92"/>
      <c r="H1976" s="145"/>
    </row>
    <row r="1977" spans="1:8" s="143" customFormat="1" ht="12.75" x14ac:dyDescent="0.2">
      <c r="A1977" s="135"/>
      <c r="B1977" s="91"/>
      <c r="C1977" s="92"/>
      <c r="H1977" s="145"/>
    </row>
    <row r="1978" spans="1:8" s="143" customFormat="1" ht="12.75" x14ac:dyDescent="0.2">
      <c r="A1978" s="135"/>
      <c r="B1978" s="91"/>
      <c r="C1978" s="92"/>
      <c r="H1978" s="145"/>
    </row>
    <row r="1979" spans="1:8" s="143" customFormat="1" ht="12.75" x14ac:dyDescent="0.2">
      <c r="A1979" s="135"/>
      <c r="B1979" s="91"/>
      <c r="C1979" s="92"/>
      <c r="H1979" s="145"/>
    </row>
    <row r="1980" spans="1:8" s="143" customFormat="1" ht="12.75" x14ac:dyDescent="0.2">
      <c r="A1980" s="135"/>
      <c r="B1980" s="91"/>
      <c r="C1980" s="92"/>
      <c r="H1980" s="145"/>
    </row>
    <row r="1981" spans="1:8" s="143" customFormat="1" ht="12.75" x14ac:dyDescent="0.2">
      <c r="A1981" s="135"/>
      <c r="B1981" s="91"/>
      <c r="C1981" s="92"/>
      <c r="H1981" s="145"/>
    </row>
    <row r="1982" spans="1:8" s="143" customFormat="1" ht="12.75" x14ac:dyDescent="0.2">
      <c r="A1982" s="135"/>
      <c r="B1982" s="91"/>
      <c r="C1982" s="92"/>
      <c r="H1982" s="145"/>
    </row>
    <row r="1983" spans="1:8" s="143" customFormat="1" ht="12.75" x14ac:dyDescent="0.2">
      <c r="A1983" s="135"/>
      <c r="B1983" s="91"/>
      <c r="C1983" s="92"/>
      <c r="H1983" s="145"/>
    </row>
    <row r="1984" spans="1:8" s="143" customFormat="1" ht="12.75" x14ac:dyDescent="0.2">
      <c r="A1984" s="135"/>
      <c r="B1984" s="91"/>
      <c r="C1984" s="92"/>
      <c r="H1984" s="145"/>
    </row>
    <row r="1985" spans="1:8" s="143" customFormat="1" ht="12.75" x14ac:dyDescent="0.2">
      <c r="A1985" s="135"/>
      <c r="B1985" s="91"/>
      <c r="C1985" s="92"/>
      <c r="H1985" s="145"/>
    </row>
    <row r="1986" spans="1:8" s="143" customFormat="1" ht="12.75" x14ac:dyDescent="0.2">
      <c r="A1986" s="135"/>
      <c r="B1986" s="91"/>
      <c r="C1986" s="92"/>
      <c r="H1986" s="145"/>
    </row>
    <row r="1987" spans="1:8" s="143" customFormat="1" ht="12.75" x14ac:dyDescent="0.2">
      <c r="A1987" s="135"/>
      <c r="B1987" s="91"/>
      <c r="C1987" s="92"/>
      <c r="H1987" s="145"/>
    </row>
    <row r="1988" spans="1:8" s="143" customFormat="1" ht="12.75" x14ac:dyDescent="0.2">
      <c r="A1988" s="135"/>
      <c r="B1988" s="91"/>
      <c r="C1988" s="92"/>
      <c r="H1988" s="145"/>
    </row>
    <row r="1989" spans="1:8" s="143" customFormat="1" ht="12.75" x14ac:dyDescent="0.2">
      <c r="A1989" s="135"/>
      <c r="B1989" s="91"/>
      <c r="C1989" s="92"/>
      <c r="H1989" s="145"/>
    </row>
    <row r="1990" spans="1:8" s="143" customFormat="1" ht="12.75" x14ac:dyDescent="0.2">
      <c r="A1990" s="135"/>
      <c r="B1990" s="91"/>
      <c r="C1990" s="92"/>
      <c r="H1990" s="145"/>
    </row>
    <row r="1991" spans="1:8" s="143" customFormat="1" ht="12.75" x14ac:dyDescent="0.2">
      <c r="A1991" s="135"/>
      <c r="B1991" s="91"/>
      <c r="C1991" s="92"/>
      <c r="H1991" s="145"/>
    </row>
    <row r="1992" spans="1:8" s="143" customFormat="1" ht="12.75" x14ac:dyDescent="0.2">
      <c r="A1992" s="135"/>
      <c r="B1992" s="91"/>
      <c r="C1992" s="92"/>
      <c r="H1992" s="145"/>
    </row>
    <row r="1993" spans="1:8" s="143" customFormat="1" ht="12.75" x14ac:dyDescent="0.2">
      <c r="A1993" s="135"/>
      <c r="B1993" s="91"/>
      <c r="C1993" s="92"/>
      <c r="H1993" s="145"/>
    </row>
    <row r="1994" spans="1:8" s="143" customFormat="1" ht="12.75" x14ac:dyDescent="0.2">
      <c r="A1994" s="135"/>
      <c r="B1994" s="91"/>
      <c r="C1994" s="92"/>
      <c r="H1994" s="145"/>
    </row>
    <row r="1995" spans="1:8" s="143" customFormat="1" ht="12.75" x14ac:dyDescent="0.2">
      <c r="A1995" s="135"/>
      <c r="B1995" s="91"/>
      <c r="C1995" s="92"/>
      <c r="H1995" s="145"/>
    </row>
    <row r="1996" spans="1:8" s="143" customFormat="1" ht="12.75" x14ac:dyDescent="0.2">
      <c r="A1996" s="135"/>
      <c r="B1996" s="91"/>
      <c r="C1996" s="92"/>
      <c r="H1996" s="145"/>
    </row>
    <row r="1997" spans="1:8" s="143" customFormat="1" ht="12.75" x14ac:dyDescent="0.2">
      <c r="A1997" s="135"/>
      <c r="B1997" s="91"/>
      <c r="C1997" s="92"/>
      <c r="H1997" s="145"/>
    </row>
    <row r="1998" spans="1:8" s="143" customFormat="1" ht="12.75" x14ac:dyDescent="0.2">
      <c r="A1998" s="135"/>
      <c r="B1998" s="91"/>
      <c r="C1998" s="92"/>
      <c r="H1998" s="145"/>
    </row>
    <row r="1999" spans="1:8" s="143" customFormat="1" ht="12.75" x14ac:dyDescent="0.2">
      <c r="A1999" s="135"/>
      <c r="B1999" s="91"/>
      <c r="C1999" s="92"/>
      <c r="H1999" s="145"/>
    </row>
    <row r="2000" spans="1:8" s="143" customFormat="1" ht="12.75" x14ac:dyDescent="0.2">
      <c r="A2000" s="135"/>
      <c r="B2000" s="91"/>
      <c r="C2000" s="92"/>
      <c r="H2000" s="145"/>
    </row>
    <row r="2001" spans="1:8" s="143" customFormat="1" ht="12.75" x14ac:dyDescent="0.2">
      <c r="A2001" s="135"/>
      <c r="B2001" s="91"/>
      <c r="C2001" s="92"/>
      <c r="H2001" s="145"/>
    </row>
    <row r="2002" spans="1:8" s="143" customFormat="1" ht="12.75" x14ac:dyDescent="0.2">
      <c r="A2002" s="135"/>
      <c r="B2002" s="91"/>
      <c r="C2002" s="92"/>
      <c r="H2002" s="145"/>
    </row>
    <row r="2003" spans="1:8" s="143" customFormat="1" ht="12.75" x14ac:dyDescent="0.2">
      <c r="A2003" s="135"/>
      <c r="B2003" s="91"/>
      <c r="C2003" s="92"/>
      <c r="H2003" s="145"/>
    </row>
    <row r="2004" spans="1:8" s="143" customFormat="1" ht="12.75" x14ac:dyDescent="0.2">
      <c r="A2004" s="135"/>
      <c r="B2004" s="91"/>
      <c r="C2004" s="92"/>
      <c r="H2004" s="145"/>
    </row>
    <row r="2005" spans="1:8" s="143" customFormat="1" ht="12.75" x14ac:dyDescent="0.2">
      <c r="A2005" s="135"/>
      <c r="B2005" s="91"/>
      <c r="C2005" s="92"/>
      <c r="H2005" s="145"/>
    </row>
    <row r="2006" spans="1:8" s="143" customFormat="1" ht="12.75" x14ac:dyDescent="0.2">
      <c r="A2006" s="135"/>
      <c r="B2006" s="91"/>
      <c r="C2006" s="92"/>
      <c r="H2006" s="145"/>
    </row>
    <row r="2007" spans="1:8" s="143" customFormat="1" ht="12.75" x14ac:dyDescent="0.2">
      <c r="A2007" s="135"/>
      <c r="B2007" s="91"/>
      <c r="C2007" s="92"/>
      <c r="H2007" s="145"/>
    </row>
    <row r="2008" spans="1:8" s="143" customFormat="1" ht="12.75" x14ac:dyDescent="0.2">
      <c r="A2008" s="135"/>
      <c r="B2008" s="91"/>
      <c r="C2008" s="92"/>
      <c r="H2008" s="145"/>
    </row>
    <row r="2009" spans="1:8" s="143" customFormat="1" ht="12.75" x14ac:dyDescent="0.2">
      <c r="A2009" s="135"/>
      <c r="B2009" s="91"/>
      <c r="C2009" s="92"/>
      <c r="H2009" s="145"/>
    </row>
    <row r="2010" spans="1:8" s="143" customFormat="1" ht="12.75" x14ac:dyDescent="0.2">
      <c r="A2010" s="135"/>
      <c r="B2010" s="91"/>
      <c r="C2010" s="92"/>
      <c r="H2010" s="145"/>
    </row>
    <row r="2011" spans="1:8" s="143" customFormat="1" ht="12.75" x14ac:dyDescent="0.2">
      <c r="A2011" s="135"/>
      <c r="B2011" s="91"/>
      <c r="C2011" s="92"/>
      <c r="H2011" s="145"/>
    </row>
    <row r="2012" spans="1:8" s="143" customFormat="1" ht="12.75" x14ac:dyDescent="0.2">
      <c r="A2012" s="135"/>
      <c r="B2012" s="91"/>
      <c r="C2012" s="92"/>
      <c r="H2012" s="145"/>
    </row>
    <row r="2013" spans="1:8" s="143" customFormat="1" ht="12.75" x14ac:dyDescent="0.2">
      <c r="A2013" s="135"/>
      <c r="B2013" s="91"/>
      <c r="C2013" s="92"/>
      <c r="H2013" s="145"/>
    </row>
    <row r="2014" spans="1:8" s="143" customFormat="1" ht="12.75" x14ac:dyDescent="0.2">
      <c r="A2014" s="135"/>
      <c r="B2014" s="91"/>
      <c r="C2014" s="92"/>
      <c r="H2014" s="145"/>
    </row>
    <row r="2015" spans="1:8" s="143" customFormat="1" ht="12.75" x14ac:dyDescent="0.2">
      <c r="A2015" s="135"/>
      <c r="B2015" s="91"/>
      <c r="C2015" s="92"/>
      <c r="H2015" s="145"/>
    </row>
    <row r="2016" spans="1:8" s="143" customFormat="1" ht="12.75" x14ac:dyDescent="0.2">
      <c r="A2016" s="135"/>
      <c r="B2016" s="91"/>
      <c r="C2016" s="92"/>
      <c r="H2016" s="145"/>
    </row>
    <row r="2017" spans="1:8" s="143" customFormat="1" ht="12.75" x14ac:dyDescent="0.2">
      <c r="A2017" s="135"/>
      <c r="B2017" s="91"/>
      <c r="C2017" s="92"/>
      <c r="H2017" s="145"/>
    </row>
    <row r="2018" spans="1:8" s="143" customFormat="1" ht="12.75" x14ac:dyDescent="0.2">
      <c r="A2018" s="135"/>
      <c r="B2018" s="91"/>
      <c r="C2018" s="92"/>
      <c r="H2018" s="145"/>
    </row>
    <row r="2019" spans="1:8" s="143" customFormat="1" ht="12.75" x14ac:dyDescent="0.2">
      <c r="A2019" s="135"/>
      <c r="B2019" s="91"/>
      <c r="C2019" s="92"/>
      <c r="H2019" s="145"/>
    </row>
    <row r="2020" spans="1:8" s="143" customFormat="1" ht="12.75" x14ac:dyDescent="0.2">
      <c r="A2020" s="135"/>
      <c r="B2020" s="91"/>
      <c r="C2020" s="92"/>
      <c r="H2020" s="145"/>
    </row>
    <row r="2021" spans="1:8" s="143" customFormat="1" ht="12.75" x14ac:dyDescent="0.2">
      <c r="A2021" s="135"/>
      <c r="B2021" s="91"/>
      <c r="C2021" s="92"/>
      <c r="H2021" s="145"/>
    </row>
    <row r="2022" spans="1:8" s="143" customFormat="1" ht="12.75" x14ac:dyDescent="0.2">
      <c r="A2022" s="135"/>
      <c r="B2022" s="91"/>
      <c r="C2022" s="92"/>
      <c r="H2022" s="145"/>
    </row>
    <row r="2023" spans="1:8" s="143" customFormat="1" ht="12.75" x14ac:dyDescent="0.2">
      <c r="A2023" s="135"/>
      <c r="B2023" s="91"/>
      <c r="C2023" s="92"/>
      <c r="H2023" s="145"/>
    </row>
    <row r="2024" spans="1:8" s="143" customFormat="1" ht="12.75" x14ac:dyDescent="0.2">
      <c r="A2024" s="135"/>
      <c r="B2024" s="91"/>
      <c r="C2024" s="92"/>
      <c r="H2024" s="145"/>
    </row>
    <row r="2025" spans="1:8" s="143" customFormat="1" ht="12.75" x14ac:dyDescent="0.2">
      <c r="A2025" s="135"/>
      <c r="B2025" s="91"/>
      <c r="C2025" s="92"/>
      <c r="H2025" s="145"/>
    </row>
    <row r="2026" spans="1:8" s="143" customFormat="1" ht="12.75" x14ac:dyDescent="0.2">
      <c r="A2026" s="135"/>
      <c r="B2026" s="91"/>
      <c r="C2026" s="92"/>
      <c r="H2026" s="145"/>
    </row>
    <row r="2027" spans="1:8" s="143" customFormat="1" ht="12.75" x14ac:dyDescent="0.2">
      <c r="A2027" s="135"/>
      <c r="B2027" s="91"/>
      <c r="C2027" s="92"/>
      <c r="H2027" s="145"/>
    </row>
    <row r="2028" spans="1:8" s="143" customFormat="1" ht="12.75" x14ac:dyDescent="0.2">
      <c r="A2028" s="135"/>
      <c r="B2028" s="91"/>
      <c r="C2028" s="92"/>
      <c r="H2028" s="145"/>
    </row>
    <row r="2029" spans="1:8" s="143" customFormat="1" ht="12.75" x14ac:dyDescent="0.2">
      <c r="A2029" s="135"/>
      <c r="B2029" s="91"/>
      <c r="C2029" s="92"/>
      <c r="H2029" s="145"/>
    </row>
    <row r="2030" spans="1:8" s="143" customFormat="1" ht="12.75" x14ac:dyDescent="0.2">
      <c r="A2030" s="135"/>
      <c r="B2030" s="91"/>
      <c r="C2030" s="92"/>
      <c r="H2030" s="145"/>
    </row>
    <row r="2031" spans="1:8" s="143" customFormat="1" ht="12.75" x14ac:dyDescent="0.2">
      <c r="A2031" s="135"/>
      <c r="B2031" s="91"/>
      <c r="C2031" s="92"/>
      <c r="H2031" s="145"/>
    </row>
    <row r="2032" spans="1:8" s="143" customFormat="1" ht="12.75" x14ac:dyDescent="0.2">
      <c r="A2032" s="135"/>
      <c r="B2032" s="91"/>
      <c r="C2032" s="92"/>
      <c r="H2032" s="145"/>
    </row>
    <row r="2033" spans="1:8" s="143" customFormat="1" ht="12.75" x14ac:dyDescent="0.2">
      <c r="A2033" s="135"/>
      <c r="B2033" s="91"/>
      <c r="C2033" s="92"/>
      <c r="H2033" s="145"/>
    </row>
    <row r="2034" spans="1:8" s="143" customFormat="1" ht="12.75" x14ac:dyDescent="0.2">
      <c r="A2034" s="135"/>
      <c r="B2034" s="91"/>
      <c r="C2034" s="92"/>
      <c r="H2034" s="145"/>
    </row>
    <row r="2035" spans="1:8" s="143" customFormat="1" ht="12.75" x14ac:dyDescent="0.2">
      <c r="A2035" s="135"/>
      <c r="B2035" s="91"/>
      <c r="C2035" s="92"/>
      <c r="H2035" s="145"/>
    </row>
    <row r="2036" spans="1:8" s="143" customFormat="1" ht="12.75" x14ac:dyDescent="0.2">
      <c r="A2036" s="135"/>
      <c r="B2036" s="91"/>
      <c r="C2036" s="92"/>
      <c r="H2036" s="145"/>
    </row>
    <row r="2037" spans="1:8" s="143" customFormat="1" ht="12.75" x14ac:dyDescent="0.2">
      <c r="A2037" s="135"/>
      <c r="B2037" s="91"/>
      <c r="C2037" s="92"/>
      <c r="H2037" s="145"/>
    </row>
    <row r="2038" spans="1:8" s="143" customFormat="1" ht="12.75" x14ac:dyDescent="0.2">
      <c r="A2038" s="135"/>
      <c r="B2038" s="91"/>
      <c r="C2038" s="92"/>
      <c r="H2038" s="145"/>
    </row>
    <row r="2039" spans="1:8" s="143" customFormat="1" ht="12.75" x14ac:dyDescent="0.2">
      <c r="A2039" s="135"/>
      <c r="B2039" s="91"/>
      <c r="C2039" s="92"/>
      <c r="H2039" s="145"/>
    </row>
    <row r="2040" spans="1:8" s="143" customFormat="1" ht="12.75" x14ac:dyDescent="0.2">
      <c r="A2040" s="135"/>
      <c r="B2040" s="91"/>
      <c r="C2040" s="92"/>
      <c r="H2040" s="145"/>
    </row>
    <row r="2041" spans="1:8" s="143" customFormat="1" ht="12.75" x14ac:dyDescent="0.2">
      <c r="A2041" s="135"/>
      <c r="B2041" s="91"/>
      <c r="C2041" s="92"/>
      <c r="H2041" s="145"/>
    </row>
    <row r="2042" spans="1:8" s="143" customFormat="1" ht="12.75" x14ac:dyDescent="0.2">
      <c r="A2042" s="135"/>
      <c r="B2042" s="91"/>
      <c r="C2042" s="92"/>
      <c r="H2042" s="145"/>
    </row>
    <row r="2043" spans="1:8" s="143" customFormat="1" ht="12.75" x14ac:dyDescent="0.2">
      <c r="A2043" s="135"/>
      <c r="B2043" s="91"/>
      <c r="C2043" s="92"/>
      <c r="H2043" s="145"/>
    </row>
    <row r="2044" spans="1:8" s="143" customFormat="1" ht="12.75" x14ac:dyDescent="0.2">
      <c r="A2044" s="135"/>
      <c r="B2044" s="91"/>
      <c r="C2044" s="92"/>
      <c r="H2044" s="145"/>
    </row>
    <row r="2045" spans="1:8" s="143" customFormat="1" ht="12.75" x14ac:dyDescent="0.2">
      <c r="A2045" s="135"/>
      <c r="B2045" s="91"/>
      <c r="C2045" s="92"/>
      <c r="H2045" s="145"/>
    </row>
    <row r="2046" spans="1:8" s="143" customFormat="1" ht="12.75" x14ac:dyDescent="0.2">
      <c r="A2046" s="135"/>
      <c r="B2046" s="91"/>
      <c r="C2046" s="92"/>
      <c r="H2046" s="145"/>
    </row>
    <row r="2047" spans="1:8" s="143" customFormat="1" ht="12.75" x14ac:dyDescent="0.2">
      <c r="A2047" s="135"/>
      <c r="B2047" s="91"/>
      <c r="C2047" s="92"/>
      <c r="H2047" s="145"/>
    </row>
    <row r="2048" spans="1:8" s="143" customFormat="1" ht="12.75" x14ac:dyDescent="0.2">
      <c r="A2048" s="135"/>
      <c r="B2048" s="91"/>
      <c r="C2048" s="92"/>
      <c r="H2048" s="145"/>
    </row>
    <row r="2049" spans="1:8" s="143" customFormat="1" ht="12.75" x14ac:dyDescent="0.2">
      <c r="A2049" s="135"/>
      <c r="B2049" s="91"/>
      <c r="C2049" s="92"/>
      <c r="H2049" s="145"/>
    </row>
    <row r="2050" spans="1:8" s="143" customFormat="1" ht="12.75" x14ac:dyDescent="0.2">
      <c r="A2050" s="135"/>
      <c r="B2050" s="91"/>
      <c r="C2050" s="92"/>
      <c r="H2050" s="145"/>
    </row>
    <row r="2051" spans="1:8" s="143" customFormat="1" ht="12.75" x14ac:dyDescent="0.2">
      <c r="A2051" s="135"/>
      <c r="B2051" s="91"/>
      <c r="C2051" s="92"/>
      <c r="H2051" s="145"/>
    </row>
    <row r="2052" spans="1:8" s="143" customFormat="1" ht="12.75" x14ac:dyDescent="0.2">
      <c r="A2052" s="135"/>
      <c r="B2052" s="91"/>
      <c r="C2052" s="92"/>
      <c r="H2052" s="145"/>
    </row>
    <row r="2053" spans="1:8" s="143" customFormat="1" ht="12.75" x14ac:dyDescent="0.2">
      <c r="A2053" s="135"/>
      <c r="B2053" s="91"/>
      <c r="C2053" s="92"/>
      <c r="H2053" s="145"/>
    </row>
    <row r="2054" spans="1:8" s="143" customFormat="1" ht="12.75" x14ac:dyDescent="0.2">
      <c r="A2054" s="135"/>
      <c r="B2054" s="91"/>
      <c r="C2054" s="92"/>
      <c r="H2054" s="145"/>
    </row>
    <row r="2055" spans="1:8" s="143" customFormat="1" ht="12.75" x14ac:dyDescent="0.2">
      <c r="A2055" s="135"/>
      <c r="B2055" s="91"/>
      <c r="C2055" s="92"/>
      <c r="H2055" s="145"/>
    </row>
    <row r="2056" spans="1:8" s="143" customFormat="1" ht="12.75" x14ac:dyDescent="0.2">
      <c r="A2056" s="135"/>
      <c r="B2056" s="91"/>
      <c r="C2056" s="92"/>
      <c r="H2056" s="145"/>
    </row>
    <row r="2057" spans="1:8" s="143" customFormat="1" ht="12.75" x14ac:dyDescent="0.2">
      <c r="A2057" s="135"/>
      <c r="B2057" s="91"/>
      <c r="C2057" s="92"/>
      <c r="H2057" s="145"/>
    </row>
    <row r="2058" spans="1:8" s="143" customFormat="1" ht="12.75" x14ac:dyDescent="0.2">
      <c r="A2058" s="135"/>
      <c r="B2058" s="91"/>
      <c r="C2058" s="92"/>
      <c r="H2058" s="145"/>
    </row>
    <row r="2059" spans="1:8" s="143" customFormat="1" ht="12.75" x14ac:dyDescent="0.2">
      <c r="A2059" s="135"/>
      <c r="B2059" s="91"/>
      <c r="C2059" s="92"/>
      <c r="H2059" s="145"/>
    </row>
    <row r="2060" spans="1:8" s="143" customFormat="1" ht="12.75" x14ac:dyDescent="0.2">
      <c r="A2060" s="135"/>
      <c r="B2060" s="91"/>
      <c r="C2060" s="92"/>
      <c r="H2060" s="145"/>
    </row>
    <row r="2061" spans="1:8" s="143" customFormat="1" ht="12.75" x14ac:dyDescent="0.2">
      <c r="A2061" s="135"/>
      <c r="B2061" s="91"/>
      <c r="C2061" s="92"/>
      <c r="H2061" s="145"/>
    </row>
    <row r="2062" spans="1:8" s="143" customFormat="1" ht="12.75" x14ac:dyDescent="0.2">
      <c r="A2062" s="135"/>
      <c r="B2062" s="91"/>
      <c r="C2062" s="92"/>
      <c r="H2062" s="145"/>
    </row>
    <row r="2063" spans="1:8" s="143" customFormat="1" ht="12.75" x14ac:dyDescent="0.2">
      <c r="A2063" s="135"/>
      <c r="B2063" s="91"/>
      <c r="C2063" s="92"/>
      <c r="H2063" s="145"/>
    </row>
    <row r="2064" spans="1:8" s="143" customFormat="1" ht="12.75" x14ac:dyDescent="0.2">
      <c r="A2064" s="135"/>
      <c r="B2064" s="91"/>
      <c r="C2064" s="92"/>
      <c r="H2064" s="145"/>
    </row>
    <row r="2065" spans="1:8" s="143" customFormat="1" ht="12.75" x14ac:dyDescent="0.2">
      <c r="A2065" s="135"/>
      <c r="B2065" s="91"/>
      <c r="C2065" s="92"/>
      <c r="H2065" s="145"/>
    </row>
    <row r="2066" spans="1:8" s="143" customFormat="1" ht="12.75" x14ac:dyDescent="0.2">
      <c r="A2066" s="135"/>
      <c r="B2066" s="91"/>
      <c r="C2066" s="92"/>
      <c r="H2066" s="145"/>
    </row>
    <row r="2067" spans="1:8" s="143" customFormat="1" ht="12.75" x14ac:dyDescent="0.2">
      <c r="A2067" s="135"/>
      <c r="B2067" s="91"/>
      <c r="C2067" s="92"/>
      <c r="H2067" s="145"/>
    </row>
    <row r="2068" spans="1:8" s="143" customFormat="1" ht="12.75" x14ac:dyDescent="0.2">
      <c r="A2068" s="135"/>
      <c r="B2068" s="91"/>
      <c r="C2068" s="92"/>
      <c r="H2068" s="145"/>
    </row>
    <row r="2069" spans="1:8" s="143" customFormat="1" ht="12.75" x14ac:dyDescent="0.2">
      <c r="A2069" s="135"/>
      <c r="B2069" s="91"/>
      <c r="C2069" s="92"/>
      <c r="H2069" s="145"/>
    </row>
    <row r="2070" spans="1:8" s="143" customFormat="1" ht="12.75" x14ac:dyDescent="0.2">
      <c r="A2070" s="135"/>
      <c r="B2070" s="91"/>
      <c r="C2070" s="92"/>
      <c r="H2070" s="145"/>
    </row>
    <row r="2071" spans="1:8" s="143" customFormat="1" ht="12.75" x14ac:dyDescent="0.2">
      <c r="A2071" s="135"/>
      <c r="B2071" s="91"/>
      <c r="C2071" s="92"/>
      <c r="H2071" s="145"/>
    </row>
    <row r="2072" spans="1:8" s="143" customFormat="1" ht="12.75" x14ac:dyDescent="0.2">
      <c r="A2072" s="135"/>
      <c r="B2072" s="91"/>
      <c r="C2072" s="92"/>
      <c r="H2072" s="145"/>
    </row>
    <row r="2073" spans="1:8" s="143" customFormat="1" ht="12.75" x14ac:dyDescent="0.2">
      <c r="A2073" s="135"/>
      <c r="B2073" s="91"/>
      <c r="C2073" s="92"/>
      <c r="H2073" s="145"/>
    </row>
    <row r="2074" spans="1:8" s="143" customFormat="1" ht="12.75" x14ac:dyDescent="0.2">
      <c r="A2074" s="135"/>
      <c r="B2074" s="91"/>
      <c r="C2074" s="92"/>
      <c r="H2074" s="145"/>
    </row>
    <row r="2075" spans="1:8" s="143" customFormat="1" ht="12.75" x14ac:dyDescent="0.2">
      <c r="A2075" s="135"/>
      <c r="B2075" s="91"/>
      <c r="C2075" s="92"/>
      <c r="H2075" s="145"/>
    </row>
    <row r="2076" spans="1:8" s="143" customFormat="1" ht="12.75" x14ac:dyDescent="0.2">
      <c r="A2076" s="135"/>
      <c r="B2076" s="91"/>
      <c r="C2076" s="92"/>
      <c r="H2076" s="145"/>
    </row>
    <row r="2077" spans="1:8" s="143" customFormat="1" ht="12.75" x14ac:dyDescent="0.2">
      <c r="A2077" s="135"/>
      <c r="B2077" s="91"/>
      <c r="C2077" s="92"/>
      <c r="H2077" s="145"/>
    </row>
    <row r="2078" spans="1:8" s="143" customFormat="1" ht="12.75" x14ac:dyDescent="0.2">
      <c r="A2078" s="135"/>
      <c r="B2078" s="91"/>
      <c r="C2078" s="92"/>
      <c r="H2078" s="145"/>
    </row>
    <row r="2079" spans="1:8" s="143" customFormat="1" ht="12.75" x14ac:dyDescent="0.2">
      <c r="A2079" s="135"/>
      <c r="B2079" s="91"/>
      <c r="C2079" s="92"/>
      <c r="H2079" s="145"/>
    </row>
    <row r="2080" spans="1:8" s="143" customFormat="1" ht="12.75" x14ac:dyDescent="0.2">
      <c r="A2080" s="135"/>
      <c r="B2080" s="91"/>
      <c r="C2080" s="92"/>
      <c r="H2080" s="145"/>
    </row>
    <row r="2081" spans="1:8" s="143" customFormat="1" ht="12.75" x14ac:dyDescent="0.2">
      <c r="A2081" s="135"/>
      <c r="B2081" s="91"/>
      <c r="C2081" s="92"/>
      <c r="H2081" s="145"/>
    </row>
    <row r="2082" spans="1:8" s="143" customFormat="1" ht="12.75" x14ac:dyDescent="0.2">
      <c r="A2082" s="135"/>
      <c r="B2082" s="91"/>
      <c r="C2082" s="92"/>
      <c r="H2082" s="145"/>
    </row>
    <row r="2083" spans="1:8" s="143" customFormat="1" ht="12.75" x14ac:dyDescent="0.2">
      <c r="A2083" s="135"/>
      <c r="B2083" s="91"/>
      <c r="C2083" s="92"/>
      <c r="H2083" s="145"/>
    </row>
    <row r="2084" spans="1:8" s="143" customFormat="1" ht="12.75" x14ac:dyDescent="0.2">
      <c r="A2084" s="135"/>
      <c r="B2084" s="91"/>
      <c r="C2084" s="92"/>
      <c r="H2084" s="145"/>
    </row>
    <row r="2085" spans="1:8" s="143" customFormat="1" ht="12.75" x14ac:dyDescent="0.2">
      <c r="A2085" s="135"/>
      <c r="B2085" s="91"/>
      <c r="C2085" s="92"/>
      <c r="H2085" s="145"/>
    </row>
    <row r="2086" spans="1:8" s="143" customFormat="1" ht="12.75" x14ac:dyDescent="0.2">
      <c r="A2086" s="135"/>
      <c r="B2086" s="91"/>
      <c r="C2086" s="92"/>
      <c r="H2086" s="145"/>
    </row>
    <row r="2087" spans="1:8" s="143" customFormat="1" ht="12.75" x14ac:dyDescent="0.2">
      <c r="A2087" s="135"/>
      <c r="B2087" s="91"/>
      <c r="C2087" s="92"/>
      <c r="H2087" s="145"/>
    </row>
    <row r="2088" spans="1:8" s="143" customFormat="1" ht="12.75" x14ac:dyDescent="0.2">
      <c r="A2088" s="135"/>
      <c r="B2088" s="91"/>
      <c r="C2088" s="92"/>
      <c r="H2088" s="145"/>
    </row>
    <row r="2089" spans="1:8" s="143" customFormat="1" ht="12.75" x14ac:dyDescent="0.2">
      <c r="A2089" s="135"/>
      <c r="B2089" s="91"/>
      <c r="C2089" s="92"/>
      <c r="H2089" s="145"/>
    </row>
    <row r="2090" spans="1:8" s="143" customFormat="1" ht="12.75" x14ac:dyDescent="0.2">
      <c r="A2090" s="135"/>
      <c r="B2090" s="91"/>
      <c r="C2090" s="92"/>
      <c r="H2090" s="145"/>
    </row>
    <row r="2091" spans="1:8" s="143" customFormat="1" ht="12.75" x14ac:dyDescent="0.2">
      <c r="A2091" s="135"/>
      <c r="B2091" s="91"/>
      <c r="C2091" s="92"/>
      <c r="H2091" s="145"/>
    </row>
    <row r="2092" spans="1:8" s="143" customFormat="1" ht="12.75" x14ac:dyDescent="0.2">
      <c r="A2092" s="135"/>
      <c r="B2092" s="91"/>
      <c r="C2092" s="92"/>
      <c r="H2092" s="145"/>
    </row>
    <row r="2093" spans="1:8" s="143" customFormat="1" ht="12.75" x14ac:dyDescent="0.2">
      <c r="A2093" s="135"/>
      <c r="B2093" s="91"/>
      <c r="C2093" s="92"/>
      <c r="H2093" s="145"/>
    </row>
    <row r="2094" spans="1:8" s="143" customFormat="1" ht="12.75" x14ac:dyDescent="0.2">
      <c r="A2094" s="135"/>
      <c r="B2094" s="91"/>
      <c r="C2094" s="92"/>
      <c r="H2094" s="145"/>
    </row>
    <row r="2095" spans="1:8" s="143" customFormat="1" ht="12.75" x14ac:dyDescent="0.2">
      <c r="A2095" s="135"/>
      <c r="B2095" s="91"/>
      <c r="C2095" s="92"/>
      <c r="H2095" s="145"/>
    </row>
    <row r="2096" spans="1:8" s="143" customFormat="1" ht="12.75" x14ac:dyDescent="0.2">
      <c r="A2096" s="135"/>
      <c r="B2096" s="91"/>
      <c r="C2096" s="92"/>
      <c r="H2096" s="145"/>
    </row>
    <row r="2097" spans="1:8" s="143" customFormat="1" ht="12.75" x14ac:dyDescent="0.2">
      <c r="A2097" s="135"/>
      <c r="B2097" s="91"/>
      <c r="C2097" s="92"/>
      <c r="H2097" s="145"/>
    </row>
    <row r="2098" spans="1:8" s="143" customFormat="1" ht="12.75" x14ac:dyDescent="0.2">
      <c r="A2098" s="135"/>
      <c r="B2098" s="91"/>
      <c r="C2098" s="92"/>
      <c r="H2098" s="145"/>
    </row>
    <row r="2099" spans="1:8" s="143" customFormat="1" ht="12.75" x14ac:dyDescent="0.2">
      <c r="A2099" s="135"/>
      <c r="B2099" s="91"/>
      <c r="C2099" s="92"/>
      <c r="H2099" s="145"/>
    </row>
    <row r="2100" spans="1:8" s="143" customFormat="1" ht="12.75" x14ac:dyDescent="0.2">
      <c r="A2100" s="135"/>
      <c r="B2100" s="91"/>
      <c r="C2100" s="92"/>
      <c r="H2100" s="145"/>
    </row>
    <row r="2101" spans="1:8" s="143" customFormat="1" ht="12.75" x14ac:dyDescent="0.2">
      <c r="A2101" s="135"/>
      <c r="B2101" s="91"/>
      <c r="C2101" s="92"/>
      <c r="H2101" s="145"/>
    </row>
    <row r="2102" spans="1:8" s="143" customFormat="1" ht="12.75" x14ac:dyDescent="0.2">
      <c r="A2102" s="135"/>
      <c r="B2102" s="91"/>
      <c r="C2102" s="92"/>
      <c r="H2102" s="145"/>
    </row>
    <row r="2103" spans="1:8" s="143" customFormat="1" ht="12.75" x14ac:dyDescent="0.2">
      <c r="A2103" s="135"/>
      <c r="B2103" s="91"/>
      <c r="C2103" s="92"/>
      <c r="H2103" s="145"/>
    </row>
    <row r="2104" spans="1:8" s="143" customFormat="1" ht="12.75" x14ac:dyDescent="0.2">
      <c r="A2104" s="135"/>
      <c r="B2104" s="91"/>
      <c r="C2104" s="92"/>
      <c r="H2104" s="145"/>
    </row>
    <row r="2105" spans="1:8" s="143" customFormat="1" ht="12.75" x14ac:dyDescent="0.2">
      <c r="A2105" s="135"/>
      <c r="B2105" s="91"/>
      <c r="C2105" s="92"/>
      <c r="H2105" s="145"/>
    </row>
    <row r="2106" spans="1:8" s="143" customFormat="1" ht="12.75" x14ac:dyDescent="0.2">
      <c r="A2106" s="135"/>
      <c r="B2106" s="91"/>
      <c r="C2106" s="92"/>
      <c r="H2106" s="145"/>
    </row>
    <row r="2107" spans="1:8" s="143" customFormat="1" ht="12.75" x14ac:dyDescent="0.2">
      <c r="A2107" s="135"/>
      <c r="B2107" s="91"/>
      <c r="C2107" s="92"/>
      <c r="H2107" s="145"/>
    </row>
    <row r="2108" spans="1:8" s="143" customFormat="1" ht="12.75" x14ac:dyDescent="0.2">
      <c r="A2108" s="135"/>
      <c r="B2108" s="91"/>
      <c r="C2108" s="92"/>
      <c r="H2108" s="145"/>
    </row>
    <row r="2109" spans="1:8" s="143" customFormat="1" ht="12.75" x14ac:dyDescent="0.2">
      <c r="A2109" s="135"/>
      <c r="B2109" s="91"/>
      <c r="C2109" s="92"/>
      <c r="H2109" s="145"/>
    </row>
    <row r="2110" spans="1:8" s="143" customFormat="1" ht="12.75" x14ac:dyDescent="0.2">
      <c r="A2110" s="135"/>
      <c r="B2110" s="91"/>
      <c r="C2110" s="92"/>
      <c r="H2110" s="145"/>
    </row>
    <row r="2111" spans="1:8" s="143" customFormat="1" ht="12.75" x14ac:dyDescent="0.2">
      <c r="A2111" s="135"/>
      <c r="B2111" s="91"/>
      <c r="C2111" s="92"/>
      <c r="H2111" s="145"/>
    </row>
    <row r="2112" spans="1:8" s="143" customFormat="1" ht="12.75" x14ac:dyDescent="0.2">
      <c r="A2112" s="135"/>
      <c r="B2112" s="91"/>
      <c r="C2112" s="92"/>
      <c r="H2112" s="145"/>
    </row>
    <row r="2113" spans="1:8" s="143" customFormat="1" ht="12.75" x14ac:dyDescent="0.2">
      <c r="A2113" s="135"/>
      <c r="B2113" s="91"/>
      <c r="C2113" s="92"/>
      <c r="H2113" s="145"/>
    </row>
    <row r="2114" spans="1:8" s="143" customFormat="1" ht="12.75" x14ac:dyDescent="0.2">
      <c r="A2114" s="135"/>
      <c r="B2114" s="91"/>
      <c r="C2114" s="92"/>
      <c r="H2114" s="145"/>
    </row>
    <row r="2115" spans="1:8" s="143" customFormat="1" ht="12.75" x14ac:dyDescent="0.2">
      <c r="A2115" s="135"/>
      <c r="B2115" s="91"/>
      <c r="C2115" s="92"/>
      <c r="H2115" s="145"/>
    </row>
    <row r="2116" spans="1:8" s="143" customFormat="1" ht="12.75" x14ac:dyDescent="0.2">
      <c r="A2116" s="135"/>
      <c r="B2116" s="91"/>
      <c r="C2116" s="92"/>
      <c r="H2116" s="145"/>
    </row>
    <row r="2117" spans="1:8" s="143" customFormat="1" ht="12.75" x14ac:dyDescent="0.2">
      <c r="A2117" s="135"/>
      <c r="B2117" s="91"/>
      <c r="C2117" s="92"/>
      <c r="H2117" s="145"/>
    </row>
    <row r="2118" spans="1:8" s="143" customFormat="1" ht="12.75" x14ac:dyDescent="0.2">
      <c r="A2118" s="135"/>
      <c r="B2118" s="91"/>
      <c r="C2118" s="92"/>
      <c r="H2118" s="145"/>
    </row>
    <row r="2119" spans="1:8" s="143" customFormat="1" ht="12.75" x14ac:dyDescent="0.2">
      <c r="A2119" s="135"/>
      <c r="B2119" s="91"/>
      <c r="C2119" s="92"/>
      <c r="H2119" s="145"/>
    </row>
    <row r="2120" spans="1:8" s="143" customFormat="1" ht="12.75" x14ac:dyDescent="0.2">
      <c r="A2120" s="135"/>
      <c r="B2120" s="91"/>
      <c r="C2120" s="92"/>
      <c r="H2120" s="145"/>
    </row>
    <row r="2121" spans="1:8" s="143" customFormat="1" ht="12.75" x14ac:dyDescent="0.2">
      <c r="A2121" s="135"/>
      <c r="B2121" s="91"/>
      <c r="C2121" s="92"/>
      <c r="H2121" s="145"/>
    </row>
    <row r="2122" spans="1:8" s="143" customFormat="1" ht="12.75" x14ac:dyDescent="0.2">
      <c r="A2122" s="135"/>
      <c r="B2122" s="91"/>
      <c r="C2122" s="92"/>
      <c r="H2122" s="145"/>
    </row>
    <row r="2123" spans="1:8" s="143" customFormat="1" ht="12.75" x14ac:dyDescent="0.2">
      <c r="A2123" s="135"/>
      <c r="B2123" s="91"/>
      <c r="C2123" s="92"/>
      <c r="H2123" s="145"/>
    </row>
    <row r="2124" spans="1:8" s="143" customFormat="1" ht="12.75" x14ac:dyDescent="0.2">
      <c r="A2124" s="135"/>
      <c r="B2124" s="91"/>
      <c r="C2124" s="92"/>
      <c r="H2124" s="145"/>
    </row>
    <row r="2125" spans="1:8" s="143" customFormat="1" ht="12.75" x14ac:dyDescent="0.2">
      <c r="A2125" s="135"/>
      <c r="B2125" s="91"/>
      <c r="C2125" s="92"/>
      <c r="H2125" s="145"/>
    </row>
    <row r="2126" spans="1:8" s="143" customFormat="1" ht="12.75" x14ac:dyDescent="0.2">
      <c r="A2126" s="135"/>
      <c r="B2126" s="91"/>
      <c r="C2126" s="92"/>
      <c r="H2126" s="145"/>
    </row>
    <row r="2127" spans="1:8" s="143" customFormat="1" ht="12.75" x14ac:dyDescent="0.2">
      <c r="A2127" s="135"/>
      <c r="B2127" s="91"/>
      <c r="C2127" s="92"/>
      <c r="H2127" s="145"/>
    </row>
    <row r="2128" spans="1:8" s="143" customFormat="1" ht="12.75" x14ac:dyDescent="0.2">
      <c r="A2128" s="135"/>
      <c r="B2128" s="91"/>
      <c r="C2128" s="92"/>
      <c r="H2128" s="145"/>
    </row>
    <row r="2129" spans="1:8" s="143" customFormat="1" ht="12.75" x14ac:dyDescent="0.2">
      <c r="A2129" s="135"/>
      <c r="B2129" s="91"/>
      <c r="C2129" s="92"/>
      <c r="H2129" s="145"/>
    </row>
    <row r="2130" spans="1:8" s="143" customFormat="1" ht="12.75" x14ac:dyDescent="0.2">
      <c r="A2130" s="135"/>
      <c r="B2130" s="91"/>
      <c r="C2130" s="92"/>
      <c r="H2130" s="145"/>
    </row>
    <row r="2131" spans="1:8" s="143" customFormat="1" ht="12.75" x14ac:dyDescent="0.2">
      <c r="A2131" s="135"/>
      <c r="B2131" s="91"/>
      <c r="C2131" s="92"/>
      <c r="H2131" s="145"/>
    </row>
    <row r="2132" spans="1:8" s="143" customFormat="1" ht="12.75" x14ac:dyDescent="0.2">
      <c r="A2132" s="135"/>
      <c r="B2132" s="91"/>
      <c r="C2132" s="92"/>
      <c r="H2132" s="145"/>
    </row>
    <row r="2133" spans="1:8" s="143" customFormat="1" ht="12.75" x14ac:dyDescent="0.2">
      <c r="A2133" s="135"/>
      <c r="B2133" s="91"/>
      <c r="C2133" s="92"/>
      <c r="H2133" s="145"/>
    </row>
    <row r="2134" spans="1:8" s="143" customFormat="1" ht="12.75" x14ac:dyDescent="0.2">
      <c r="A2134" s="135"/>
      <c r="B2134" s="91"/>
      <c r="C2134" s="92"/>
      <c r="H2134" s="145"/>
    </row>
    <row r="2135" spans="1:8" s="143" customFormat="1" ht="12.75" x14ac:dyDescent="0.2">
      <c r="A2135" s="135"/>
      <c r="B2135" s="91"/>
      <c r="C2135" s="92"/>
      <c r="H2135" s="145"/>
    </row>
    <row r="2136" spans="1:8" s="143" customFormat="1" ht="12.75" x14ac:dyDescent="0.2">
      <c r="A2136" s="135"/>
      <c r="B2136" s="91"/>
      <c r="C2136" s="92"/>
      <c r="H2136" s="145"/>
    </row>
    <row r="2137" spans="1:8" s="143" customFormat="1" ht="12.75" x14ac:dyDescent="0.2">
      <c r="A2137" s="135"/>
      <c r="B2137" s="91"/>
      <c r="C2137" s="92"/>
      <c r="H2137" s="145"/>
    </row>
    <row r="2138" spans="1:8" s="143" customFormat="1" ht="12.75" x14ac:dyDescent="0.2">
      <c r="A2138" s="135"/>
      <c r="B2138" s="91"/>
      <c r="C2138" s="92"/>
      <c r="H2138" s="145"/>
    </row>
    <row r="2139" spans="1:8" s="143" customFormat="1" ht="12.75" x14ac:dyDescent="0.2">
      <c r="A2139" s="135"/>
      <c r="B2139" s="91"/>
      <c r="C2139" s="92"/>
      <c r="H2139" s="145"/>
    </row>
    <row r="2140" spans="1:8" s="143" customFormat="1" ht="12.75" x14ac:dyDescent="0.2">
      <c r="A2140" s="135"/>
      <c r="B2140" s="91"/>
      <c r="C2140" s="92"/>
      <c r="H2140" s="145"/>
    </row>
    <row r="2141" spans="1:8" s="143" customFormat="1" ht="12.75" x14ac:dyDescent="0.2">
      <c r="A2141" s="135"/>
      <c r="B2141" s="91"/>
      <c r="C2141" s="92"/>
      <c r="H2141" s="145"/>
    </row>
    <row r="2142" spans="1:8" s="143" customFormat="1" ht="12.75" x14ac:dyDescent="0.2">
      <c r="A2142" s="135"/>
      <c r="B2142" s="91"/>
      <c r="C2142" s="92"/>
      <c r="H2142" s="145"/>
    </row>
    <row r="2143" spans="1:8" s="143" customFormat="1" ht="12.75" x14ac:dyDescent="0.2">
      <c r="A2143" s="135"/>
      <c r="B2143" s="91"/>
      <c r="C2143" s="92"/>
      <c r="H2143" s="145"/>
    </row>
    <row r="2144" spans="1:8" s="143" customFormat="1" ht="12.75" x14ac:dyDescent="0.2">
      <c r="A2144" s="135"/>
      <c r="B2144" s="91"/>
      <c r="C2144" s="92"/>
      <c r="H2144" s="145"/>
    </row>
    <row r="2145" spans="1:8" s="143" customFormat="1" ht="12.75" x14ac:dyDescent="0.2">
      <c r="A2145" s="135"/>
      <c r="B2145" s="91"/>
      <c r="C2145" s="92"/>
      <c r="H2145" s="145"/>
    </row>
    <row r="2146" spans="1:8" s="143" customFormat="1" ht="12.75" x14ac:dyDescent="0.2">
      <c r="A2146" s="135"/>
      <c r="B2146" s="91"/>
      <c r="C2146" s="92"/>
      <c r="H2146" s="145"/>
    </row>
    <row r="2147" spans="1:8" s="143" customFormat="1" ht="12.75" x14ac:dyDescent="0.2">
      <c r="A2147" s="135"/>
      <c r="B2147" s="91"/>
      <c r="C2147" s="92"/>
      <c r="H2147" s="145"/>
    </row>
    <row r="2148" spans="1:8" s="143" customFormat="1" ht="12.75" x14ac:dyDescent="0.2">
      <c r="A2148" s="135"/>
      <c r="B2148" s="91"/>
      <c r="C2148" s="92"/>
      <c r="H2148" s="145"/>
    </row>
    <row r="2149" spans="1:8" s="143" customFormat="1" ht="12.75" x14ac:dyDescent="0.2">
      <c r="A2149" s="135"/>
      <c r="B2149" s="91"/>
      <c r="C2149" s="92"/>
      <c r="H2149" s="145"/>
    </row>
    <row r="2150" spans="1:8" s="143" customFormat="1" ht="12.75" x14ac:dyDescent="0.2">
      <c r="A2150" s="135"/>
      <c r="B2150" s="91"/>
      <c r="C2150" s="92"/>
      <c r="H2150" s="145"/>
    </row>
    <row r="2151" spans="1:8" s="143" customFormat="1" ht="12.75" x14ac:dyDescent="0.2">
      <c r="A2151" s="135"/>
      <c r="B2151" s="91"/>
      <c r="C2151" s="92"/>
      <c r="H2151" s="145"/>
    </row>
    <row r="2152" spans="1:8" s="143" customFormat="1" ht="12.75" x14ac:dyDescent="0.2">
      <c r="A2152" s="135"/>
      <c r="B2152" s="91"/>
      <c r="C2152" s="92"/>
      <c r="H2152" s="145"/>
    </row>
    <row r="2153" spans="1:8" s="143" customFormat="1" ht="12.75" x14ac:dyDescent="0.2">
      <c r="A2153" s="135"/>
      <c r="B2153" s="91"/>
      <c r="C2153" s="92"/>
      <c r="H2153" s="145"/>
    </row>
    <row r="2154" spans="1:8" s="143" customFormat="1" ht="12.75" x14ac:dyDescent="0.2">
      <c r="A2154" s="135"/>
      <c r="B2154" s="91"/>
      <c r="C2154" s="92"/>
      <c r="H2154" s="145"/>
    </row>
    <row r="2155" spans="1:8" s="143" customFormat="1" ht="12.75" x14ac:dyDescent="0.2">
      <c r="A2155" s="135"/>
      <c r="B2155" s="91"/>
      <c r="C2155" s="92"/>
      <c r="H2155" s="145"/>
    </row>
    <row r="2156" spans="1:8" s="143" customFormat="1" ht="12.75" x14ac:dyDescent="0.2">
      <c r="A2156" s="135"/>
      <c r="B2156" s="91"/>
      <c r="C2156" s="92"/>
      <c r="H2156" s="145"/>
    </row>
    <row r="2157" spans="1:8" s="143" customFormat="1" ht="12.75" x14ac:dyDescent="0.2">
      <c r="A2157" s="135"/>
      <c r="B2157" s="91"/>
      <c r="C2157" s="92"/>
      <c r="H2157" s="145"/>
    </row>
    <row r="2158" spans="1:8" s="143" customFormat="1" ht="12.75" x14ac:dyDescent="0.2">
      <c r="A2158" s="135"/>
      <c r="B2158" s="91"/>
      <c r="C2158" s="92"/>
      <c r="H2158" s="145"/>
    </row>
    <row r="2159" spans="1:8" s="143" customFormat="1" ht="12.75" x14ac:dyDescent="0.2">
      <c r="A2159" s="135"/>
      <c r="B2159" s="91"/>
      <c r="C2159" s="92"/>
      <c r="H2159" s="145"/>
    </row>
    <row r="2160" spans="1:8" s="143" customFormat="1" ht="12.75" x14ac:dyDescent="0.2">
      <c r="A2160" s="135"/>
      <c r="B2160" s="91"/>
      <c r="C2160" s="92"/>
      <c r="H2160" s="145"/>
    </row>
    <row r="2161" spans="1:8" s="143" customFormat="1" ht="12.75" x14ac:dyDescent="0.2">
      <c r="A2161" s="135"/>
      <c r="B2161" s="91"/>
      <c r="C2161" s="92"/>
      <c r="H2161" s="145"/>
    </row>
    <row r="2162" spans="1:8" s="143" customFormat="1" ht="12.75" x14ac:dyDescent="0.2">
      <c r="A2162" s="135"/>
      <c r="B2162" s="91"/>
      <c r="C2162" s="92"/>
      <c r="H2162" s="145"/>
    </row>
    <row r="2163" spans="1:8" s="143" customFormat="1" ht="12.75" x14ac:dyDescent="0.2">
      <c r="A2163" s="135"/>
      <c r="B2163" s="91"/>
      <c r="C2163" s="92"/>
      <c r="H2163" s="145"/>
    </row>
    <row r="2164" spans="1:8" s="143" customFormat="1" ht="12.75" x14ac:dyDescent="0.2">
      <c r="A2164" s="135"/>
      <c r="B2164" s="91"/>
      <c r="C2164" s="92"/>
      <c r="H2164" s="145"/>
    </row>
    <row r="2165" spans="1:8" s="143" customFormat="1" ht="12.75" x14ac:dyDescent="0.2">
      <c r="A2165" s="135"/>
      <c r="B2165" s="91"/>
      <c r="C2165" s="92"/>
      <c r="H2165" s="145"/>
    </row>
    <row r="2166" spans="1:8" s="143" customFormat="1" ht="12.75" x14ac:dyDescent="0.2">
      <c r="A2166" s="135"/>
      <c r="B2166" s="91"/>
      <c r="C2166" s="92"/>
      <c r="H2166" s="145"/>
    </row>
    <row r="2167" spans="1:8" s="143" customFormat="1" ht="12.75" x14ac:dyDescent="0.2">
      <c r="A2167" s="135"/>
      <c r="B2167" s="91"/>
      <c r="C2167" s="92"/>
      <c r="H2167" s="145"/>
    </row>
    <row r="2168" spans="1:8" s="143" customFormat="1" ht="12.75" x14ac:dyDescent="0.2">
      <c r="A2168" s="135"/>
      <c r="B2168" s="91"/>
      <c r="C2168" s="92"/>
      <c r="H2168" s="145"/>
    </row>
    <row r="2169" spans="1:8" s="143" customFormat="1" ht="12.75" x14ac:dyDescent="0.2">
      <c r="A2169" s="135"/>
      <c r="B2169" s="91"/>
      <c r="C2169" s="92"/>
      <c r="H2169" s="145"/>
    </row>
    <row r="2170" spans="1:8" s="143" customFormat="1" ht="12.75" x14ac:dyDescent="0.2">
      <c r="A2170" s="135"/>
      <c r="B2170" s="91"/>
      <c r="C2170" s="92"/>
      <c r="H2170" s="145"/>
    </row>
    <row r="2171" spans="1:8" s="143" customFormat="1" ht="12.75" x14ac:dyDescent="0.2">
      <c r="A2171" s="135"/>
      <c r="B2171" s="91"/>
      <c r="C2171" s="92"/>
      <c r="H2171" s="145"/>
    </row>
    <row r="2172" spans="1:8" s="143" customFormat="1" ht="12.75" x14ac:dyDescent="0.2">
      <c r="A2172" s="135"/>
      <c r="B2172" s="91"/>
      <c r="C2172" s="92"/>
      <c r="H2172" s="145"/>
    </row>
    <row r="2173" spans="1:8" s="143" customFormat="1" ht="12.75" x14ac:dyDescent="0.2">
      <c r="A2173" s="135"/>
      <c r="B2173" s="91"/>
      <c r="C2173" s="92"/>
      <c r="H2173" s="145"/>
    </row>
    <row r="2174" spans="1:8" s="143" customFormat="1" ht="12.75" x14ac:dyDescent="0.2">
      <c r="A2174" s="135"/>
      <c r="B2174" s="91"/>
      <c r="C2174" s="92"/>
      <c r="H2174" s="145"/>
    </row>
    <row r="2175" spans="1:8" s="143" customFormat="1" ht="12.75" x14ac:dyDescent="0.2">
      <c r="A2175" s="135"/>
      <c r="B2175" s="91"/>
      <c r="C2175" s="92"/>
      <c r="H2175" s="145"/>
    </row>
    <row r="2176" spans="1:8" s="143" customFormat="1" ht="12.75" x14ac:dyDescent="0.2">
      <c r="A2176" s="135"/>
      <c r="B2176" s="91"/>
      <c r="C2176" s="92"/>
      <c r="H2176" s="145"/>
    </row>
    <row r="2177" spans="1:8" s="143" customFormat="1" ht="12.75" x14ac:dyDescent="0.2">
      <c r="A2177" s="135"/>
      <c r="B2177" s="91"/>
      <c r="C2177" s="92"/>
      <c r="H2177" s="145"/>
    </row>
    <row r="2178" spans="1:8" s="143" customFormat="1" ht="12.75" x14ac:dyDescent="0.2">
      <c r="A2178" s="135"/>
      <c r="B2178" s="91"/>
      <c r="C2178" s="92"/>
      <c r="H2178" s="145"/>
    </row>
    <row r="2179" spans="1:8" s="143" customFormat="1" ht="12.75" x14ac:dyDescent="0.2">
      <c r="A2179" s="135"/>
      <c r="B2179" s="91"/>
      <c r="C2179" s="92"/>
      <c r="H2179" s="145"/>
    </row>
    <row r="2180" spans="1:8" s="143" customFormat="1" ht="12.75" x14ac:dyDescent="0.2">
      <c r="A2180" s="135"/>
      <c r="B2180" s="91"/>
      <c r="C2180" s="92"/>
      <c r="H2180" s="145"/>
    </row>
    <row r="2181" spans="1:8" s="143" customFormat="1" ht="12.75" x14ac:dyDescent="0.2">
      <c r="A2181" s="135"/>
      <c r="B2181" s="91"/>
      <c r="C2181" s="92"/>
      <c r="H2181" s="145"/>
    </row>
    <row r="2182" spans="1:8" s="143" customFormat="1" ht="12.75" x14ac:dyDescent="0.2">
      <c r="A2182" s="135"/>
      <c r="B2182" s="91"/>
      <c r="C2182" s="92"/>
      <c r="H2182" s="145"/>
    </row>
    <row r="2183" spans="1:8" s="143" customFormat="1" ht="12.75" x14ac:dyDescent="0.2">
      <c r="A2183" s="135"/>
      <c r="B2183" s="91"/>
      <c r="C2183" s="92"/>
      <c r="H2183" s="145"/>
    </row>
    <row r="2184" spans="1:8" s="143" customFormat="1" ht="12.75" x14ac:dyDescent="0.2">
      <c r="A2184" s="135"/>
      <c r="B2184" s="91"/>
      <c r="C2184" s="92"/>
      <c r="H2184" s="145"/>
    </row>
    <row r="2185" spans="1:8" s="143" customFormat="1" ht="12.75" x14ac:dyDescent="0.2">
      <c r="A2185" s="135"/>
      <c r="B2185" s="91"/>
      <c r="C2185" s="92"/>
      <c r="H2185" s="145"/>
    </row>
    <row r="2186" spans="1:8" s="143" customFormat="1" ht="12.75" x14ac:dyDescent="0.2">
      <c r="A2186" s="135"/>
      <c r="B2186" s="91"/>
      <c r="C2186" s="92"/>
      <c r="H2186" s="145"/>
    </row>
    <row r="2187" spans="1:8" s="143" customFormat="1" ht="12.75" x14ac:dyDescent="0.2">
      <c r="A2187" s="135"/>
      <c r="B2187" s="91"/>
      <c r="C2187" s="92"/>
      <c r="H2187" s="145"/>
    </row>
    <row r="2188" spans="1:8" s="143" customFormat="1" ht="12.75" x14ac:dyDescent="0.2">
      <c r="A2188" s="135"/>
      <c r="B2188" s="91"/>
      <c r="C2188" s="92"/>
      <c r="H2188" s="145"/>
    </row>
    <row r="2189" spans="1:8" s="143" customFormat="1" ht="12.75" x14ac:dyDescent="0.2">
      <c r="A2189" s="135"/>
      <c r="B2189" s="91"/>
      <c r="C2189" s="92"/>
      <c r="H2189" s="145"/>
    </row>
    <row r="2190" spans="1:8" s="143" customFormat="1" ht="12.75" x14ac:dyDescent="0.2">
      <c r="A2190" s="135"/>
      <c r="B2190" s="91"/>
      <c r="C2190" s="92"/>
      <c r="H2190" s="145"/>
    </row>
    <row r="2191" spans="1:8" s="143" customFormat="1" ht="12.75" x14ac:dyDescent="0.2">
      <c r="A2191" s="135"/>
      <c r="B2191" s="91"/>
      <c r="C2191" s="92"/>
      <c r="H2191" s="145"/>
    </row>
    <row r="2192" spans="1:8" s="143" customFormat="1" ht="12.75" x14ac:dyDescent="0.2">
      <c r="A2192" s="135"/>
      <c r="B2192" s="91"/>
      <c r="C2192" s="92"/>
      <c r="H2192" s="145"/>
    </row>
    <row r="2193" spans="1:8" s="143" customFormat="1" ht="12.75" x14ac:dyDescent="0.2">
      <c r="A2193" s="135"/>
      <c r="B2193" s="91"/>
      <c r="C2193" s="92"/>
      <c r="H2193" s="145"/>
    </row>
    <row r="2194" spans="1:8" s="143" customFormat="1" ht="12.75" x14ac:dyDescent="0.2">
      <c r="A2194" s="135"/>
      <c r="B2194" s="91"/>
      <c r="C2194" s="92"/>
      <c r="H2194" s="145"/>
    </row>
    <row r="2195" spans="1:8" s="143" customFormat="1" ht="12.75" x14ac:dyDescent="0.2">
      <c r="A2195" s="135"/>
      <c r="B2195" s="91"/>
      <c r="C2195" s="92"/>
      <c r="H2195" s="145"/>
    </row>
    <row r="2196" spans="1:8" s="143" customFormat="1" ht="12.75" x14ac:dyDescent="0.2">
      <c r="A2196" s="135"/>
      <c r="B2196" s="91"/>
      <c r="C2196" s="92"/>
      <c r="H2196" s="145"/>
    </row>
    <row r="2197" spans="1:8" s="143" customFormat="1" ht="12.75" x14ac:dyDescent="0.2">
      <c r="A2197" s="135"/>
      <c r="B2197" s="91"/>
      <c r="C2197" s="92"/>
      <c r="H2197" s="145"/>
    </row>
    <row r="2198" spans="1:8" s="143" customFormat="1" ht="12.75" x14ac:dyDescent="0.2">
      <c r="A2198" s="135"/>
      <c r="B2198" s="91"/>
      <c r="C2198" s="92"/>
      <c r="H2198" s="145"/>
    </row>
    <row r="2199" spans="1:8" s="143" customFormat="1" ht="12.75" x14ac:dyDescent="0.2">
      <c r="A2199" s="135"/>
      <c r="B2199" s="91"/>
      <c r="C2199" s="92"/>
      <c r="H2199" s="145"/>
    </row>
    <row r="2200" spans="1:8" s="143" customFormat="1" ht="12.75" x14ac:dyDescent="0.2">
      <c r="A2200" s="135"/>
      <c r="B2200" s="91"/>
      <c r="C2200" s="92"/>
      <c r="H2200" s="145"/>
    </row>
    <row r="2201" spans="1:8" s="143" customFormat="1" ht="12.75" x14ac:dyDescent="0.2">
      <c r="A2201" s="135"/>
      <c r="B2201" s="91"/>
      <c r="C2201" s="92"/>
      <c r="H2201" s="145"/>
    </row>
    <row r="2202" spans="1:8" s="143" customFormat="1" ht="12.75" x14ac:dyDescent="0.2">
      <c r="A2202" s="135"/>
      <c r="B2202" s="91"/>
      <c r="C2202" s="92"/>
      <c r="H2202" s="145"/>
    </row>
    <row r="2203" spans="1:8" s="143" customFormat="1" ht="12.75" x14ac:dyDescent="0.2">
      <c r="A2203" s="135"/>
      <c r="B2203" s="91"/>
      <c r="C2203" s="92"/>
      <c r="H2203" s="145"/>
    </row>
    <row r="2204" spans="1:8" s="143" customFormat="1" ht="12.75" x14ac:dyDescent="0.2">
      <c r="A2204" s="135"/>
      <c r="B2204" s="91"/>
      <c r="C2204" s="92"/>
      <c r="H2204" s="145"/>
    </row>
    <row r="2205" spans="1:8" s="143" customFormat="1" ht="12.75" x14ac:dyDescent="0.2">
      <c r="A2205" s="135"/>
      <c r="B2205" s="91"/>
      <c r="C2205" s="92"/>
      <c r="H2205" s="145"/>
    </row>
    <row r="2206" spans="1:8" s="143" customFormat="1" ht="12.75" x14ac:dyDescent="0.2">
      <c r="A2206" s="135"/>
      <c r="B2206" s="91"/>
      <c r="C2206" s="92"/>
      <c r="H2206" s="145"/>
    </row>
    <row r="2207" spans="1:8" s="143" customFormat="1" ht="12.75" x14ac:dyDescent="0.2">
      <c r="A2207" s="135"/>
      <c r="B2207" s="91"/>
      <c r="C2207" s="92"/>
      <c r="H2207" s="145"/>
    </row>
    <row r="2208" spans="1:8" s="143" customFormat="1" ht="12.75" x14ac:dyDescent="0.2">
      <c r="A2208" s="135"/>
      <c r="B2208" s="91"/>
      <c r="C2208" s="92"/>
      <c r="H2208" s="145"/>
    </row>
    <row r="2209" spans="1:8" s="143" customFormat="1" ht="12.75" x14ac:dyDescent="0.2">
      <c r="A2209" s="135"/>
      <c r="B2209" s="91"/>
      <c r="C2209" s="92"/>
      <c r="H2209" s="145"/>
    </row>
    <row r="2210" spans="1:8" s="143" customFormat="1" ht="12.75" x14ac:dyDescent="0.2">
      <c r="A2210" s="135"/>
      <c r="B2210" s="91"/>
      <c r="C2210" s="92"/>
      <c r="H2210" s="145"/>
    </row>
    <row r="2211" spans="1:8" s="143" customFormat="1" ht="12.75" x14ac:dyDescent="0.2">
      <c r="A2211" s="135"/>
      <c r="B2211" s="91"/>
      <c r="C2211" s="92"/>
      <c r="H2211" s="145"/>
    </row>
    <row r="2212" spans="1:8" s="143" customFormat="1" ht="12.75" x14ac:dyDescent="0.2">
      <c r="A2212" s="135"/>
      <c r="B2212" s="91"/>
      <c r="C2212" s="92"/>
      <c r="H2212" s="145"/>
    </row>
    <row r="2213" spans="1:8" s="143" customFormat="1" ht="12.75" x14ac:dyDescent="0.2">
      <c r="A2213" s="135"/>
      <c r="B2213" s="91"/>
      <c r="C2213" s="92"/>
      <c r="H2213" s="145"/>
    </row>
    <row r="2214" spans="1:8" s="143" customFormat="1" ht="12.75" x14ac:dyDescent="0.2">
      <c r="A2214" s="135"/>
      <c r="B2214" s="91"/>
      <c r="C2214" s="92"/>
      <c r="H2214" s="145"/>
    </row>
    <row r="2215" spans="1:8" s="143" customFormat="1" ht="12.75" x14ac:dyDescent="0.2">
      <c r="A2215" s="135"/>
      <c r="B2215" s="91"/>
      <c r="C2215" s="92"/>
      <c r="H2215" s="145"/>
    </row>
    <row r="2216" spans="1:8" s="143" customFormat="1" ht="12.75" x14ac:dyDescent="0.2">
      <c r="A2216" s="135"/>
      <c r="B2216" s="91"/>
      <c r="C2216" s="92"/>
      <c r="H2216" s="145"/>
    </row>
    <row r="2217" spans="1:8" s="143" customFormat="1" ht="12.75" x14ac:dyDescent="0.2">
      <c r="A2217" s="135"/>
      <c r="B2217" s="91"/>
      <c r="C2217" s="92"/>
      <c r="H2217" s="145"/>
    </row>
    <row r="2218" spans="1:8" s="143" customFormat="1" ht="12.75" x14ac:dyDescent="0.2">
      <c r="A2218" s="135"/>
      <c r="B2218" s="91"/>
      <c r="C2218" s="92"/>
      <c r="H2218" s="145"/>
    </row>
    <row r="2219" spans="1:8" s="143" customFormat="1" ht="12.75" x14ac:dyDescent="0.2">
      <c r="A2219" s="135"/>
      <c r="B2219" s="91"/>
      <c r="C2219" s="92"/>
      <c r="H2219" s="145"/>
    </row>
    <row r="2220" spans="1:8" s="143" customFormat="1" ht="12.75" x14ac:dyDescent="0.2">
      <c r="A2220" s="135"/>
      <c r="B2220" s="91"/>
      <c r="C2220" s="92"/>
      <c r="H2220" s="145"/>
    </row>
    <row r="2221" spans="1:8" s="143" customFormat="1" ht="12.75" x14ac:dyDescent="0.2">
      <c r="A2221" s="135"/>
      <c r="B2221" s="91"/>
      <c r="C2221" s="92"/>
      <c r="H2221" s="145"/>
    </row>
    <row r="2222" spans="1:8" s="143" customFormat="1" ht="12.75" x14ac:dyDescent="0.2">
      <c r="A2222" s="135"/>
      <c r="B2222" s="91"/>
      <c r="C2222" s="92"/>
      <c r="H2222" s="145"/>
    </row>
    <row r="2223" spans="1:8" s="143" customFormat="1" ht="12.75" x14ac:dyDescent="0.2">
      <c r="A2223" s="135"/>
      <c r="B2223" s="91"/>
      <c r="C2223" s="92"/>
      <c r="H2223" s="145"/>
    </row>
    <row r="2224" spans="1:8" s="143" customFormat="1" ht="12.75" x14ac:dyDescent="0.2">
      <c r="A2224" s="135"/>
      <c r="B2224" s="91"/>
      <c r="C2224" s="92"/>
      <c r="H2224" s="145"/>
    </row>
    <row r="2225" spans="1:8" s="143" customFormat="1" ht="12.75" x14ac:dyDescent="0.2">
      <c r="A2225" s="135"/>
      <c r="B2225" s="91"/>
      <c r="C2225" s="92"/>
      <c r="H2225" s="145"/>
    </row>
    <row r="2226" spans="1:8" s="143" customFormat="1" ht="12.75" x14ac:dyDescent="0.2">
      <c r="A2226" s="135"/>
      <c r="B2226" s="91"/>
      <c r="C2226" s="92"/>
      <c r="H2226" s="145"/>
    </row>
    <row r="2227" spans="1:8" s="143" customFormat="1" ht="12.75" x14ac:dyDescent="0.2">
      <c r="A2227" s="135"/>
      <c r="B2227" s="91"/>
      <c r="C2227" s="92"/>
      <c r="H2227" s="145"/>
    </row>
    <row r="2228" spans="1:8" s="143" customFormat="1" ht="12.75" x14ac:dyDescent="0.2">
      <c r="A2228" s="135"/>
      <c r="B2228" s="91"/>
      <c r="C2228" s="92"/>
      <c r="H2228" s="145"/>
    </row>
    <row r="2229" spans="1:8" s="143" customFormat="1" ht="12.75" x14ac:dyDescent="0.2">
      <c r="A2229" s="135"/>
      <c r="B2229" s="91"/>
      <c r="C2229" s="92"/>
      <c r="H2229" s="145"/>
    </row>
    <row r="2230" spans="1:8" s="143" customFormat="1" ht="12.75" x14ac:dyDescent="0.2">
      <c r="A2230" s="135"/>
      <c r="B2230" s="91"/>
      <c r="C2230" s="92"/>
      <c r="H2230" s="145"/>
    </row>
    <row r="2231" spans="1:8" s="143" customFormat="1" ht="12.75" x14ac:dyDescent="0.2">
      <c r="A2231" s="135"/>
      <c r="B2231" s="91"/>
      <c r="C2231" s="92"/>
      <c r="H2231" s="145"/>
    </row>
    <row r="2232" spans="1:8" s="143" customFormat="1" ht="12.75" x14ac:dyDescent="0.2">
      <c r="A2232" s="135"/>
      <c r="B2232" s="91"/>
      <c r="C2232" s="92"/>
      <c r="H2232" s="145"/>
    </row>
    <row r="2233" spans="1:8" s="143" customFormat="1" ht="12.75" x14ac:dyDescent="0.2">
      <c r="A2233" s="135"/>
      <c r="B2233" s="91"/>
      <c r="C2233" s="92"/>
      <c r="H2233" s="145"/>
    </row>
    <row r="2234" spans="1:8" s="143" customFormat="1" ht="12.75" x14ac:dyDescent="0.2">
      <c r="A2234" s="135"/>
      <c r="B2234" s="91"/>
      <c r="C2234" s="92"/>
      <c r="H2234" s="145"/>
    </row>
    <row r="2235" spans="1:8" s="143" customFormat="1" ht="12.75" x14ac:dyDescent="0.2">
      <c r="A2235" s="135"/>
      <c r="B2235" s="91"/>
      <c r="C2235" s="92"/>
      <c r="H2235" s="145"/>
    </row>
    <row r="2236" spans="1:8" s="143" customFormat="1" ht="12.75" x14ac:dyDescent="0.2">
      <c r="A2236" s="135"/>
      <c r="B2236" s="91"/>
      <c r="C2236" s="92"/>
      <c r="H2236" s="145"/>
    </row>
    <row r="2237" spans="1:8" s="143" customFormat="1" ht="12.75" x14ac:dyDescent="0.2">
      <c r="A2237" s="135"/>
      <c r="B2237" s="91"/>
      <c r="C2237" s="92"/>
      <c r="H2237" s="145"/>
    </row>
    <row r="2238" spans="1:8" s="143" customFormat="1" ht="12.75" x14ac:dyDescent="0.2">
      <c r="A2238" s="135"/>
      <c r="B2238" s="91"/>
      <c r="C2238" s="92"/>
      <c r="H2238" s="145"/>
    </row>
    <row r="2239" spans="1:8" s="143" customFormat="1" ht="12.75" x14ac:dyDescent="0.2">
      <c r="A2239" s="135"/>
      <c r="B2239" s="91"/>
      <c r="C2239" s="92"/>
      <c r="H2239" s="145"/>
    </row>
    <row r="2240" spans="1:8" s="143" customFormat="1" ht="12.75" x14ac:dyDescent="0.2">
      <c r="A2240" s="135"/>
      <c r="B2240" s="91"/>
      <c r="C2240" s="92"/>
      <c r="H2240" s="145"/>
    </row>
    <row r="2241" spans="1:8" s="143" customFormat="1" ht="12.75" x14ac:dyDescent="0.2">
      <c r="A2241" s="135"/>
      <c r="B2241" s="91"/>
      <c r="C2241" s="92"/>
      <c r="H2241" s="145"/>
    </row>
    <row r="2242" spans="1:8" s="143" customFormat="1" ht="12.75" x14ac:dyDescent="0.2">
      <c r="A2242" s="135"/>
      <c r="B2242" s="91"/>
      <c r="C2242" s="92"/>
      <c r="H2242" s="145"/>
    </row>
    <row r="2243" spans="1:8" s="143" customFormat="1" ht="12.75" x14ac:dyDescent="0.2">
      <c r="A2243" s="135"/>
      <c r="B2243" s="91"/>
      <c r="C2243" s="92"/>
      <c r="H2243" s="145"/>
    </row>
    <row r="2244" spans="1:8" s="143" customFormat="1" ht="12.75" x14ac:dyDescent="0.2">
      <c r="A2244" s="135"/>
      <c r="B2244" s="91"/>
      <c r="C2244" s="92"/>
      <c r="H2244" s="145"/>
    </row>
    <row r="2245" spans="1:8" s="143" customFormat="1" ht="12.75" x14ac:dyDescent="0.2">
      <c r="A2245" s="135"/>
      <c r="B2245" s="91"/>
      <c r="C2245" s="92"/>
      <c r="H2245" s="145"/>
    </row>
    <row r="2246" spans="1:8" s="143" customFormat="1" ht="12.75" x14ac:dyDescent="0.2">
      <c r="A2246" s="135"/>
      <c r="B2246" s="91"/>
      <c r="C2246" s="92"/>
      <c r="H2246" s="145"/>
    </row>
    <row r="2247" spans="1:8" s="143" customFormat="1" ht="12.75" x14ac:dyDescent="0.2">
      <c r="A2247" s="135"/>
      <c r="B2247" s="91"/>
      <c r="C2247" s="92"/>
      <c r="H2247" s="145"/>
    </row>
    <row r="2248" spans="1:8" s="143" customFormat="1" ht="12.75" x14ac:dyDescent="0.2">
      <c r="A2248" s="135"/>
      <c r="B2248" s="91"/>
      <c r="C2248" s="92"/>
      <c r="H2248" s="145"/>
    </row>
    <row r="2249" spans="1:8" s="143" customFormat="1" ht="12.75" x14ac:dyDescent="0.2">
      <c r="A2249" s="135"/>
      <c r="B2249" s="91"/>
      <c r="C2249" s="92"/>
      <c r="H2249" s="145"/>
    </row>
    <row r="2250" spans="1:8" s="143" customFormat="1" ht="12.75" x14ac:dyDescent="0.2">
      <c r="A2250" s="135"/>
      <c r="B2250" s="91"/>
      <c r="C2250" s="92"/>
      <c r="H2250" s="145"/>
    </row>
    <row r="2251" spans="1:8" s="143" customFormat="1" ht="12.75" x14ac:dyDescent="0.2">
      <c r="A2251" s="135"/>
      <c r="B2251" s="91"/>
      <c r="C2251" s="92"/>
      <c r="H2251" s="145"/>
    </row>
    <row r="2252" spans="1:8" s="143" customFormat="1" ht="12.75" x14ac:dyDescent="0.2">
      <c r="A2252" s="135"/>
      <c r="B2252" s="91"/>
      <c r="C2252" s="92"/>
      <c r="H2252" s="145"/>
    </row>
    <row r="2253" spans="1:8" s="143" customFormat="1" ht="12.75" x14ac:dyDescent="0.2">
      <c r="A2253" s="135"/>
      <c r="B2253" s="91"/>
      <c r="C2253" s="92"/>
      <c r="H2253" s="145"/>
    </row>
    <row r="2254" spans="1:8" s="143" customFormat="1" ht="12.75" x14ac:dyDescent="0.2">
      <c r="A2254" s="135"/>
      <c r="B2254" s="91"/>
      <c r="C2254" s="92"/>
      <c r="H2254" s="145"/>
    </row>
    <row r="2255" spans="1:8" s="143" customFormat="1" ht="12.75" x14ac:dyDescent="0.2">
      <c r="A2255" s="135"/>
      <c r="B2255" s="91"/>
      <c r="C2255" s="92"/>
      <c r="H2255" s="145"/>
    </row>
    <row r="2256" spans="1:8" s="143" customFormat="1" ht="12.75" x14ac:dyDescent="0.2">
      <c r="A2256" s="135"/>
      <c r="B2256" s="91"/>
      <c r="C2256" s="92"/>
      <c r="H2256" s="145"/>
    </row>
    <row r="2257" spans="1:8" s="143" customFormat="1" ht="12.75" x14ac:dyDescent="0.2">
      <c r="A2257" s="135"/>
      <c r="B2257" s="91"/>
      <c r="C2257" s="92"/>
      <c r="H2257" s="145"/>
    </row>
    <row r="2258" spans="1:8" s="143" customFormat="1" ht="12.75" x14ac:dyDescent="0.2">
      <c r="A2258" s="135"/>
      <c r="B2258" s="91"/>
      <c r="C2258" s="92"/>
      <c r="H2258" s="145"/>
    </row>
    <row r="2259" spans="1:8" s="143" customFormat="1" ht="12.75" x14ac:dyDescent="0.2">
      <c r="A2259" s="135"/>
      <c r="B2259" s="91"/>
      <c r="C2259" s="92"/>
      <c r="H2259" s="145"/>
    </row>
    <row r="2260" spans="1:8" s="143" customFormat="1" ht="12.75" x14ac:dyDescent="0.2">
      <c r="A2260" s="135"/>
      <c r="B2260" s="91"/>
      <c r="C2260" s="92"/>
      <c r="H2260" s="145"/>
    </row>
    <row r="2261" spans="1:8" s="143" customFormat="1" ht="12.75" x14ac:dyDescent="0.2">
      <c r="A2261" s="135"/>
      <c r="B2261" s="91"/>
      <c r="C2261" s="92"/>
      <c r="H2261" s="145"/>
    </row>
    <row r="2262" spans="1:8" s="143" customFormat="1" ht="12.75" x14ac:dyDescent="0.2">
      <c r="A2262" s="135"/>
      <c r="B2262" s="91"/>
      <c r="C2262" s="92"/>
      <c r="H2262" s="145"/>
    </row>
    <row r="2263" spans="1:8" s="143" customFormat="1" ht="12.75" x14ac:dyDescent="0.2">
      <c r="A2263" s="135"/>
      <c r="B2263" s="91"/>
      <c r="C2263" s="92"/>
      <c r="H2263" s="145"/>
    </row>
    <row r="2264" spans="1:8" s="143" customFormat="1" ht="12.75" x14ac:dyDescent="0.2">
      <c r="A2264" s="135"/>
      <c r="B2264" s="91"/>
      <c r="C2264" s="92"/>
      <c r="H2264" s="145"/>
    </row>
    <row r="2265" spans="1:8" s="143" customFormat="1" ht="12.75" x14ac:dyDescent="0.2">
      <c r="A2265" s="135"/>
      <c r="B2265" s="91"/>
      <c r="C2265" s="92"/>
      <c r="H2265" s="145"/>
    </row>
    <row r="2266" spans="1:8" s="143" customFormat="1" ht="12.75" x14ac:dyDescent="0.2">
      <c r="A2266" s="135"/>
      <c r="B2266" s="91"/>
      <c r="C2266" s="92"/>
      <c r="H2266" s="145"/>
    </row>
    <row r="2267" spans="1:8" s="143" customFormat="1" ht="12.75" x14ac:dyDescent="0.2">
      <c r="A2267" s="135"/>
      <c r="B2267" s="91"/>
      <c r="C2267" s="92"/>
      <c r="H2267" s="145"/>
    </row>
    <row r="2268" spans="1:8" s="143" customFormat="1" ht="12.75" x14ac:dyDescent="0.2">
      <c r="A2268" s="135"/>
      <c r="B2268" s="91"/>
      <c r="C2268" s="92"/>
      <c r="H2268" s="145"/>
    </row>
    <row r="2269" spans="1:8" s="143" customFormat="1" ht="12.75" x14ac:dyDescent="0.2">
      <c r="A2269" s="135"/>
      <c r="B2269" s="91"/>
      <c r="C2269" s="92"/>
      <c r="H2269" s="145"/>
    </row>
    <row r="2270" spans="1:8" s="143" customFormat="1" ht="12.75" x14ac:dyDescent="0.2">
      <c r="A2270" s="135"/>
      <c r="B2270" s="91"/>
      <c r="C2270" s="92"/>
      <c r="H2270" s="145"/>
    </row>
    <row r="2271" spans="1:8" s="143" customFormat="1" ht="12.75" x14ac:dyDescent="0.2">
      <c r="A2271" s="135"/>
      <c r="B2271" s="91"/>
      <c r="C2271" s="92"/>
      <c r="H2271" s="145"/>
    </row>
    <row r="2272" spans="1:8" s="143" customFormat="1" ht="12.75" x14ac:dyDescent="0.2">
      <c r="A2272" s="135"/>
      <c r="B2272" s="91"/>
      <c r="C2272" s="92"/>
      <c r="H2272" s="145"/>
    </row>
    <row r="2273" spans="1:8" s="143" customFormat="1" ht="12.75" x14ac:dyDescent="0.2">
      <c r="A2273" s="135"/>
      <c r="B2273" s="91"/>
      <c r="C2273" s="92"/>
      <c r="H2273" s="145"/>
    </row>
    <row r="2274" spans="1:8" s="143" customFormat="1" ht="12.75" x14ac:dyDescent="0.2">
      <c r="A2274" s="135"/>
      <c r="B2274" s="91"/>
      <c r="C2274" s="92"/>
      <c r="H2274" s="145"/>
    </row>
    <row r="2275" spans="1:8" s="143" customFormat="1" ht="12.75" x14ac:dyDescent="0.2">
      <c r="A2275" s="135"/>
      <c r="B2275" s="91"/>
      <c r="C2275" s="92"/>
      <c r="H2275" s="145"/>
    </row>
    <row r="2276" spans="1:8" s="143" customFormat="1" ht="12.75" x14ac:dyDescent="0.2">
      <c r="A2276" s="135"/>
      <c r="B2276" s="91"/>
      <c r="C2276" s="92"/>
      <c r="H2276" s="145"/>
    </row>
    <row r="2277" spans="1:8" s="143" customFormat="1" ht="12.75" x14ac:dyDescent="0.2">
      <c r="A2277" s="135"/>
      <c r="B2277" s="91"/>
      <c r="C2277" s="92"/>
      <c r="H2277" s="145"/>
    </row>
    <row r="2278" spans="1:8" s="143" customFormat="1" ht="12.75" x14ac:dyDescent="0.2">
      <c r="A2278" s="135"/>
      <c r="B2278" s="91"/>
      <c r="C2278" s="92"/>
      <c r="H2278" s="145"/>
    </row>
    <row r="2279" spans="1:8" s="143" customFormat="1" ht="12.75" x14ac:dyDescent="0.2">
      <c r="A2279" s="135"/>
      <c r="B2279" s="91"/>
      <c r="C2279" s="92"/>
      <c r="H2279" s="145"/>
    </row>
    <row r="2280" spans="1:8" s="143" customFormat="1" ht="12.75" x14ac:dyDescent="0.2">
      <c r="A2280" s="135"/>
      <c r="B2280" s="91"/>
      <c r="C2280" s="92"/>
      <c r="H2280" s="145"/>
    </row>
    <row r="2281" spans="1:8" s="143" customFormat="1" ht="12.75" x14ac:dyDescent="0.2">
      <c r="A2281" s="135"/>
      <c r="B2281" s="91"/>
      <c r="C2281" s="92"/>
      <c r="H2281" s="145"/>
    </row>
    <row r="2282" spans="1:8" s="143" customFormat="1" ht="12.75" x14ac:dyDescent="0.2">
      <c r="A2282" s="135"/>
      <c r="B2282" s="91"/>
      <c r="C2282" s="92"/>
      <c r="H2282" s="145"/>
    </row>
    <row r="2283" spans="1:8" s="143" customFormat="1" ht="12.75" x14ac:dyDescent="0.2">
      <c r="A2283" s="135"/>
      <c r="B2283" s="91"/>
      <c r="C2283" s="92"/>
      <c r="H2283" s="145"/>
    </row>
    <row r="2284" spans="1:8" s="143" customFormat="1" ht="12.75" x14ac:dyDescent="0.2">
      <c r="A2284" s="135"/>
      <c r="B2284" s="91"/>
      <c r="C2284" s="92"/>
      <c r="H2284" s="145"/>
    </row>
    <row r="2285" spans="1:8" s="143" customFormat="1" ht="12.75" x14ac:dyDescent="0.2">
      <c r="A2285" s="135"/>
      <c r="B2285" s="91"/>
      <c r="C2285" s="92"/>
      <c r="H2285" s="145"/>
    </row>
    <row r="2286" spans="1:8" s="143" customFormat="1" ht="12.75" x14ac:dyDescent="0.2">
      <c r="A2286" s="135"/>
      <c r="B2286" s="91"/>
      <c r="C2286" s="92"/>
      <c r="H2286" s="145"/>
    </row>
    <row r="2287" spans="1:8" s="143" customFormat="1" ht="12.75" x14ac:dyDescent="0.2">
      <c r="A2287" s="135"/>
      <c r="B2287" s="91"/>
      <c r="C2287" s="92"/>
      <c r="H2287" s="145"/>
    </row>
    <row r="2288" spans="1:8" s="143" customFormat="1" ht="12.75" x14ac:dyDescent="0.2">
      <c r="A2288" s="135"/>
      <c r="B2288" s="91"/>
      <c r="C2288" s="92"/>
      <c r="H2288" s="145"/>
    </row>
    <row r="2289" spans="1:8" s="143" customFormat="1" ht="12.75" x14ac:dyDescent="0.2">
      <c r="A2289" s="135"/>
      <c r="B2289" s="91"/>
      <c r="C2289" s="92"/>
      <c r="H2289" s="145"/>
    </row>
    <row r="2290" spans="1:8" s="143" customFormat="1" ht="12.75" x14ac:dyDescent="0.2">
      <c r="A2290" s="135"/>
      <c r="B2290" s="91"/>
      <c r="C2290" s="92"/>
      <c r="H2290" s="145"/>
    </row>
    <row r="2291" spans="1:8" s="143" customFormat="1" ht="12.75" x14ac:dyDescent="0.2">
      <c r="A2291" s="135"/>
      <c r="B2291" s="91"/>
      <c r="C2291" s="92"/>
      <c r="H2291" s="145"/>
    </row>
    <row r="2292" spans="1:8" s="143" customFormat="1" ht="12.75" x14ac:dyDescent="0.2">
      <c r="A2292" s="135"/>
      <c r="B2292" s="91"/>
      <c r="C2292" s="92"/>
      <c r="H2292" s="145"/>
    </row>
    <row r="2293" spans="1:8" s="143" customFormat="1" ht="12.75" x14ac:dyDescent="0.2">
      <c r="A2293" s="135"/>
      <c r="B2293" s="91"/>
      <c r="C2293" s="92"/>
      <c r="H2293" s="145"/>
    </row>
    <row r="2294" spans="1:8" s="143" customFormat="1" ht="12.75" x14ac:dyDescent="0.2">
      <c r="A2294" s="135"/>
      <c r="B2294" s="91"/>
      <c r="C2294" s="92"/>
      <c r="H2294" s="145"/>
    </row>
    <row r="2295" spans="1:8" s="143" customFormat="1" ht="12.75" x14ac:dyDescent="0.2">
      <c r="A2295" s="135"/>
      <c r="B2295" s="91"/>
      <c r="C2295" s="92"/>
      <c r="H2295" s="145"/>
    </row>
    <row r="2296" spans="1:8" s="143" customFormat="1" ht="12.75" x14ac:dyDescent="0.2">
      <c r="A2296" s="135"/>
      <c r="B2296" s="91"/>
      <c r="C2296" s="92"/>
      <c r="H2296" s="145"/>
    </row>
    <row r="2297" spans="1:8" s="143" customFormat="1" ht="12.75" x14ac:dyDescent="0.2">
      <c r="A2297" s="135"/>
      <c r="B2297" s="91"/>
      <c r="C2297" s="92"/>
      <c r="H2297" s="145"/>
    </row>
    <row r="2298" spans="1:8" s="143" customFormat="1" ht="12.75" x14ac:dyDescent="0.2">
      <c r="A2298" s="135"/>
      <c r="B2298" s="91"/>
      <c r="C2298" s="92"/>
      <c r="H2298" s="145"/>
    </row>
    <row r="2299" spans="1:8" s="143" customFormat="1" ht="12.75" x14ac:dyDescent="0.2">
      <c r="A2299" s="135"/>
      <c r="B2299" s="91"/>
      <c r="C2299" s="92"/>
      <c r="H2299" s="145"/>
    </row>
    <row r="2300" spans="1:8" s="143" customFormat="1" ht="12.75" x14ac:dyDescent="0.2">
      <c r="A2300" s="135"/>
      <c r="B2300" s="91"/>
      <c r="C2300" s="92"/>
      <c r="H2300" s="145"/>
    </row>
    <row r="2301" spans="1:8" s="143" customFormat="1" ht="12.75" x14ac:dyDescent="0.2">
      <c r="A2301" s="135"/>
      <c r="B2301" s="91"/>
      <c r="C2301" s="92"/>
      <c r="H2301" s="145"/>
    </row>
    <row r="2302" spans="1:8" s="143" customFormat="1" ht="12.75" x14ac:dyDescent="0.2">
      <c r="A2302" s="135"/>
      <c r="B2302" s="91"/>
      <c r="C2302" s="92"/>
      <c r="H2302" s="145"/>
    </row>
    <row r="2303" spans="1:8" s="143" customFormat="1" ht="12.75" x14ac:dyDescent="0.2">
      <c r="A2303" s="135"/>
      <c r="B2303" s="91"/>
      <c r="C2303" s="92"/>
      <c r="H2303" s="145"/>
    </row>
    <row r="2304" spans="1:8" s="143" customFormat="1" ht="12.75" x14ac:dyDescent="0.2">
      <c r="A2304" s="135"/>
      <c r="B2304" s="91"/>
      <c r="C2304" s="92"/>
      <c r="H2304" s="145"/>
    </row>
    <row r="2305" spans="1:8" s="143" customFormat="1" ht="12.75" x14ac:dyDescent="0.2">
      <c r="A2305" s="135"/>
      <c r="B2305" s="91"/>
      <c r="C2305" s="92"/>
      <c r="H2305" s="145"/>
    </row>
    <row r="2306" spans="1:8" s="143" customFormat="1" ht="12.75" x14ac:dyDescent="0.2">
      <c r="A2306" s="135"/>
      <c r="B2306" s="91"/>
      <c r="C2306" s="92"/>
      <c r="H2306" s="145"/>
    </row>
    <row r="2307" spans="1:8" s="143" customFormat="1" ht="12.75" x14ac:dyDescent="0.2">
      <c r="A2307" s="135"/>
      <c r="B2307" s="91"/>
      <c r="C2307" s="92"/>
      <c r="H2307" s="145"/>
    </row>
    <row r="2308" spans="1:8" s="143" customFormat="1" ht="12.75" x14ac:dyDescent="0.2">
      <c r="A2308" s="135"/>
      <c r="B2308" s="91"/>
      <c r="C2308" s="92"/>
      <c r="H2308" s="145"/>
    </row>
    <row r="2309" spans="1:8" s="143" customFormat="1" ht="12.75" x14ac:dyDescent="0.2">
      <c r="A2309" s="135"/>
      <c r="B2309" s="91"/>
      <c r="C2309" s="92"/>
      <c r="H2309" s="145"/>
    </row>
    <row r="2310" spans="1:8" s="143" customFormat="1" ht="12.75" x14ac:dyDescent="0.2">
      <c r="A2310" s="135"/>
      <c r="B2310" s="91"/>
      <c r="C2310" s="92"/>
      <c r="H2310" s="145"/>
    </row>
    <row r="2311" spans="1:8" s="143" customFormat="1" ht="12.75" x14ac:dyDescent="0.2">
      <c r="A2311" s="135"/>
      <c r="B2311" s="91"/>
      <c r="C2311" s="92"/>
      <c r="H2311" s="145"/>
    </row>
    <row r="2312" spans="1:8" s="143" customFormat="1" ht="12.75" x14ac:dyDescent="0.2">
      <c r="A2312" s="135"/>
      <c r="B2312" s="91"/>
      <c r="C2312" s="92"/>
      <c r="H2312" s="145"/>
    </row>
    <row r="2313" spans="1:8" s="143" customFormat="1" ht="12.75" x14ac:dyDescent="0.2">
      <c r="A2313" s="135"/>
      <c r="B2313" s="91"/>
      <c r="C2313" s="92"/>
      <c r="H2313" s="145"/>
    </row>
    <row r="2314" spans="1:8" s="143" customFormat="1" ht="12.75" x14ac:dyDescent="0.2">
      <c r="A2314" s="135"/>
      <c r="B2314" s="91"/>
      <c r="C2314" s="92"/>
      <c r="H2314" s="145"/>
    </row>
    <row r="2315" spans="1:8" s="143" customFormat="1" ht="12.75" x14ac:dyDescent="0.2">
      <c r="A2315" s="135"/>
      <c r="B2315" s="91"/>
      <c r="C2315" s="92"/>
      <c r="H2315" s="145"/>
    </row>
    <row r="2316" spans="1:8" s="143" customFormat="1" ht="12.75" x14ac:dyDescent="0.2">
      <c r="A2316" s="135"/>
      <c r="B2316" s="91"/>
      <c r="C2316" s="92"/>
      <c r="H2316" s="145"/>
    </row>
    <row r="2317" spans="1:8" s="143" customFormat="1" ht="12.75" x14ac:dyDescent="0.2">
      <c r="A2317" s="135"/>
      <c r="B2317" s="91"/>
      <c r="C2317" s="92"/>
      <c r="H2317" s="145"/>
    </row>
    <row r="2318" spans="1:8" s="143" customFormat="1" ht="12.75" x14ac:dyDescent="0.2">
      <c r="A2318" s="135"/>
      <c r="B2318" s="91"/>
      <c r="C2318" s="92"/>
      <c r="H2318" s="145"/>
    </row>
    <row r="2319" spans="1:8" s="143" customFormat="1" ht="12.75" x14ac:dyDescent="0.2">
      <c r="A2319" s="135"/>
      <c r="B2319" s="91"/>
      <c r="C2319" s="92"/>
      <c r="H2319" s="145"/>
    </row>
    <row r="2320" spans="1:8" s="143" customFormat="1" ht="12.75" x14ac:dyDescent="0.2">
      <c r="A2320" s="135"/>
      <c r="B2320" s="91"/>
      <c r="C2320" s="92"/>
      <c r="H2320" s="145"/>
    </row>
    <row r="2321" spans="1:8" s="143" customFormat="1" ht="12.75" x14ac:dyDescent="0.2">
      <c r="A2321" s="135"/>
      <c r="B2321" s="91"/>
      <c r="C2321" s="92"/>
      <c r="H2321" s="145"/>
    </row>
    <row r="2322" spans="1:8" s="143" customFormat="1" ht="12.75" x14ac:dyDescent="0.2">
      <c r="A2322" s="135"/>
      <c r="B2322" s="91"/>
      <c r="C2322" s="92"/>
      <c r="H2322" s="145"/>
    </row>
    <row r="2323" spans="1:8" s="143" customFormat="1" ht="12.75" x14ac:dyDescent="0.2">
      <c r="A2323" s="135"/>
      <c r="B2323" s="91"/>
      <c r="C2323" s="92"/>
      <c r="H2323" s="145"/>
    </row>
    <row r="2324" spans="1:8" s="143" customFormat="1" ht="12.75" x14ac:dyDescent="0.2">
      <c r="A2324" s="135"/>
      <c r="B2324" s="91"/>
      <c r="C2324" s="92"/>
      <c r="H2324" s="145"/>
    </row>
    <row r="2325" spans="1:8" s="143" customFormat="1" ht="12.75" x14ac:dyDescent="0.2">
      <c r="A2325" s="135"/>
      <c r="B2325" s="91"/>
      <c r="C2325" s="92"/>
      <c r="H2325" s="145"/>
    </row>
    <row r="2326" spans="1:8" s="143" customFormat="1" ht="12.75" x14ac:dyDescent="0.2">
      <c r="A2326" s="135"/>
      <c r="B2326" s="91"/>
      <c r="C2326" s="92"/>
      <c r="H2326" s="145"/>
    </row>
    <row r="2327" spans="1:8" s="143" customFormat="1" ht="12.75" x14ac:dyDescent="0.2">
      <c r="A2327" s="135"/>
      <c r="B2327" s="91"/>
      <c r="C2327" s="92"/>
      <c r="H2327" s="145"/>
    </row>
    <row r="2328" spans="1:8" s="143" customFormat="1" ht="12.75" x14ac:dyDescent="0.2">
      <c r="A2328" s="135"/>
      <c r="B2328" s="91"/>
      <c r="C2328" s="92"/>
      <c r="H2328" s="145"/>
    </row>
    <row r="2329" spans="1:8" s="143" customFormat="1" ht="12.75" x14ac:dyDescent="0.2">
      <c r="A2329" s="135"/>
      <c r="B2329" s="91"/>
      <c r="C2329" s="92"/>
      <c r="H2329" s="145"/>
    </row>
    <row r="2330" spans="1:8" s="143" customFormat="1" ht="12.75" x14ac:dyDescent="0.2">
      <c r="A2330" s="135"/>
      <c r="B2330" s="91"/>
      <c r="C2330" s="92"/>
      <c r="H2330" s="145"/>
    </row>
    <row r="2331" spans="1:8" s="143" customFormat="1" ht="12.75" x14ac:dyDescent="0.2">
      <c r="A2331" s="135"/>
      <c r="B2331" s="91"/>
      <c r="C2331" s="92"/>
      <c r="H2331" s="145"/>
    </row>
    <row r="2332" spans="1:8" s="143" customFormat="1" ht="12.75" x14ac:dyDescent="0.2">
      <c r="A2332" s="135"/>
      <c r="B2332" s="91"/>
      <c r="C2332" s="92"/>
      <c r="H2332" s="145"/>
    </row>
    <row r="2333" spans="1:8" s="143" customFormat="1" ht="12.75" x14ac:dyDescent="0.2">
      <c r="A2333" s="135"/>
      <c r="B2333" s="91"/>
      <c r="C2333" s="92"/>
      <c r="H2333" s="145"/>
    </row>
    <row r="2334" spans="1:8" s="143" customFormat="1" ht="12.75" x14ac:dyDescent="0.2">
      <c r="A2334" s="135"/>
      <c r="B2334" s="91"/>
      <c r="C2334" s="92"/>
      <c r="H2334" s="145"/>
    </row>
    <row r="2335" spans="1:8" s="143" customFormat="1" ht="12.75" x14ac:dyDescent="0.2">
      <c r="A2335" s="135"/>
      <c r="B2335" s="91"/>
      <c r="C2335" s="92"/>
      <c r="H2335" s="145"/>
    </row>
    <row r="2336" spans="1:8" s="143" customFormat="1" ht="12.75" x14ac:dyDescent="0.2">
      <c r="A2336" s="135"/>
      <c r="B2336" s="91"/>
      <c r="C2336" s="92"/>
      <c r="H2336" s="145"/>
    </row>
    <row r="2337" spans="1:8" s="143" customFormat="1" ht="12.75" x14ac:dyDescent="0.2">
      <c r="A2337" s="135"/>
      <c r="B2337" s="91"/>
      <c r="C2337" s="92"/>
      <c r="H2337" s="145"/>
    </row>
    <row r="2338" spans="1:8" s="143" customFormat="1" ht="12.75" x14ac:dyDescent="0.2">
      <c r="A2338" s="135"/>
      <c r="B2338" s="91"/>
      <c r="C2338" s="92"/>
      <c r="H2338" s="145"/>
    </row>
    <row r="2339" spans="1:8" s="143" customFormat="1" ht="12.75" x14ac:dyDescent="0.2">
      <c r="A2339" s="135"/>
      <c r="B2339" s="91"/>
      <c r="C2339" s="92"/>
      <c r="H2339" s="145"/>
    </row>
    <row r="2340" spans="1:8" s="143" customFormat="1" ht="12.75" x14ac:dyDescent="0.2">
      <c r="A2340" s="135"/>
      <c r="B2340" s="91"/>
      <c r="C2340" s="92"/>
      <c r="H2340" s="145"/>
    </row>
    <row r="2341" spans="1:8" s="143" customFormat="1" ht="12.75" x14ac:dyDescent="0.2">
      <c r="A2341" s="135"/>
      <c r="B2341" s="91"/>
      <c r="C2341" s="92"/>
      <c r="H2341" s="145"/>
    </row>
    <row r="2342" spans="1:8" s="143" customFormat="1" ht="12.75" x14ac:dyDescent="0.2">
      <c r="A2342" s="135"/>
      <c r="B2342" s="91"/>
      <c r="C2342" s="92"/>
      <c r="H2342" s="145"/>
    </row>
    <row r="2343" spans="1:8" s="143" customFormat="1" ht="12.75" x14ac:dyDescent="0.2">
      <c r="A2343" s="135"/>
      <c r="B2343" s="91"/>
      <c r="C2343" s="92"/>
      <c r="H2343" s="145"/>
    </row>
    <row r="2344" spans="1:8" s="143" customFormat="1" ht="12.75" x14ac:dyDescent="0.2">
      <c r="A2344" s="135"/>
      <c r="B2344" s="91"/>
      <c r="C2344" s="92"/>
      <c r="H2344" s="145"/>
    </row>
    <row r="2345" spans="1:8" s="143" customFormat="1" ht="12.75" x14ac:dyDescent="0.2">
      <c r="A2345" s="135"/>
      <c r="B2345" s="91"/>
      <c r="C2345" s="92"/>
      <c r="H2345" s="145"/>
    </row>
    <row r="2346" spans="1:8" s="143" customFormat="1" ht="12.75" x14ac:dyDescent="0.2">
      <c r="A2346" s="135"/>
      <c r="B2346" s="91"/>
      <c r="C2346" s="92"/>
      <c r="H2346" s="145"/>
    </row>
    <row r="2347" spans="1:8" s="143" customFormat="1" ht="12.75" x14ac:dyDescent="0.2">
      <c r="A2347" s="135"/>
      <c r="B2347" s="91"/>
      <c r="C2347" s="92"/>
      <c r="H2347" s="145"/>
    </row>
    <row r="2348" spans="1:8" s="143" customFormat="1" ht="12.75" x14ac:dyDescent="0.2">
      <c r="A2348" s="135"/>
      <c r="B2348" s="91"/>
      <c r="C2348" s="92"/>
      <c r="H2348" s="145"/>
    </row>
    <row r="2349" spans="1:8" s="143" customFormat="1" ht="12.75" x14ac:dyDescent="0.2">
      <c r="A2349" s="135"/>
      <c r="B2349" s="91"/>
      <c r="C2349" s="92"/>
      <c r="H2349" s="145"/>
    </row>
    <row r="2350" spans="1:8" s="143" customFormat="1" ht="12.75" x14ac:dyDescent="0.2">
      <c r="A2350" s="135"/>
      <c r="B2350" s="91"/>
      <c r="C2350" s="92"/>
      <c r="H2350" s="145"/>
    </row>
    <row r="2351" spans="1:8" s="143" customFormat="1" ht="12.75" x14ac:dyDescent="0.2">
      <c r="A2351" s="135"/>
      <c r="B2351" s="91"/>
      <c r="C2351" s="92"/>
      <c r="H2351" s="145"/>
    </row>
    <row r="2352" spans="1:8" s="143" customFormat="1" ht="12.75" x14ac:dyDescent="0.2">
      <c r="A2352" s="135"/>
      <c r="B2352" s="91"/>
      <c r="C2352" s="92"/>
      <c r="H2352" s="145"/>
    </row>
    <row r="2353" spans="1:8" s="143" customFormat="1" ht="12.75" x14ac:dyDescent="0.2">
      <c r="A2353" s="135"/>
      <c r="B2353" s="91"/>
      <c r="C2353" s="92"/>
      <c r="H2353" s="145"/>
    </row>
    <row r="2354" spans="1:8" s="143" customFormat="1" ht="12.75" x14ac:dyDescent="0.2">
      <c r="A2354" s="135"/>
      <c r="B2354" s="91"/>
      <c r="C2354" s="92"/>
      <c r="H2354" s="145"/>
    </row>
    <row r="2355" spans="1:8" s="143" customFormat="1" ht="12.75" x14ac:dyDescent="0.2">
      <c r="A2355" s="135"/>
      <c r="B2355" s="91"/>
      <c r="C2355" s="92"/>
      <c r="H2355" s="145"/>
    </row>
    <row r="2356" spans="1:8" s="143" customFormat="1" ht="12.75" x14ac:dyDescent="0.2">
      <c r="A2356" s="135"/>
      <c r="B2356" s="91"/>
      <c r="C2356" s="92"/>
      <c r="H2356" s="145"/>
    </row>
    <row r="2357" spans="1:8" s="143" customFormat="1" ht="12.75" x14ac:dyDescent="0.2">
      <c r="A2357" s="135"/>
      <c r="B2357" s="91"/>
      <c r="C2357" s="92"/>
      <c r="H2357" s="145"/>
    </row>
    <row r="2358" spans="1:8" s="143" customFormat="1" ht="12.75" x14ac:dyDescent="0.2">
      <c r="A2358" s="135"/>
      <c r="B2358" s="91"/>
      <c r="C2358" s="92"/>
      <c r="H2358" s="145"/>
    </row>
    <row r="2359" spans="1:8" s="143" customFormat="1" ht="12.75" x14ac:dyDescent="0.2">
      <c r="A2359" s="135"/>
      <c r="B2359" s="91"/>
      <c r="C2359" s="92"/>
      <c r="H2359" s="145"/>
    </row>
    <row r="2360" spans="1:8" s="143" customFormat="1" ht="12.75" x14ac:dyDescent="0.2">
      <c r="A2360" s="135"/>
      <c r="B2360" s="91"/>
      <c r="C2360" s="92"/>
      <c r="H2360" s="145"/>
    </row>
    <row r="2361" spans="1:8" s="143" customFormat="1" ht="12.75" x14ac:dyDescent="0.2">
      <c r="A2361" s="135"/>
      <c r="B2361" s="91"/>
      <c r="C2361" s="92"/>
      <c r="H2361" s="145"/>
    </row>
    <row r="2362" spans="1:8" s="143" customFormat="1" ht="12.75" x14ac:dyDescent="0.2">
      <c r="A2362" s="135"/>
      <c r="B2362" s="91"/>
      <c r="C2362" s="92"/>
      <c r="H2362" s="145"/>
    </row>
    <row r="2363" spans="1:8" s="143" customFormat="1" ht="12.75" x14ac:dyDescent="0.2">
      <c r="A2363" s="135"/>
      <c r="B2363" s="91"/>
      <c r="C2363" s="92"/>
      <c r="H2363" s="145"/>
    </row>
    <row r="2364" spans="1:8" s="143" customFormat="1" ht="12.75" x14ac:dyDescent="0.2">
      <c r="A2364" s="135"/>
      <c r="B2364" s="91"/>
      <c r="C2364" s="92"/>
      <c r="H2364" s="145"/>
    </row>
    <row r="2365" spans="1:8" s="143" customFormat="1" ht="12.75" x14ac:dyDescent="0.2">
      <c r="A2365" s="135"/>
      <c r="B2365" s="91"/>
      <c r="C2365" s="92"/>
      <c r="H2365" s="145"/>
    </row>
    <row r="2366" spans="1:8" s="143" customFormat="1" ht="12.75" x14ac:dyDescent="0.2">
      <c r="A2366" s="135"/>
      <c r="B2366" s="91"/>
      <c r="C2366" s="92"/>
      <c r="H2366" s="145"/>
    </row>
    <row r="2367" spans="1:8" s="143" customFormat="1" ht="12.75" x14ac:dyDescent="0.2">
      <c r="A2367" s="135"/>
      <c r="B2367" s="91"/>
      <c r="C2367" s="92"/>
      <c r="H2367" s="145"/>
    </row>
    <row r="2368" spans="1:8" s="143" customFormat="1" ht="12.75" x14ac:dyDescent="0.2">
      <c r="A2368" s="135"/>
      <c r="B2368" s="91"/>
      <c r="C2368" s="92"/>
      <c r="H2368" s="145"/>
    </row>
    <row r="2369" spans="1:8" s="143" customFormat="1" ht="12.75" x14ac:dyDescent="0.2">
      <c r="A2369" s="135"/>
      <c r="B2369" s="91"/>
      <c r="C2369" s="92"/>
      <c r="H2369" s="145"/>
    </row>
    <row r="2370" spans="1:8" s="143" customFormat="1" ht="12.75" x14ac:dyDescent="0.2">
      <c r="A2370" s="135"/>
      <c r="B2370" s="91"/>
      <c r="C2370" s="92"/>
      <c r="H2370" s="145"/>
    </row>
    <row r="2371" spans="1:8" s="143" customFormat="1" ht="12.75" x14ac:dyDescent="0.2">
      <c r="A2371" s="135"/>
      <c r="B2371" s="91"/>
      <c r="C2371" s="92"/>
      <c r="H2371" s="145"/>
    </row>
    <row r="2372" spans="1:8" s="143" customFormat="1" ht="12.75" x14ac:dyDescent="0.2">
      <c r="A2372" s="135"/>
      <c r="B2372" s="91"/>
      <c r="C2372" s="92"/>
      <c r="H2372" s="145"/>
    </row>
    <row r="2373" spans="1:8" s="143" customFormat="1" ht="12.75" x14ac:dyDescent="0.2">
      <c r="A2373" s="135"/>
      <c r="B2373" s="91"/>
      <c r="C2373" s="92"/>
      <c r="H2373" s="145"/>
    </row>
    <row r="2374" spans="1:8" s="143" customFormat="1" ht="12.75" x14ac:dyDescent="0.2">
      <c r="A2374" s="135"/>
      <c r="B2374" s="91"/>
      <c r="C2374" s="92"/>
      <c r="H2374" s="145"/>
    </row>
    <row r="2375" spans="1:8" s="143" customFormat="1" ht="12.75" x14ac:dyDescent="0.2">
      <c r="A2375" s="135"/>
      <c r="B2375" s="91"/>
      <c r="C2375" s="92"/>
      <c r="H2375" s="145"/>
    </row>
    <row r="2376" spans="1:8" s="143" customFormat="1" ht="12.75" x14ac:dyDescent="0.2">
      <c r="A2376" s="135"/>
      <c r="B2376" s="91"/>
      <c r="C2376" s="92"/>
      <c r="H2376" s="145"/>
    </row>
    <row r="2377" spans="1:8" s="143" customFormat="1" ht="12.75" x14ac:dyDescent="0.2">
      <c r="A2377" s="135"/>
      <c r="B2377" s="91"/>
      <c r="C2377" s="92"/>
      <c r="H2377" s="145"/>
    </row>
    <row r="2378" spans="1:8" s="143" customFormat="1" ht="12.75" x14ac:dyDescent="0.2">
      <c r="A2378" s="135"/>
      <c r="B2378" s="91"/>
      <c r="C2378" s="92"/>
      <c r="H2378" s="145"/>
    </row>
    <row r="2379" spans="1:8" s="143" customFormat="1" ht="12.75" x14ac:dyDescent="0.2">
      <c r="A2379" s="135"/>
      <c r="B2379" s="91"/>
      <c r="C2379" s="92"/>
      <c r="H2379" s="145"/>
    </row>
    <row r="2380" spans="1:8" s="143" customFormat="1" ht="12.75" x14ac:dyDescent="0.2">
      <c r="A2380" s="135"/>
      <c r="B2380" s="91"/>
      <c r="C2380" s="92"/>
      <c r="H2380" s="145"/>
    </row>
    <row r="2381" spans="1:8" s="143" customFormat="1" ht="12.75" x14ac:dyDescent="0.2">
      <c r="A2381" s="135"/>
      <c r="B2381" s="91"/>
      <c r="C2381" s="92"/>
      <c r="H2381" s="145"/>
    </row>
    <row r="2382" spans="1:8" s="143" customFormat="1" ht="12.75" x14ac:dyDescent="0.2">
      <c r="A2382" s="135"/>
      <c r="B2382" s="91"/>
      <c r="C2382" s="92"/>
      <c r="H2382" s="145"/>
    </row>
    <row r="2383" spans="1:8" s="143" customFormat="1" ht="12.75" x14ac:dyDescent="0.2">
      <c r="A2383" s="135"/>
      <c r="B2383" s="91"/>
      <c r="C2383" s="92"/>
      <c r="H2383" s="145"/>
    </row>
    <row r="2384" spans="1:8" s="143" customFormat="1" ht="12.75" x14ac:dyDescent="0.2">
      <c r="A2384" s="135"/>
      <c r="B2384" s="91"/>
      <c r="C2384" s="92"/>
      <c r="H2384" s="145"/>
    </row>
    <row r="2385" spans="1:8" s="143" customFormat="1" ht="12.75" x14ac:dyDescent="0.2">
      <c r="A2385" s="135"/>
      <c r="B2385" s="91"/>
      <c r="C2385" s="92"/>
      <c r="H2385" s="145"/>
    </row>
    <row r="2386" spans="1:8" s="143" customFormat="1" ht="12.75" x14ac:dyDescent="0.2">
      <c r="A2386" s="135"/>
      <c r="B2386" s="91"/>
      <c r="C2386" s="92"/>
      <c r="H2386" s="145"/>
    </row>
    <row r="2387" spans="1:8" s="143" customFormat="1" ht="12.75" x14ac:dyDescent="0.2">
      <c r="A2387" s="135"/>
      <c r="B2387" s="91"/>
      <c r="C2387" s="92"/>
      <c r="H2387" s="145"/>
    </row>
    <row r="2388" spans="1:8" s="143" customFormat="1" ht="12.75" x14ac:dyDescent="0.2">
      <c r="A2388" s="135"/>
      <c r="B2388" s="91"/>
      <c r="C2388" s="92"/>
      <c r="H2388" s="145"/>
    </row>
    <row r="2389" spans="1:8" s="143" customFormat="1" ht="12.75" x14ac:dyDescent="0.2">
      <c r="A2389" s="135"/>
      <c r="B2389" s="91"/>
      <c r="C2389" s="92"/>
      <c r="H2389" s="145"/>
    </row>
    <row r="2390" spans="1:8" s="143" customFormat="1" ht="12.75" x14ac:dyDescent="0.2">
      <c r="A2390" s="135"/>
      <c r="B2390" s="91"/>
      <c r="C2390" s="92"/>
      <c r="H2390" s="145"/>
    </row>
    <row r="2391" spans="1:8" s="143" customFormat="1" ht="12.75" x14ac:dyDescent="0.2">
      <c r="A2391" s="135"/>
      <c r="B2391" s="91"/>
      <c r="C2391" s="92"/>
      <c r="H2391" s="145"/>
    </row>
    <row r="2392" spans="1:8" s="143" customFormat="1" ht="12.75" x14ac:dyDescent="0.2">
      <c r="A2392" s="135"/>
      <c r="B2392" s="91"/>
      <c r="C2392" s="92"/>
      <c r="H2392" s="145"/>
    </row>
    <row r="2393" spans="1:8" s="143" customFormat="1" ht="12.75" x14ac:dyDescent="0.2">
      <c r="A2393" s="135"/>
      <c r="B2393" s="91"/>
      <c r="C2393" s="92"/>
      <c r="H2393" s="145"/>
    </row>
    <row r="2394" spans="1:8" s="143" customFormat="1" ht="12.75" x14ac:dyDescent="0.2">
      <c r="A2394" s="135"/>
      <c r="B2394" s="91"/>
      <c r="C2394" s="92"/>
      <c r="H2394" s="145"/>
    </row>
    <row r="2395" spans="1:8" s="143" customFormat="1" ht="12.75" x14ac:dyDescent="0.2">
      <c r="A2395" s="135"/>
      <c r="B2395" s="91"/>
      <c r="C2395" s="92"/>
      <c r="H2395" s="145"/>
    </row>
    <row r="2396" spans="1:8" s="143" customFormat="1" ht="12.75" x14ac:dyDescent="0.2">
      <c r="A2396" s="135"/>
      <c r="B2396" s="91"/>
      <c r="C2396" s="92"/>
      <c r="H2396" s="145"/>
    </row>
    <row r="2397" spans="1:8" s="143" customFormat="1" ht="12.75" x14ac:dyDescent="0.2">
      <c r="A2397" s="135"/>
      <c r="B2397" s="91"/>
      <c r="C2397" s="92"/>
      <c r="H2397" s="145"/>
    </row>
    <row r="2398" spans="1:8" s="143" customFormat="1" ht="12.75" x14ac:dyDescent="0.2">
      <c r="A2398" s="135"/>
      <c r="B2398" s="91"/>
      <c r="C2398" s="92"/>
      <c r="H2398" s="145"/>
    </row>
    <row r="2399" spans="1:8" s="143" customFormat="1" ht="12.75" x14ac:dyDescent="0.2">
      <c r="A2399" s="135"/>
      <c r="B2399" s="91"/>
      <c r="C2399" s="92"/>
      <c r="H2399" s="145"/>
    </row>
    <row r="2400" spans="1:8" s="143" customFormat="1" ht="12.75" x14ac:dyDescent="0.2">
      <c r="A2400" s="135"/>
      <c r="B2400" s="91"/>
      <c r="C2400" s="92"/>
      <c r="H2400" s="145"/>
    </row>
    <row r="2401" spans="1:8" s="143" customFormat="1" ht="12.75" x14ac:dyDescent="0.2">
      <c r="A2401" s="135"/>
      <c r="B2401" s="91"/>
      <c r="C2401" s="92"/>
      <c r="H2401" s="145"/>
    </row>
    <row r="2402" spans="1:8" s="143" customFormat="1" ht="12.75" x14ac:dyDescent="0.2">
      <c r="A2402" s="135"/>
      <c r="B2402" s="91"/>
      <c r="C2402" s="92"/>
      <c r="H2402" s="145"/>
    </row>
    <row r="2403" spans="1:8" s="143" customFormat="1" ht="12.75" x14ac:dyDescent="0.2">
      <c r="A2403" s="135"/>
      <c r="B2403" s="91"/>
      <c r="C2403" s="92"/>
      <c r="H2403" s="145"/>
    </row>
    <row r="2404" spans="1:8" s="143" customFormat="1" ht="12.75" x14ac:dyDescent="0.2">
      <c r="A2404" s="135"/>
      <c r="B2404" s="91"/>
      <c r="C2404" s="92"/>
      <c r="H2404" s="145"/>
    </row>
    <row r="2405" spans="1:8" s="143" customFormat="1" ht="12.75" x14ac:dyDescent="0.2">
      <c r="A2405" s="135"/>
      <c r="B2405" s="91"/>
      <c r="C2405" s="92"/>
      <c r="H2405" s="145"/>
    </row>
    <row r="2406" spans="1:8" s="143" customFormat="1" ht="12.75" x14ac:dyDescent="0.2">
      <c r="A2406" s="135"/>
      <c r="B2406" s="91"/>
      <c r="C2406" s="92"/>
      <c r="H2406" s="145"/>
    </row>
    <row r="2407" spans="1:8" s="143" customFormat="1" ht="12.75" x14ac:dyDescent="0.2">
      <c r="A2407" s="135"/>
      <c r="B2407" s="91"/>
      <c r="C2407" s="92"/>
      <c r="H2407" s="145"/>
    </row>
    <row r="2408" spans="1:8" s="143" customFormat="1" ht="12.75" x14ac:dyDescent="0.2">
      <c r="A2408" s="135"/>
      <c r="B2408" s="91"/>
      <c r="C2408" s="92"/>
      <c r="H2408" s="145"/>
    </row>
    <row r="2409" spans="1:8" s="143" customFormat="1" ht="12.75" x14ac:dyDescent="0.2">
      <c r="A2409" s="135"/>
      <c r="B2409" s="91"/>
      <c r="C2409" s="92"/>
      <c r="H2409" s="145"/>
    </row>
    <row r="2410" spans="1:8" s="143" customFormat="1" ht="12.75" x14ac:dyDescent="0.2">
      <c r="A2410" s="135"/>
      <c r="B2410" s="91"/>
      <c r="C2410" s="92"/>
      <c r="H2410" s="145"/>
    </row>
    <row r="2411" spans="1:8" s="143" customFormat="1" ht="12.75" x14ac:dyDescent="0.2">
      <c r="A2411" s="135"/>
      <c r="B2411" s="91"/>
      <c r="C2411" s="92"/>
      <c r="H2411" s="145"/>
    </row>
    <row r="2412" spans="1:8" s="143" customFormat="1" ht="12.75" x14ac:dyDescent="0.2">
      <c r="A2412" s="135"/>
      <c r="B2412" s="91"/>
      <c r="C2412" s="92"/>
      <c r="H2412" s="145"/>
    </row>
    <row r="2413" spans="1:8" s="143" customFormat="1" ht="12.75" x14ac:dyDescent="0.2">
      <c r="A2413" s="135"/>
      <c r="B2413" s="91"/>
      <c r="C2413" s="92"/>
      <c r="H2413" s="145"/>
    </row>
    <row r="2414" spans="1:8" s="143" customFormat="1" ht="12.75" x14ac:dyDescent="0.2">
      <c r="A2414" s="135"/>
      <c r="B2414" s="91"/>
      <c r="C2414" s="92"/>
      <c r="H2414" s="145"/>
    </row>
    <row r="2415" spans="1:8" s="143" customFormat="1" ht="12.75" x14ac:dyDescent="0.2">
      <c r="A2415" s="135"/>
      <c r="B2415" s="91"/>
      <c r="C2415" s="92"/>
      <c r="H2415" s="145"/>
    </row>
    <row r="2416" spans="1:8" s="143" customFormat="1" ht="12.75" x14ac:dyDescent="0.2">
      <c r="A2416" s="135"/>
      <c r="B2416" s="91"/>
      <c r="C2416" s="92"/>
      <c r="H2416" s="145"/>
    </row>
    <row r="2417" spans="1:8" s="143" customFormat="1" ht="12.75" x14ac:dyDescent="0.2">
      <c r="A2417" s="135"/>
      <c r="B2417" s="91"/>
      <c r="C2417" s="92"/>
      <c r="H2417" s="145"/>
    </row>
    <row r="2418" spans="1:8" s="143" customFormat="1" ht="12.75" x14ac:dyDescent="0.2">
      <c r="A2418" s="135"/>
      <c r="B2418" s="91"/>
      <c r="C2418" s="92"/>
      <c r="H2418" s="145"/>
    </row>
    <row r="2419" spans="1:8" s="143" customFormat="1" ht="12.75" x14ac:dyDescent="0.2">
      <c r="A2419" s="135"/>
      <c r="B2419" s="91"/>
      <c r="C2419" s="92"/>
      <c r="H2419" s="145"/>
    </row>
    <row r="2420" spans="1:8" s="143" customFormat="1" ht="12.75" x14ac:dyDescent="0.2">
      <c r="A2420" s="135"/>
      <c r="B2420" s="91"/>
      <c r="C2420" s="92"/>
      <c r="H2420" s="145"/>
    </row>
    <row r="2421" spans="1:8" s="143" customFormat="1" ht="12.75" x14ac:dyDescent="0.2">
      <c r="A2421" s="135"/>
      <c r="B2421" s="91"/>
      <c r="C2421" s="92"/>
      <c r="H2421" s="145"/>
    </row>
    <row r="2422" spans="1:8" s="143" customFormat="1" ht="12.75" x14ac:dyDescent="0.2">
      <c r="A2422" s="135"/>
      <c r="B2422" s="91"/>
      <c r="C2422" s="92"/>
      <c r="H2422" s="145"/>
    </row>
    <row r="2423" spans="1:8" s="143" customFormat="1" ht="12.75" x14ac:dyDescent="0.2">
      <c r="A2423" s="135"/>
      <c r="B2423" s="91"/>
      <c r="C2423" s="92"/>
      <c r="H2423" s="145"/>
    </row>
    <row r="2424" spans="1:8" s="143" customFormat="1" ht="12.75" x14ac:dyDescent="0.2">
      <c r="A2424" s="135"/>
      <c r="B2424" s="91"/>
      <c r="C2424" s="92"/>
      <c r="H2424" s="145"/>
    </row>
    <row r="2425" spans="1:8" s="143" customFormat="1" ht="12.75" x14ac:dyDescent="0.2">
      <c r="A2425" s="135"/>
      <c r="B2425" s="91"/>
      <c r="C2425" s="92"/>
      <c r="H2425" s="145"/>
    </row>
    <row r="2426" spans="1:8" s="143" customFormat="1" ht="12.75" x14ac:dyDescent="0.2">
      <c r="A2426" s="135"/>
      <c r="B2426" s="91"/>
      <c r="C2426" s="92"/>
      <c r="H2426" s="145"/>
    </row>
    <row r="2427" spans="1:8" s="143" customFormat="1" ht="12.75" x14ac:dyDescent="0.2">
      <c r="A2427" s="135"/>
      <c r="B2427" s="91"/>
      <c r="C2427" s="92"/>
      <c r="H2427" s="145"/>
    </row>
    <row r="2428" spans="1:8" s="143" customFormat="1" ht="12.75" x14ac:dyDescent="0.2">
      <c r="A2428" s="135"/>
      <c r="B2428" s="91"/>
      <c r="C2428" s="92"/>
      <c r="H2428" s="145"/>
    </row>
    <row r="2429" spans="1:8" s="143" customFormat="1" ht="12.75" x14ac:dyDescent="0.2">
      <c r="A2429" s="135"/>
      <c r="B2429" s="91"/>
      <c r="C2429" s="92"/>
      <c r="H2429" s="145"/>
    </row>
    <row r="2430" spans="1:8" s="143" customFormat="1" ht="12.75" x14ac:dyDescent="0.2">
      <c r="A2430" s="135"/>
      <c r="B2430" s="91"/>
      <c r="C2430" s="92"/>
      <c r="H2430" s="145"/>
    </row>
    <row r="2431" spans="1:8" s="143" customFormat="1" ht="12.75" x14ac:dyDescent="0.2">
      <c r="A2431" s="135"/>
      <c r="B2431" s="91"/>
      <c r="C2431" s="92"/>
      <c r="H2431" s="145"/>
    </row>
    <row r="2432" spans="1:8" s="143" customFormat="1" ht="12.75" x14ac:dyDescent="0.2">
      <c r="A2432" s="135"/>
      <c r="B2432" s="91"/>
      <c r="C2432" s="92"/>
      <c r="H2432" s="145"/>
    </row>
    <row r="2433" spans="1:8" s="143" customFormat="1" ht="12.75" x14ac:dyDescent="0.2">
      <c r="A2433" s="135"/>
      <c r="B2433" s="91"/>
      <c r="C2433" s="92"/>
      <c r="H2433" s="145"/>
    </row>
    <row r="2434" spans="1:8" s="143" customFormat="1" ht="12.75" x14ac:dyDescent="0.2">
      <c r="A2434" s="135"/>
      <c r="B2434" s="91"/>
      <c r="C2434" s="92"/>
      <c r="H2434" s="145"/>
    </row>
    <row r="2435" spans="1:8" s="143" customFormat="1" ht="12.75" x14ac:dyDescent="0.2">
      <c r="A2435" s="135"/>
      <c r="B2435" s="91"/>
      <c r="C2435" s="92"/>
      <c r="H2435" s="145"/>
    </row>
    <row r="2436" spans="1:8" s="143" customFormat="1" ht="12.75" x14ac:dyDescent="0.2">
      <c r="A2436" s="135"/>
      <c r="B2436" s="91"/>
      <c r="C2436" s="92"/>
      <c r="H2436" s="145"/>
    </row>
    <row r="2437" spans="1:8" s="143" customFormat="1" ht="12.75" x14ac:dyDescent="0.2">
      <c r="A2437" s="135"/>
      <c r="B2437" s="91"/>
      <c r="C2437" s="92"/>
      <c r="H2437" s="145"/>
    </row>
    <row r="2438" spans="1:8" s="143" customFormat="1" ht="12.75" x14ac:dyDescent="0.2">
      <c r="A2438" s="135"/>
      <c r="B2438" s="91"/>
      <c r="C2438" s="92"/>
      <c r="H2438" s="145"/>
    </row>
    <row r="2439" spans="1:8" s="143" customFormat="1" ht="12.75" x14ac:dyDescent="0.2">
      <c r="A2439" s="135"/>
      <c r="B2439" s="91"/>
      <c r="C2439" s="92"/>
      <c r="H2439" s="145"/>
    </row>
    <row r="2440" spans="1:8" s="143" customFormat="1" ht="12.75" x14ac:dyDescent="0.2">
      <c r="A2440" s="135"/>
      <c r="B2440" s="91"/>
      <c r="C2440" s="92"/>
      <c r="H2440" s="145"/>
    </row>
    <row r="2441" spans="1:8" s="143" customFormat="1" ht="12.75" x14ac:dyDescent="0.2">
      <c r="A2441" s="135"/>
      <c r="B2441" s="91"/>
      <c r="C2441" s="92"/>
      <c r="H2441" s="145"/>
    </row>
    <row r="2442" spans="1:8" s="143" customFormat="1" ht="12.75" x14ac:dyDescent="0.2">
      <c r="A2442" s="135"/>
      <c r="B2442" s="91"/>
      <c r="C2442" s="92"/>
      <c r="H2442" s="145"/>
    </row>
    <row r="2443" spans="1:8" s="143" customFormat="1" ht="12.75" x14ac:dyDescent="0.2">
      <c r="A2443" s="135"/>
      <c r="B2443" s="91"/>
      <c r="C2443" s="92"/>
      <c r="H2443" s="145"/>
    </row>
    <row r="2444" spans="1:8" s="143" customFormat="1" ht="12.75" x14ac:dyDescent="0.2">
      <c r="A2444" s="135"/>
      <c r="B2444" s="91"/>
      <c r="C2444" s="92"/>
      <c r="H2444" s="145"/>
    </row>
    <row r="2445" spans="1:8" s="143" customFormat="1" ht="12.75" x14ac:dyDescent="0.2">
      <c r="A2445" s="135"/>
      <c r="B2445" s="91"/>
      <c r="C2445" s="92"/>
      <c r="H2445" s="145"/>
    </row>
    <row r="2446" spans="1:8" s="143" customFormat="1" ht="12.75" x14ac:dyDescent="0.2">
      <c r="A2446" s="135"/>
      <c r="B2446" s="91"/>
      <c r="C2446" s="92"/>
      <c r="H2446" s="145"/>
    </row>
    <row r="2447" spans="1:8" s="143" customFormat="1" ht="12.75" x14ac:dyDescent="0.2">
      <c r="A2447" s="135"/>
      <c r="B2447" s="91"/>
      <c r="C2447" s="92"/>
      <c r="H2447" s="145"/>
    </row>
    <row r="2448" spans="1:8" s="143" customFormat="1" ht="12.75" x14ac:dyDescent="0.2">
      <c r="A2448" s="135"/>
      <c r="B2448" s="91"/>
      <c r="C2448" s="92"/>
      <c r="H2448" s="145"/>
    </row>
    <row r="2449" spans="1:8" s="143" customFormat="1" ht="12.75" x14ac:dyDescent="0.2">
      <c r="A2449" s="135"/>
      <c r="B2449" s="91"/>
      <c r="C2449" s="92"/>
      <c r="H2449" s="145"/>
    </row>
    <row r="2450" spans="1:8" s="143" customFormat="1" ht="12.75" x14ac:dyDescent="0.2">
      <c r="A2450" s="135"/>
      <c r="B2450" s="91"/>
      <c r="C2450" s="92"/>
      <c r="H2450" s="145"/>
    </row>
    <row r="2451" spans="1:8" s="143" customFormat="1" ht="12.75" x14ac:dyDescent="0.2">
      <c r="A2451" s="135"/>
      <c r="B2451" s="91"/>
      <c r="C2451" s="92"/>
      <c r="H2451" s="145"/>
    </row>
    <row r="2452" spans="1:8" s="143" customFormat="1" ht="12.75" x14ac:dyDescent="0.2">
      <c r="A2452" s="135"/>
      <c r="B2452" s="91"/>
      <c r="C2452" s="92"/>
      <c r="H2452" s="145"/>
    </row>
    <row r="2453" spans="1:8" s="143" customFormat="1" ht="12.75" x14ac:dyDescent="0.2">
      <c r="A2453" s="135"/>
      <c r="B2453" s="91"/>
      <c r="C2453" s="92"/>
      <c r="H2453" s="145"/>
    </row>
    <row r="2454" spans="1:8" s="143" customFormat="1" ht="12.75" x14ac:dyDescent="0.2">
      <c r="A2454" s="135"/>
      <c r="B2454" s="91"/>
      <c r="C2454" s="92"/>
      <c r="H2454" s="145"/>
    </row>
    <row r="2455" spans="1:8" s="143" customFormat="1" ht="12.75" x14ac:dyDescent="0.2">
      <c r="A2455" s="135"/>
      <c r="B2455" s="91"/>
      <c r="C2455" s="92"/>
      <c r="H2455" s="145"/>
    </row>
    <row r="2456" spans="1:8" s="143" customFormat="1" ht="12.75" x14ac:dyDescent="0.2">
      <c r="A2456" s="135"/>
      <c r="B2456" s="91"/>
      <c r="C2456" s="92"/>
      <c r="H2456" s="145"/>
    </row>
    <row r="2457" spans="1:8" s="143" customFormat="1" ht="12.75" x14ac:dyDescent="0.2">
      <c r="A2457" s="135"/>
      <c r="B2457" s="91"/>
      <c r="C2457" s="92"/>
      <c r="H2457" s="145"/>
    </row>
    <row r="2458" spans="1:8" s="143" customFormat="1" ht="12.75" x14ac:dyDescent="0.2">
      <c r="A2458" s="135"/>
      <c r="B2458" s="91"/>
      <c r="C2458" s="92"/>
      <c r="H2458" s="145"/>
    </row>
    <row r="2459" spans="1:8" s="143" customFormat="1" ht="12.75" x14ac:dyDescent="0.2">
      <c r="A2459" s="135"/>
      <c r="B2459" s="91"/>
      <c r="C2459" s="92"/>
      <c r="H2459" s="145"/>
    </row>
    <row r="2460" spans="1:8" s="143" customFormat="1" ht="12.75" x14ac:dyDescent="0.2">
      <c r="A2460" s="135"/>
      <c r="B2460" s="91"/>
      <c r="C2460" s="92"/>
      <c r="H2460" s="145"/>
    </row>
    <row r="2461" spans="1:8" s="143" customFormat="1" ht="12.75" x14ac:dyDescent="0.2">
      <c r="A2461" s="135"/>
      <c r="B2461" s="91"/>
      <c r="C2461" s="92"/>
      <c r="H2461" s="145"/>
    </row>
    <row r="2462" spans="1:8" s="143" customFormat="1" ht="12.75" x14ac:dyDescent="0.2">
      <c r="A2462" s="135"/>
      <c r="B2462" s="91"/>
      <c r="C2462" s="92"/>
      <c r="H2462" s="145"/>
    </row>
    <row r="2463" spans="1:8" s="143" customFormat="1" ht="12.75" x14ac:dyDescent="0.2">
      <c r="A2463" s="135"/>
      <c r="B2463" s="91"/>
      <c r="C2463" s="92"/>
      <c r="H2463" s="145"/>
    </row>
    <row r="2464" spans="1:8" s="143" customFormat="1" ht="12.75" x14ac:dyDescent="0.2">
      <c r="A2464" s="135"/>
      <c r="B2464" s="91"/>
      <c r="C2464" s="92"/>
      <c r="H2464" s="145"/>
    </row>
    <row r="2465" spans="1:8" s="143" customFormat="1" ht="12.75" x14ac:dyDescent="0.2">
      <c r="A2465" s="135"/>
      <c r="B2465" s="91"/>
      <c r="C2465" s="92"/>
      <c r="H2465" s="145"/>
    </row>
    <row r="2466" spans="1:8" s="143" customFormat="1" ht="12.75" x14ac:dyDescent="0.2">
      <c r="A2466" s="135"/>
      <c r="B2466" s="91"/>
      <c r="C2466" s="92"/>
      <c r="H2466" s="145"/>
    </row>
    <row r="2467" spans="1:8" s="143" customFormat="1" ht="12.75" x14ac:dyDescent="0.2">
      <c r="A2467" s="135"/>
      <c r="B2467" s="91"/>
      <c r="C2467" s="92"/>
      <c r="H2467" s="145"/>
    </row>
    <row r="2468" spans="1:8" s="143" customFormat="1" ht="12.75" x14ac:dyDescent="0.2">
      <c r="A2468" s="135"/>
      <c r="B2468" s="91"/>
      <c r="C2468" s="92"/>
      <c r="H2468" s="145"/>
    </row>
    <row r="2469" spans="1:8" s="143" customFormat="1" ht="12.75" x14ac:dyDescent="0.2">
      <c r="A2469" s="135"/>
      <c r="B2469" s="91"/>
      <c r="C2469" s="92"/>
      <c r="H2469" s="145"/>
    </row>
    <row r="2470" spans="1:8" s="143" customFormat="1" ht="12.75" x14ac:dyDescent="0.2">
      <c r="A2470" s="135"/>
      <c r="B2470" s="91"/>
      <c r="C2470" s="92"/>
      <c r="H2470" s="145"/>
    </row>
    <row r="2471" spans="1:8" s="143" customFormat="1" ht="12.75" x14ac:dyDescent="0.2">
      <c r="A2471" s="135"/>
      <c r="B2471" s="91"/>
      <c r="C2471" s="92"/>
      <c r="H2471" s="145"/>
    </row>
    <row r="2472" spans="1:8" s="143" customFormat="1" ht="12.75" x14ac:dyDescent="0.2">
      <c r="A2472" s="135"/>
      <c r="B2472" s="91"/>
      <c r="C2472" s="92"/>
      <c r="H2472" s="145"/>
    </row>
    <row r="2473" spans="1:8" s="143" customFormat="1" ht="12.75" x14ac:dyDescent="0.2">
      <c r="A2473" s="135"/>
      <c r="B2473" s="91"/>
      <c r="C2473" s="92"/>
      <c r="H2473" s="145"/>
    </row>
    <row r="2474" spans="1:8" s="143" customFormat="1" ht="12.75" x14ac:dyDescent="0.2">
      <c r="A2474" s="135"/>
      <c r="B2474" s="91"/>
      <c r="C2474" s="92"/>
      <c r="H2474" s="145"/>
    </row>
    <row r="2475" spans="1:8" s="143" customFormat="1" ht="12.75" x14ac:dyDescent="0.2">
      <c r="A2475" s="135"/>
      <c r="B2475" s="91"/>
      <c r="C2475" s="92"/>
      <c r="H2475" s="145"/>
    </row>
    <row r="2476" spans="1:8" s="143" customFormat="1" ht="12.75" x14ac:dyDescent="0.2">
      <c r="A2476" s="135"/>
      <c r="B2476" s="91"/>
      <c r="C2476" s="92"/>
      <c r="H2476" s="145"/>
    </row>
    <row r="2477" spans="1:8" s="143" customFormat="1" ht="12.75" x14ac:dyDescent="0.2">
      <c r="A2477" s="135"/>
      <c r="B2477" s="91"/>
      <c r="C2477" s="92"/>
      <c r="H2477" s="145"/>
    </row>
    <row r="2478" spans="1:8" s="143" customFormat="1" ht="12.75" x14ac:dyDescent="0.2">
      <c r="A2478" s="135"/>
      <c r="B2478" s="91"/>
      <c r="C2478" s="92"/>
      <c r="H2478" s="145"/>
    </row>
    <row r="2479" spans="1:8" s="143" customFormat="1" ht="12.75" x14ac:dyDescent="0.2">
      <c r="A2479" s="135"/>
      <c r="B2479" s="91"/>
      <c r="C2479" s="92"/>
      <c r="H2479" s="145"/>
    </row>
    <row r="2480" spans="1:8" s="143" customFormat="1" ht="12.75" x14ac:dyDescent="0.2">
      <c r="A2480" s="135"/>
      <c r="B2480" s="91"/>
      <c r="C2480" s="92"/>
      <c r="H2480" s="145"/>
    </row>
    <row r="2481" spans="1:8" s="143" customFormat="1" ht="12.75" x14ac:dyDescent="0.2">
      <c r="A2481" s="135"/>
      <c r="B2481" s="91"/>
      <c r="C2481" s="92"/>
      <c r="H2481" s="145"/>
    </row>
    <row r="2482" spans="1:8" s="143" customFormat="1" ht="12.75" x14ac:dyDescent="0.2">
      <c r="A2482" s="135"/>
      <c r="B2482" s="91"/>
      <c r="C2482" s="92"/>
      <c r="H2482" s="145"/>
    </row>
    <row r="2483" spans="1:8" s="143" customFormat="1" ht="12.75" x14ac:dyDescent="0.2">
      <c r="A2483" s="135"/>
      <c r="B2483" s="91"/>
      <c r="C2483" s="92"/>
      <c r="H2483" s="145"/>
    </row>
    <row r="2484" spans="1:8" s="143" customFormat="1" ht="12.75" x14ac:dyDescent="0.2">
      <c r="A2484" s="135"/>
      <c r="B2484" s="91"/>
      <c r="C2484" s="92"/>
      <c r="H2484" s="145"/>
    </row>
    <row r="2485" spans="1:8" s="143" customFormat="1" ht="12.75" x14ac:dyDescent="0.2">
      <c r="A2485" s="135"/>
      <c r="B2485" s="91"/>
      <c r="C2485" s="92"/>
      <c r="H2485" s="145"/>
    </row>
    <row r="2486" spans="1:8" s="143" customFormat="1" ht="12.75" x14ac:dyDescent="0.2">
      <c r="A2486" s="135"/>
      <c r="B2486" s="91"/>
      <c r="C2486" s="92"/>
      <c r="H2486" s="145"/>
    </row>
    <row r="2487" spans="1:8" s="143" customFormat="1" ht="12.75" x14ac:dyDescent="0.2">
      <c r="A2487" s="135"/>
      <c r="B2487" s="91"/>
      <c r="C2487" s="92"/>
      <c r="H2487" s="145"/>
    </row>
    <row r="2488" spans="1:8" s="143" customFormat="1" ht="12.75" x14ac:dyDescent="0.2">
      <c r="A2488" s="135"/>
      <c r="B2488" s="91"/>
      <c r="C2488" s="92"/>
      <c r="H2488" s="145"/>
    </row>
    <row r="2489" spans="1:8" s="143" customFormat="1" ht="12.75" x14ac:dyDescent="0.2">
      <c r="A2489" s="135"/>
      <c r="B2489" s="91"/>
      <c r="C2489" s="92"/>
      <c r="H2489" s="145"/>
    </row>
    <row r="2490" spans="1:8" s="143" customFormat="1" ht="12.75" x14ac:dyDescent="0.2">
      <c r="A2490" s="135"/>
      <c r="B2490" s="91"/>
      <c r="C2490" s="92"/>
      <c r="H2490" s="145"/>
    </row>
    <row r="2491" spans="1:8" s="143" customFormat="1" ht="12.75" x14ac:dyDescent="0.2">
      <c r="A2491" s="135"/>
      <c r="B2491" s="91"/>
      <c r="C2491" s="92"/>
      <c r="H2491" s="145"/>
    </row>
    <row r="2492" spans="1:8" s="143" customFormat="1" ht="12.75" x14ac:dyDescent="0.2">
      <c r="A2492" s="135"/>
      <c r="B2492" s="91"/>
      <c r="C2492" s="92"/>
      <c r="H2492" s="145"/>
    </row>
    <row r="2493" spans="1:8" s="143" customFormat="1" ht="12.75" x14ac:dyDescent="0.2">
      <c r="A2493" s="135"/>
      <c r="B2493" s="91"/>
      <c r="C2493" s="92"/>
      <c r="H2493" s="145"/>
    </row>
    <row r="2494" spans="1:8" s="143" customFormat="1" ht="12.75" x14ac:dyDescent="0.2">
      <c r="A2494" s="135"/>
      <c r="B2494" s="91"/>
      <c r="C2494" s="92"/>
      <c r="H2494" s="145"/>
    </row>
    <row r="2495" spans="1:8" s="143" customFormat="1" ht="12.75" x14ac:dyDescent="0.2">
      <c r="A2495" s="135"/>
      <c r="B2495" s="91"/>
      <c r="C2495" s="92"/>
      <c r="H2495" s="145"/>
    </row>
    <row r="2496" spans="1:8" s="143" customFormat="1" ht="12.75" x14ac:dyDescent="0.2">
      <c r="A2496" s="135"/>
      <c r="B2496" s="91"/>
      <c r="C2496" s="92"/>
      <c r="H2496" s="145"/>
    </row>
    <row r="2497" spans="1:8" s="143" customFormat="1" ht="12.75" x14ac:dyDescent="0.2">
      <c r="A2497" s="135"/>
      <c r="B2497" s="91"/>
      <c r="C2497" s="92"/>
      <c r="H2497" s="145"/>
    </row>
    <row r="2498" spans="1:8" s="143" customFormat="1" ht="12.75" x14ac:dyDescent="0.2">
      <c r="A2498" s="135"/>
      <c r="B2498" s="91"/>
      <c r="C2498" s="92"/>
      <c r="H2498" s="145"/>
    </row>
    <row r="2499" spans="1:8" s="143" customFormat="1" ht="12.75" x14ac:dyDescent="0.2">
      <c r="A2499" s="135"/>
      <c r="B2499" s="91"/>
      <c r="C2499" s="92"/>
      <c r="H2499" s="145"/>
    </row>
    <row r="2500" spans="1:8" s="143" customFormat="1" ht="12.75" x14ac:dyDescent="0.2">
      <c r="A2500" s="135"/>
      <c r="B2500" s="91"/>
      <c r="C2500" s="92"/>
      <c r="H2500" s="145"/>
    </row>
    <row r="2501" spans="1:8" s="143" customFormat="1" ht="12.75" x14ac:dyDescent="0.2">
      <c r="A2501" s="135"/>
      <c r="B2501" s="91"/>
      <c r="C2501" s="92"/>
      <c r="H2501" s="145"/>
    </row>
    <row r="2502" spans="1:8" s="143" customFormat="1" ht="12.75" x14ac:dyDescent="0.2">
      <c r="A2502" s="135"/>
      <c r="B2502" s="91"/>
      <c r="C2502" s="92"/>
      <c r="H2502" s="145"/>
    </row>
    <row r="2503" spans="1:8" s="143" customFormat="1" ht="12.75" x14ac:dyDescent="0.2">
      <c r="A2503" s="135"/>
      <c r="B2503" s="91"/>
      <c r="C2503" s="92"/>
      <c r="H2503" s="145"/>
    </row>
    <row r="2504" spans="1:8" s="143" customFormat="1" ht="12.75" x14ac:dyDescent="0.2">
      <c r="A2504" s="135"/>
      <c r="B2504" s="91"/>
      <c r="C2504" s="92"/>
      <c r="H2504" s="145"/>
    </row>
    <row r="2505" spans="1:8" s="143" customFormat="1" ht="12.75" x14ac:dyDescent="0.2">
      <c r="A2505" s="135"/>
      <c r="B2505" s="91"/>
      <c r="C2505" s="92"/>
      <c r="H2505" s="145"/>
    </row>
    <row r="2506" spans="1:8" s="143" customFormat="1" ht="12.75" x14ac:dyDescent="0.2">
      <c r="A2506" s="135"/>
      <c r="B2506" s="91"/>
      <c r="C2506" s="92"/>
      <c r="H2506" s="145"/>
    </row>
    <row r="2507" spans="1:8" s="143" customFormat="1" ht="12.75" x14ac:dyDescent="0.2">
      <c r="A2507" s="135"/>
      <c r="B2507" s="91"/>
      <c r="C2507" s="92"/>
      <c r="H2507" s="145"/>
    </row>
    <row r="2508" spans="1:8" s="143" customFormat="1" ht="12.75" x14ac:dyDescent="0.2">
      <c r="A2508" s="135"/>
      <c r="B2508" s="91"/>
      <c r="C2508" s="92"/>
      <c r="H2508" s="145"/>
    </row>
    <row r="2509" spans="1:8" s="143" customFormat="1" ht="12.75" x14ac:dyDescent="0.2">
      <c r="A2509" s="135"/>
      <c r="B2509" s="91"/>
      <c r="C2509" s="92"/>
      <c r="H2509" s="145"/>
    </row>
    <row r="2510" spans="1:8" s="143" customFormat="1" ht="12.75" x14ac:dyDescent="0.2">
      <c r="A2510" s="135"/>
      <c r="B2510" s="91"/>
      <c r="C2510" s="92"/>
      <c r="H2510" s="145"/>
    </row>
    <row r="2511" spans="1:8" s="143" customFormat="1" ht="12.75" x14ac:dyDescent="0.2">
      <c r="A2511" s="135"/>
      <c r="B2511" s="91"/>
      <c r="C2511" s="92"/>
      <c r="H2511" s="145"/>
    </row>
    <row r="2512" spans="1:8" s="143" customFormat="1" ht="12.75" x14ac:dyDescent="0.2">
      <c r="A2512" s="135"/>
      <c r="B2512" s="91"/>
      <c r="C2512" s="92"/>
      <c r="H2512" s="145"/>
    </row>
    <row r="2513" spans="1:8" s="143" customFormat="1" ht="12.75" x14ac:dyDescent="0.2">
      <c r="A2513" s="135"/>
      <c r="B2513" s="91"/>
      <c r="C2513" s="92"/>
      <c r="H2513" s="145"/>
    </row>
    <row r="2514" spans="1:8" s="143" customFormat="1" ht="12.75" x14ac:dyDescent="0.2">
      <c r="A2514" s="135"/>
      <c r="B2514" s="91"/>
      <c r="C2514" s="92"/>
      <c r="H2514" s="145"/>
    </row>
    <row r="2515" spans="1:8" s="143" customFormat="1" ht="12.75" x14ac:dyDescent="0.2">
      <c r="A2515" s="135"/>
      <c r="B2515" s="91"/>
      <c r="C2515" s="92"/>
      <c r="H2515" s="145"/>
    </row>
    <row r="2516" spans="1:8" s="143" customFormat="1" ht="12.75" x14ac:dyDescent="0.2">
      <c r="A2516" s="135"/>
      <c r="B2516" s="91"/>
      <c r="C2516" s="92"/>
      <c r="H2516" s="145"/>
    </row>
    <row r="2517" spans="1:8" s="143" customFormat="1" ht="12.75" x14ac:dyDescent="0.2">
      <c r="A2517" s="135"/>
      <c r="B2517" s="91"/>
      <c r="C2517" s="92"/>
      <c r="H2517" s="145"/>
    </row>
    <row r="2518" spans="1:8" s="143" customFormat="1" ht="12.75" x14ac:dyDescent="0.2">
      <c r="A2518" s="135"/>
      <c r="B2518" s="91"/>
      <c r="C2518" s="92"/>
      <c r="H2518" s="145"/>
    </row>
    <row r="2519" spans="1:8" s="143" customFormat="1" ht="12.75" x14ac:dyDescent="0.2">
      <c r="A2519" s="135"/>
      <c r="B2519" s="91"/>
      <c r="C2519" s="92"/>
      <c r="H2519" s="145"/>
    </row>
    <row r="2520" spans="1:8" s="143" customFormat="1" ht="12.75" x14ac:dyDescent="0.2">
      <c r="A2520" s="135"/>
      <c r="B2520" s="91"/>
      <c r="C2520" s="92"/>
      <c r="H2520" s="145"/>
    </row>
    <row r="2521" spans="1:8" s="143" customFormat="1" ht="12.75" x14ac:dyDescent="0.2">
      <c r="A2521" s="135"/>
      <c r="B2521" s="91"/>
      <c r="C2521" s="92"/>
      <c r="H2521" s="145"/>
    </row>
    <row r="2522" spans="1:8" s="143" customFormat="1" ht="12.75" x14ac:dyDescent="0.2">
      <c r="A2522" s="135"/>
      <c r="B2522" s="91"/>
      <c r="C2522" s="92"/>
      <c r="H2522" s="145"/>
    </row>
    <row r="2523" spans="1:8" s="143" customFormat="1" ht="12.75" x14ac:dyDescent="0.2">
      <c r="A2523" s="135"/>
      <c r="B2523" s="91"/>
      <c r="C2523" s="92"/>
      <c r="H2523" s="145"/>
    </row>
    <row r="2524" spans="1:8" s="143" customFormat="1" ht="12.75" x14ac:dyDescent="0.2">
      <c r="A2524" s="135"/>
      <c r="B2524" s="91"/>
      <c r="C2524" s="92"/>
      <c r="H2524" s="145"/>
    </row>
    <row r="2525" spans="1:8" s="143" customFormat="1" ht="12.75" x14ac:dyDescent="0.2">
      <c r="A2525" s="135"/>
      <c r="B2525" s="91"/>
      <c r="C2525" s="92"/>
      <c r="H2525" s="145"/>
    </row>
    <row r="2526" spans="1:8" s="143" customFormat="1" ht="12.75" x14ac:dyDescent="0.2">
      <c r="A2526" s="135"/>
      <c r="B2526" s="91"/>
      <c r="C2526" s="92"/>
      <c r="H2526" s="145"/>
    </row>
    <row r="2527" spans="1:8" s="143" customFormat="1" ht="12.75" x14ac:dyDescent="0.2">
      <c r="A2527" s="135"/>
      <c r="B2527" s="91"/>
      <c r="C2527" s="92"/>
      <c r="H2527" s="145"/>
    </row>
    <row r="2528" spans="1:8" s="143" customFormat="1" ht="12.75" x14ac:dyDescent="0.2">
      <c r="A2528" s="135"/>
      <c r="B2528" s="91"/>
      <c r="C2528" s="92"/>
      <c r="H2528" s="145"/>
    </row>
    <row r="2529" spans="1:8" s="143" customFormat="1" ht="12.75" x14ac:dyDescent="0.2">
      <c r="A2529" s="135"/>
      <c r="B2529" s="91"/>
      <c r="C2529" s="92"/>
      <c r="H2529" s="145"/>
    </row>
    <row r="2530" spans="1:8" s="143" customFormat="1" ht="12.75" x14ac:dyDescent="0.2">
      <c r="A2530" s="135"/>
      <c r="B2530" s="91"/>
      <c r="C2530" s="92"/>
      <c r="H2530" s="145"/>
    </row>
    <row r="2531" spans="1:8" s="143" customFormat="1" ht="12.75" x14ac:dyDescent="0.2">
      <c r="A2531" s="135"/>
      <c r="B2531" s="91"/>
      <c r="C2531" s="92"/>
      <c r="H2531" s="145"/>
    </row>
    <row r="2532" spans="1:8" s="143" customFormat="1" ht="12.75" x14ac:dyDescent="0.2">
      <c r="A2532" s="135"/>
      <c r="B2532" s="91"/>
      <c r="C2532" s="92"/>
      <c r="H2532" s="145"/>
    </row>
    <row r="2533" spans="1:8" s="143" customFormat="1" ht="12.75" x14ac:dyDescent="0.2">
      <c r="A2533" s="135"/>
      <c r="B2533" s="91"/>
      <c r="C2533" s="92"/>
      <c r="H2533" s="145"/>
    </row>
    <row r="2534" spans="1:8" s="143" customFormat="1" ht="12.75" x14ac:dyDescent="0.2">
      <c r="A2534" s="135"/>
      <c r="B2534" s="91"/>
      <c r="C2534" s="92"/>
      <c r="H2534" s="145"/>
    </row>
    <row r="2535" spans="1:8" s="143" customFormat="1" ht="12.75" x14ac:dyDescent="0.2">
      <c r="A2535" s="135"/>
      <c r="B2535" s="91"/>
      <c r="C2535" s="92"/>
      <c r="H2535" s="145"/>
    </row>
    <row r="2536" spans="1:8" s="143" customFormat="1" ht="12.75" x14ac:dyDescent="0.2">
      <c r="A2536" s="135"/>
      <c r="B2536" s="91"/>
      <c r="C2536" s="92"/>
      <c r="H2536" s="145"/>
    </row>
    <row r="2537" spans="1:8" s="143" customFormat="1" ht="12.75" x14ac:dyDescent="0.2">
      <c r="A2537" s="135"/>
      <c r="B2537" s="91"/>
      <c r="C2537" s="92"/>
      <c r="H2537" s="145"/>
    </row>
    <row r="2538" spans="1:8" s="143" customFormat="1" ht="12.75" x14ac:dyDescent="0.2">
      <c r="A2538" s="135"/>
      <c r="B2538" s="91"/>
      <c r="C2538" s="92"/>
      <c r="H2538" s="145"/>
    </row>
    <row r="2539" spans="1:8" s="143" customFormat="1" ht="12.75" x14ac:dyDescent="0.2">
      <c r="A2539" s="135"/>
      <c r="B2539" s="91"/>
      <c r="C2539" s="92"/>
      <c r="H2539" s="145"/>
    </row>
    <row r="2540" spans="1:8" s="143" customFormat="1" ht="12.75" x14ac:dyDescent="0.2">
      <c r="A2540" s="135"/>
      <c r="B2540" s="91"/>
      <c r="C2540" s="92"/>
      <c r="H2540" s="145"/>
    </row>
    <row r="2541" spans="1:8" s="143" customFormat="1" ht="12.75" x14ac:dyDescent="0.2">
      <c r="A2541" s="135"/>
      <c r="B2541" s="91"/>
      <c r="C2541" s="92"/>
      <c r="H2541" s="145"/>
    </row>
    <row r="2542" spans="1:8" s="143" customFormat="1" ht="12.75" x14ac:dyDescent="0.2">
      <c r="A2542" s="135"/>
      <c r="B2542" s="91"/>
      <c r="C2542" s="92"/>
      <c r="H2542" s="145"/>
    </row>
    <row r="2543" spans="1:8" s="143" customFormat="1" ht="12.75" x14ac:dyDescent="0.2">
      <c r="A2543" s="135"/>
      <c r="B2543" s="91"/>
      <c r="C2543" s="92"/>
      <c r="H2543" s="145"/>
    </row>
    <row r="2544" spans="1:8" s="143" customFormat="1" ht="12.75" x14ac:dyDescent="0.2">
      <c r="A2544" s="135"/>
      <c r="B2544" s="91"/>
      <c r="C2544" s="92"/>
      <c r="H2544" s="145"/>
    </row>
    <row r="2545" spans="1:8" s="143" customFormat="1" ht="12.75" x14ac:dyDescent="0.2">
      <c r="A2545" s="135"/>
      <c r="B2545" s="91"/>
      <c r="C2545" s="92"/>
      <c r="H2545" s="145"/>
    </row>
    <row r="2546" spans="1:8" s="143" customFormat="1" ht="12.75" x14ac:dyDescent="0.2">
      <c r="A2546" s="135"/>
      <c r="B2546" s="91"/>
      <c r="C2546" s="92"/>
      <c r="H2546" s="145"/>
    </row>
    <row r="2547" spans="1:8" s="143" customFormat="1" ht="12.75" x14ac:dyDescent="0.2">
      <c r="A2547" s="135"/>
      <c r="B2547" s="91"/>
      <c r="C2547" s="92"/>
      <c r="H2547" s="145"/>
    </row>
    <row r="2548" spans="1:8" s="143" customFormat="1" ht="12.75" x14ac:dyDescent="0.2">
      <c r="A2548" s="135"/>
      <c r="B2548" s="91"/>
      <c r="C2548" s="92"/>
      <c r="H2548" s="145"/>
    </row>
    <row r="2549" spans="1:8" s="143" customFormat="1" ht="12.75" x14ac:dyDescent="0.2">
      <c r="A2549" s="135"/>
      <c r="B2549" s="91"/>
      <c r="C2549" s="92"/>
      <c r="H2549" s="145"/>
    </row>
    <row r="2550" spans="1:8" s="143" customFormat="1" ht="12.75" x14ac:dyDescent="0.2">
      <c r="A2550" s="135"/>
      <c r="B2550" s="91"/>
      <c r="C2550" s="92"/>
      <c r="H2550" s="145"/>
    </row>
    <row r="2551" spans="1:8" s="143" customFormat="1" ht="12.75" x14ac:dyDescent="0.2">
      <c r="A2551" s="135"/>
      <c r="B2551" s="91"/>
      <c r="C2551" s="92"/>
      <c r="H2551" s="145"/>
    </row>
    <row r="2552" spans="1:8" s="143" customFormat="1" ht="12.75" x14ac:dyDescent="0.2">
      <c r="A2552" s="135"/>
      <c r="B2552" s="91"/>
      <c r="C2552" s="92"/>
      <c r="H2552" s="145"/>
    </row>
    <row r="2553" spans="1:8" s="143" customFormat="1" ht="12.75" x14ac:dyDescent="0.2">
      <c r="A2553" s="135"/>
      <c r="B2553" s="91"/>
      <c r="C2553" s="92"/>
      <c r="H2553" s="145"/>
    </row>
    <row r="2554" spans="1:8" s="143" customFormat="1" ht="12.75" x14ac:dyDescent="0.2">
      <c r="A2554" s="135"/>
      <c r="B2554" s="91"/>
      <c r="C2554" s="92"/>
      <c r="H2554" s="145"/>
    </row>
    <row r="2555" spans="1:8" s="143" customFormat="1" ht="12.75" x14ac:dyDescent="0.2">
      <c r="A2555" s="135"/>
      <c r="B2555" s="91"/>
      <c r="C2555" s="92"/>
      <c r="H2555" s="145"/>
    </row>
    <row r="2556" spans="1:8" s="143" customFormat="1" ht="12.75" x14ac:dyDescent="0.2">
      <c r="A2556" s="135"/>
      <c r="B2556" s="91"/>
      <c r="C2556" s="92"/>
      <c r="H2556" s="145"/>
    </row>
    <row r="2557" spans="1:8" s="143" customFormat="1" ht="12.75" x14ac:dyDescent="0.2">
      <c r="A2557" s="135"/>
      <c r="B2557" s="91"/>
      <c r="C2557" s="92"/>
      <c r="H2557" s="145"/>
    </row>
    <row r="2558" spans="1:8" s="143" customFormat="1" ht="12.75" x14ac:dyDescent="0.2">
      <c r="A2558" s="135"/>
      <c r="B2558" s="91"/>
      <c r="C2558" s="92"/>
      <c r="H2558" s="145"/>
    </row>
    <row r="2559" spans="1:8" s="143" customFormat="1" ht="12.75" x14ac:dyDescent="0.2">
      <c r="A2559" s="135"/>
      <c r="B2559" s="91"/>
      <c r="C2559" s="92"/>
      <c r="H2559" s="145"/>
    </row>
    <row r="2560" spans="1:8" s="143" customFormat="1" ht="12.75" x14ac:dyDescent="0.2">
      <c r="A2560" s="135"/>
      <c r="B2560" s="91"/>
      <c r="C2560" s="92"/>
      <c r="H2560" s="145"/>
    </row>
    <row r="2561" spans="1:8" s="143" customFormat="1" ht="12.75" x14ac:dyDescent="0.2">
      <c r="A2561" s="135"/>
      <c r="B2561" s="91"/>
      <c r="C2561" s="92"/>
      <c r="H2561" s="145"/>
    </row>
    <row r="2562" spans="1:8" s="143" customFormat="1" ht="12.75" x14ac:dyDescent="0.2">
      <c r="A2562" s="135"/>
      <c r="B2562" s="91"/>
      <c r="C2562" s="92"/>
      <c r="H2562" s="145"/>
    </row>
    <row r="2563" spans="1:8" s="143" customFormat="1" ht="12.75" x14ac:dyDescent="0.2">
      <c r="A2563" s="135"/>
      <c r="B2563" s="91"/>
      <c r="C2563" s="92"/>
      <c r="H2563" s="145"/>
    </row>
    <row r="2564" spans="1:8" s="143" customFormat="1" ht="12.75" x14ac:dyDescent="0.2">
      <c r="A2564" s="135"/>
      <c r="B2564" s="91"/>
      <c r="C2564" s="92"/>
      <c r="H2564" s="145"/>
    </row>
    <row r="2565" spans="1:8" s="143" customFormat="1" ht="12.75" x14ac:dyDescent="0.2">
      <c r="A2565" s="135"/>
      <c r="B2565" s="91"/>
      <c r="C2565" s="92"/>
      <c r="H2565" s="145"/>
    </row>
    <row r="2566" spans="1:8" s="143" customFormat="1" ht="12.75" x14ac:dyDescent="0.2">
      <c r="A2566" s="135"/>
      <c r="B2566" s="91"/>
      <c r="C2566" s="92"/>
      <c r="H2566" s="145"/>
    </row>
    <row r="2567" spans="1:8" s="143" customFormat="1" ht="12.75" x14ac:dyDescent="0.2">
      <c r="A2567" s="135"/>
      <c r="B2567" s="91"/>
      <c r="C2567" s="92"/>
      <c r="H2567" s="145"/>
    </row>
    <row r="2568" spans="1:8" s="143" customFormat="1" ht="12.75" x14ac:dyDescent="0.2">
      <c r="A2568" s="135"/>
      <c r="B2568" s="91"/>
      <c r="C2568" s="92"/>
      <c r="H2568" s="145"/>
    </row>
    <row r="2569" spans="1:8" s="143" customFormat="1" ht="12.75" x14ac:dyDescent="0.2">
      <c r="A2569" s="135"/>
      <c r="B2569" s="91"/>
      <c r="C2569" s="92"/>
      <c r="H2569" s="145"/>
    </row>
    <row r="2570" spans="1:8" s="143" customFormat="1" ht="12.75" x14ac:dyDescent="0.2">
      <c r="A2570" s="135"/>
      <c r="B2570" s="91"/>
      <c r="C2570" s="92"/>
      <c r="H2570" s="145"/>
    </row>
    <row r="2571" spans="1:8" s="143" customFormat="1" ht="12.75" x14ac:dyDescent="0.2">
      <c r="A2571" s="135"/>
      <c r="B2571" s="91"/>
      <c r="C2571" s="92"/>
      <c r="H2571" s="145"/>
    </row>
    <row r="2572" spans="1:8" s="143" customFormat="1" ht="12.75" x14ac:dyDescent="0.2">
      <c r="A2572" s="135"/>
      <c r="B2572" s="91"/>
      <c r="C2572" s="92"/>
      <c r="H2572" s="145"/>
    </row>
    <row r="2573" spans="1:8" s="143" customFormat="1" ht="12.75" x14ac:dyDescent="0.2">
      <c r="A2573" s="135"/>
      <c r="B2573" s="91"/>
      <c r="C2573" s="92"/>
      <c r="H2573" s="145"/>
    </row>
    <row r="2574" spans="1:8" s="143" customFormat="1" ht="12.75" x14ac:dyDescent="0.2">
      <c r="A2574" s="135"/>
      <c r="B2574" s="91"/>
      <c r="C2574" s="92"/>
      <c r="H2574" s="145"/>
    </row>
    <row r="2575" spans="1:8" s="143" customFormat="1" ht="12.75" x14ac:dyDescent="0.2">
      <c r="A2575" s="135"/>
      <c r="B2575" s="91"/>
      <c r="C2575" s="92"/>
      <c r="H2575" s="145"/>
    </row>
    <row r="2576" spans="1:8" s="143" customFormat="1" ht="12.75" x14ac:dyDescent="0.2">
      <c r="A2576" s="135"/>
      <c r="B2576" s="91"/>
      <c r="C2576" s="92"/>
      <c r="H2576" s="145"/>
    </row>
    <row r="2577" spans="1:8" s="143" customFormat="1" ht="12.75" x14ac:dyDescent="0.2">
      <c r="A2577" s="135"/>
      <c r="B2577" s="91"/>
      <c r="C2577" s="92"/>
      <c r="H2577" s="145"/>
    </row>
    <row r="2578" spans="1:8" s="143" customFormat="1" ht="12.75" x14ac:dyDescent="0.2">
      <c r="A2578" s="135"/>
      <c r="B2578" s="91"/>
      <c r="C2578" s="92"/>
      <c r="H2578" s="145"/>
    </row>
    <row r="2579" spans="1:8" s="143" customFormat="1" ht="12.75" x14ac:dyDescent="0.2">
      <c r="A2579" s="135"/>
      <c r="B2579" s="91"/>
      <c r="C2579" s="92"/>
      <c r="H2579" s="145"/>
    </row>
    <row r="2580" spans="1:8" s="143" customFormat="1" ht="12.75" x14ac:dyDescent="0.2">
      <c r="A2580" s="135"/>
      <c r="B2580" s="91"/>
      <c r="C2580" s="92"/>
      <c r="H2580" s="145"/>
    </row>
    <row r="2581" spans="1:8" s="143" customFormat="1" ht="12.75" x14ac:dyDescent="0.2">
      <c r="A2581" s="135"/>
      <c r="B2581" s="91"/>
      <c r="C2581" s="92"/>
      <c r="H2581" s="145"/>
    </row>
    <row r="2582" spans="1:8" s="143" customFormat="1" ht="12.75" x14ac:dyDescent="0.2">
      <c r="A2582" s="135"/>
      <c r="B2582" s="91"/>
      <c r="C2582" s="92"/>
      <c r="H2582" s="145"/>
    </row>
    <row r="2583" spans="1:8" s="143" customFormat="1" ht="12.75" x14ac:dyDescent="0.2">
      <c r="A2583" s="135"/>
      <c r="B2583" s="91"/>
      <c r="C2583" s="92"/>
      <c r="H2583" s="145"/>
    </row>
    <row r="2584" spans="1:8" s="143" customFormat="1" ht="12.75" x14ac:dyDescent="0.2">
      <c r="A2584" s="135"/>
      <c r="B2584" s="91"/>
      <c r="C2584" s="92"/>
      <c r="H2584" s="145"/>
    </row>
    <row r="2585" spans="1:8" s="143" customFormat="1" ht="12.75" x14ac:dyDescent="0.2">
      <c r="A2585" s="135"/>
      <c r="B2585" s="91"/>
      <c r="C2585" s="92"/>
      <c r="H2585" s="145"/>
    </row>
    <row r="2586" spans="1:8" s="143" customFormat="1" ht="12.75" x14ac:dyDescent="0.2">
      <c r="A2586" s="135"/>
      <c r="B2586" s="91"/>
      <c r="C2586" s="92"/>
      <c r="H2586" s="145"/>
    </row>
    <row r="2587" spans="1:8" s="143" customFormat="1" ht="12.75" x14ac:dyDescent="0.2">
      <c r="A2587" s="135"/>
      <c r="B2587" s="91"/>
      <c r="C2587" s="92"/>
      <c r="H2587" s="145"/>
    </row>
    <row r="2588" spans="1:8" s="143" customFormat="1" ht="12.75" x14ac:dyDescent="0.2">
      <c r="A2588" s="135"/>
      <c r="B2588" s="91"/>
      <c r="C2588" s="92"/>
      <c r="H2588" s="145"/>
    </row>
    <row r="2589" spans="1:8" s="143" customFormat="1" ht="12.75" x14ac:dyDescent="0.2">
      <c r="A2589" s="135"/>
      <c r="B2589" s="91"/>
      <c r="C2589" s="92"/>
      <c r="H2589" s="145"/>
    </row>
    <row r="2590" spans="1:8" s="143" customFormat="1" ht="12.75" x14ac:dyDescent="0.2">
      <c r="A2590" s="135"/>
      <c r="B2590" s="91"/>
      <c r="C2590" s="92"/>
      <c r="H2590" s="145"/>
    </row>
    <row r="2591" spans="1:8" s="143" customFormat="1" ht="12.75" x14ac:dyDescent="0.2">
      <c r="A2591" s="135"/>
      <c r="B2591" s="91"/>
      <c r="C2591" s="92"/>
      <c r="H2591" s="145"/>
    </row>
    <row r="2592" spans="1:8" s="143" customFormat="1" ht="12.75" x14ac:dyDescent="0.2">
      <c r="A2592" s="135"/>
      <c r="B2592" s="91"/>
      <c r="C2592" s="92"/>
      <c r="H2592" s="145"/>
    </row>
    <row r="2593" spans="1:8" s="143" customFormat="1" ht="12.75" x14ac:dyDescent="0.2">
      <c r="A2593" s="135"/>
      <c r="B2593" s="91"/>
      <c r="C2593" s="92"/>
      <c r="H2593" s="145"/>
    </row>
    <row r="2594" spans="1:8" s="143" customFormat="1" ht="12.75" x14ac:dyDescent="0.2">
      <c r="A2594" s="135"/>
      <c r="B2594" s="91"/>
      <c r="C2594" s="92"/>
      <c r="H2594" s="145"/>
    </row>
    <row r="2595" spans="1:8" s="143" customFormat="1" ht="12.75" x14ac:dyDescent="0.2">
      <c r="A2595" s="135"/>
      <c r="B2595" s="91"/>
      <c r="C2595" s="92"/>
      <c r="H2595" s="145"/>
    </row>
    <row r="2596" spans="1:8" s="143" customFormat="1" ht="12.75" x14ac:dyDescent="0.2">
      <c r="A2596" s="135"/>
      <c r="B2596" s="91"/>
      <c r="C2596" s="92"/>
      <c r="H2596" s="145"/>
    </row>
    <row r="2597" spans="1:8" s="143" customFormat="1" ht="12.75" x14ac:dyDescent="0.2">
      <c r="A2597" s="135"/>
      <c r="B2597" s="91"/>
      <c r="C2597" s="92"/>
      <c r="H2597" s="145"/>
    </row>
    <row r="2598" spans="1:8" s="143" customFormat="1" ht="12.75" x14ac:dyDescent="0.2">
      <c r="A2598" s="135"/>
      <c r="B2598" s="91"/>
      <c r="C2598" s="92"/>
      <c r="H2598" s="145"/>
    </row>
    <row r="2599" spans="1:8" s="143" customFormat="1" ht="12.75" x14ac:dyDescent="0.2">
      <c r="A2599" s="135"/>
      <c r="B2599" s="91"/>
      <c r="C2599" s="92"/>
      <c r="H2599" s="145"/>
    </row>
    <row r="2600" spans="1:8" s="143" customFormat="1" ht="12.75" x14ac:dyDescent="0.2">
      <c r="A2600" s="135"/>
      <c r="B2600" s="91"/>
      <c r="C2600" s="92"/>
      <c r="H2600" s="145"/>
    </row>
    <row r="2601" spans="1:8" s="143" customFormat="1" ht="12.75" x14ac:dyDescent="0.2">
      <c r="A2601" s="135"/>
      <c r="B2601" s="91"/>
      <c r="C2601" s="92"/>
      <c r="H2601" s="145"/>
    </row>
    <row r="2602" spans="1:8" s="143" customFormat="1" ht="12.75" x14ac:dyDescent="0.2">
      <c r="A2602" s="135"/>
      <c r="B2602" s="91"/>
      <c r="C2602" s="92"/>
      <c r="H2602" s="145"/>
    </row>
    <row r="2603" spans="1:8" s="143" customFormat="1" ht="12.75" x14ac:dyDescent="0.2">
      <c r="A2603" s="135"/>
      <c r="B2603" s="91"/>
      <c r="C2603" s="92"/>
      <c r="H2603" s="145"/>
    </row>
    <row r="2604" spans="1:8" s="143" customFormat="1" ht="12.75" x14ac:dyDescent="0.2">
      <c r="A2604" s="135"/>
      <c r="B2604" s="91"/>
      <c r="C2604" s="92"/>
      <c r="H2604" s="145"/>
    </row>
    <row r="2605" spans="1:8" s="143" customFormat="1" ht="12.75" x14ac:dyDescent="0.2">
      <c r="A2605" s="135"/>
      <c r="B2605" s="91"/>
      <c r="C2605" s="92"/>
      <c r="H2605" s="145"/>
    </row>
    <row r="2606" spans="1:8" s="143" customFormat="1" ht="12.75" x14ac:dyDescent="0.2">
      <c r="A2606" s="135"/>
      <c r="B2606" s="91"/>
      <c r="C2606" s="92"/>
      <c r="H2606" s="145"/>
    </row>
    <row r="2607" spans="1:8" s="143" customFormat="1" ht="12.75" x14ac:dyDescent="0.2">
      <c r="A2607" s="135"/>
      <c r="B2607" s="91"/>
      <c r="C2607" s="92"/>
      <c r="H2607" s="145"/>
    </row>
    <row r="2608" spans="1:8" s="143" customFormat="1" ht="12.75" x14ac:dyDescent="0.2">
      <c r="A2608" s="135"/>
      <c r="B2608" s="91"/>
      <c r="C2608" s="92"/>
      <c r="H2608" s="145"/>
    </row>
    <row r="2609" spans="1:8" s="143" customFormat="1" ht="12.75" x14ac:dyDescent="0.2">
      <c r="A2609" s="135"/>
      <c r="B2609" s="91"/>
      <c r="C2609" s="92"/>
      <c r="H2609" s="145"/>
    </row>
    <row r="2610" spans="1:8" s="143" customFormat="1" ht="12.75" x14ac:dyDescent="0.2">
      <c r="A2610" s="135"/>
      <c r="B2610" s="91"/>
      <c r="C2610" s="92"/>
      <c r="H2610" s="145"/>
    </row>
    <row r="2611" spans="1:8" s="143" customFormat="1" ht="12.75" x14ac:dyDescent="0.2">
      <c r="A2611" s="135"/>
      <c r="B2611" s="91"/>
      <c r="C2611" s="92"/>
      <c r="H2611" s="145"/>
    </row>
    <row r="2612" spans="1:8" s="143" customFormat="1" ht="12.75" x14ac:dyDescent="0.2">
      <c r="A2612" s="135"/>
      <c r="B2612" s="91"/>
      <c r="C2612" s="92"/>
      <c r="H2612" s="145"/>
    </row>
    <row r="2613" spans="1:8" s="143" customFormat="1" ht="12.75" x14ac:dyDescent="0.2">
      <c r="A2613" s="135"/>
      <c r="B2613" s="91"/>
      <c r="C2613" s="92"/>
      <c r="H2613" s="145"/>
    </row>
    <row r="2614" spans="1:8" s="143" customFormat="1" ht="12.75" x14ac:dyDescent="0.2">
      <c r="A2614" s="135"/>
      <c r="B2614" s="91"/>
      <c r="C2614" s="92"/>
      <c r="H2614" s="145"/>
    </row>
    <row r="2615" spans="1:8" s="143" customFormat="1" ht="12.75" x14ac:dyDescent="0.2">
      <c r="A2615" s="135"/>
      <c r="B2615" s="91"/>
      <c r="C2615" s="92"/>
      <c r="H2615" s="145"/>
    </row>
    <row r="2616" spans="1:8" s="143" customFormat="1" ht="12.75" x14ac:dyDescent="0.2">
      <c r="A2616" s="135"/>
      <c r="B2616" s="91"/>
      <c r="C2616" s="92"/>
      <c r="H2616" s="145"/>
    </row>
    <row r="2617" spans="1:8" s="143" customFormat="1" ht="12.75" x14ac:dyDescent="0.2">
      <c r="A2617" s="135"/>
      <c r="B2617" s="91"/>
      <c r="C2617" s="92"/>
      <c r="H2617" s="145"/>
    </row>
    <row r="2618" spans="1:8" s="143" customFormat="1" ht="12.75" x14ac:dyDescent="0.2">
      <c r="A2618" s="135"/>
      <c r="B2618" s="91"/>
      <c r="C2618" s="92"/>
      <c r="H2618" s="145"/>
    </row>
    <row r="2619" spans="1:8" s="143" customFormat="1" ht="12.75" x14ac:dyDescent="0.2">
      <c r="A2619" s="135"/>
      <c r="B2619" s="91"/>
      <c r="C2619" s="92"/>
      <c r="H2619" s="145"/>
    </row>
    <row r="2620" spans="1:8" s="143" customFormat="1" ht="12.75" x14ac:dyDescent="0.2">
      <c r="A2620" s="135"/>
      <c r="B2620" s="91"/>
      <c r="C2620" s="92"/>
      <c r="H2620" s="145"/>
    </row>
    <row r="2621" spans="1:8" s="143" customFormat="1" ht="12.75" x14ac:dyDescent="0.2">
      <c r="A2621" s="135"/>
      <c r="B2621" s="91"/>
      <c r="C2621" s="92"/>
      <c r="H2621" s="145"/>
    </row>
    <row r="2622" spans="1:8" s="143" customFormat="1" ht="12.75" x14ac:dyDescent="0.2">
      <c r="A2622" s="135"/>
      <c r="B2622" s="91"/>
      <c r="C2622" s="92"/>
      <c r="H2622" s="145"/>
    </row>
    <row r="2623" spans="1:8" s="143" customFormat="1" ht="12.75" x14ac:dyDescent="0.2">
      <c r="A2623" s="135"/>
      <c r="B2623" s="91"/>
      <c r="C2623" s="92"/>
      <c r="H2623" s="145"/>
    </row>
    <row r="2624" spans="1:8" s="143" customFormat="1" ht="12.75" x14ac:dyDescent="0.2">
      <c r="A2624" s="135"/>
      <c r="B2624" s="91"/>
      <c r="C2624" s="92"/>
      <c r="H2624" s="145"/>
    </row>
    <row r="2625" spans="1:8" s="143" customFormat="1" ht="12.75" x14ac:dyDescent="0.2">
      <c r="A2625" s="135"/>
      <c r="B2625" s="91"/>
      <c r="C2625" s="92"/>
      <c r="H2625" s="145"/>
    </row>
    <row r="2626" spans="1:8" s="143" customFormat="1" ht="12.75" x14ac:dyDescent="0.2">
      <c r="A2626" s="135"/>
      <c r="B2626" s="91"/>
      <c r="C2626" s="92"/>
      <c r="H2626" s="145"/>
    </row>
    <row r="2627" spans="1:8" s="143" customFormat="1" ht="12.75" x14ac:dyDescent="0.2">
      <c r="A2627" s="135"/>
      <c r="B2627" s="91"/>
      <c r="C2627" s="92"/>
      <c r="H2627" s="145"/>
    </row>
    <row r="2628" spans="1:8" s="143" customFormat="1" ht="12.75" x14ac:dyDescent="0.2">
      <c r="A2628" s="135"/>
      <c r="B2628" s="91"/>
      <c r="C2628" s="92"/>
      <c r="H2628" s="145"/>
    </row>
    <row r="2629" spans="1:8" s="143" customFormat="1" ht="12.75" x14ac:dyDescent="0.2">
      <c r="A2629" s="135"/>
      <c r="B2629" s="91"/>
      <c r="C2629" s="92"/>
      <c r="H2629" s="145"/>
    </row>
    <row r="2630" spans="1:8" s="143" customFormat="1" ht="12.75" x14ac:dyDescent="0.2">
      <c r="A2630" s="135"/>
      <c r="B2630" s="91"/>
      <c r="C2630" s="92"/>
      <c r="H2630" s="145"/>
    </row>
    <row r="2631" spans="1:8" s="143" customFormat="1" ht="12.75" x14ac:dyDescent="0.2">
      <c r="A2631" s="135"/>
      <c r="B2631" s="91"/>
      <c r="C2631" s="92"/>
      <c r="H2631" s="145"/>
    </row>
    <row r="2632" spans="1:8" s="143" customFormat="1" ht="12.75" x14ac:dyDescent="0.2">
      <c r="A2632" s="135"/>
      <c r="B2632" s="91"/>
      <c r="C2632" s="92"/>
      <c r="H2632" s="145"/>
    </row>
    <row r="2633" spans="1:8" s="143" customFormat="1" ht="12.75" x14ac:dyDescent="0.2">
      <c r="A2633" s="135"/>
      <c r="B2633" s="91"/>
      <c r="C2633" s="92"/>
      <c r="H2633" s="145"/>
    </row>
    <row r="2634" spans="1:8" s="144" customFormat="1" ht="12.75" x14ac:dyDescent="0.2">
      <c r="A2634" s="135"/>
      <c r="B2634" s="91"/>
      <c r="C2634" s="92"/>
      <c r="H2634" s="145"/>
    </row>
    <row r="2635" spans="1:8" s="144" customFormat="1" ht="12.75" x14ac:dyDescent="0.2">
      <c r="A2635" s="135"/>
      <c r="B2635" s="91"/>
      <c r="C2635" s="92"/>
      <c r="H2635" s="145"/>
    </row>
    <row r="2636" spans="1:8" s="144" customFormat="1" ht="12.75" x14ac:dyDescent="0.2">
      <c r="A2636" s="135"/>
      <c r="B2636" s="91"/>
      <c r="C2636" s="92"/>
      <c r="H2636" s="145"/>
    </row>
    <row r="2637" spans="1:8" s="144" customFormat="1" ht="12.75" x14ac:dyDescent="0.2">
      <c r="A2637" s="135"/>
      <c r="B2637" s="91"/>
      <c r="C2637" s="92"/>
      <c r="H2637" s="145"/>
    </row>
    <row r="2638" spans="1:8" s="144" customFormat="1" ht="12.75" x14ac:dyDescent="0.2">
      <c r="A2638" s="135"/>
      <c r="B2638" s="91"/>
      <c r="C2638" s="92"/>
      <c r="H2638" s="145"/>
    </row>
    <row r="2639" spans="1:8" s="144" customFormat="1" ht="12.75" x14ac:dyDescent="0.2">
      <c r="A2639" s="135"/>
      <c r="B2639" s="91"/>
      <c r="C2639" s="92"/>
      <c r="H2639" s="145"/>
    </row>
    <row r="2640" spans="1:8" s="144" customFormat="1" ht="12.75" x14ac:dyDescent="0.2">
      <c r="A2640" s="135"/>
      <c r="B2640" s="91"/>
      <c r="C2640" s="92"/>
      <c r="H2640" s="145"/>
    </row>
    <row r="2641" spans="1:8" s="144" customFormat="1" ht="12.75" x14ac:dyDescent="0.2">
      <c r="A2641" s="135"/>
      <c r="B2641" s="91"/>
      <c r="C2641" s="92"/>
      <c r="H2641" s="145"/>
    </row>
    <row r="2642" spans="1:8" s="144" customFormat="1" ht="12.75" x14ac:dyDescent="0.2">
      <c r="A2642" s="135"/>
      <c r="B2642" s="91"/>
      <c r="C2642" s="92"/>
      <c r="H2642" s="145"/>
    </row>
    <row r="2643" spans="1:8" s="144" customFormat="1" ht="12.75" x14ac:dyDescent="0.2">
      <c r="A2643" s="135"/>
      <c r="B2643" s="91"/>
      <c r="C2643" s="92"/>
      <c r="H2643" s="145"/>
    </row>
    <row r="2644" spans="1:8" s="144" customFormat="1" ht="12.75" x14ac:dyDescent="0.2">
      <c r="A2644" s="135"/>
      <c r="B2644" s="91"/>
      <c r="C2644" s="92"/>
      <c r="H2644" s="145"/>
    </row>
    <row r="2645" spans="1:8" s="144" customFormat="1" ht="12.75" x14ac:dyDescent="0.2">
      <c r="A2645" s="135"/>
      <c r="B2645" s="91"/>
      <c r="C2645" s="92"/>
      <c r="H2645" s="145"/>
    </row>
    <row r="2646" spans="1:8" s="144" customFormat="1" ht="12.75" x14ac:dyDescent="0.2">
      <c r="A2646" s="135"/>
      <c r="B2646" s="91"/>
      <c r="C2646" s="92"/>
      <c r="H2646" s="145"/>
    </row>
    <row r="2647" spans="1:8" s="144" customFormat="1" ht="12.75" x14ac:dyDescent="0.2">
      <c r="A2647" s="135"/>
      <c r="B2647" s="91"/>
      <c r="C2647" s="92"/>
      <c r="H2647" s="145"/>
    </row>
    <row r="2648" spans="1:8" s="144" customFormat="1" ht="12.75" x14ac:dyDescent="0.2">
      <c r="A2648" s="135"/>
      <c r="B2648" s="91"/>
      <c r="C2648" s="92"/>
      <c r="H2648" s="145"/>
    </row>
    <row r="2649" spans="1:8" s="144" customFormat="1" ht="12.75" x14ac:dyDescent="0.2">
      <c r="A2649" s="135"/>
      <c r="B2649" s="91"/>
      <c r="C2649" s="92"/>
      <c r="H2649" s="145"/>
    </row>
    <row r="2650" spans="1:8" s="144" customFormat="1" ht="12.75" x14ac:dyDescent="0.2">
      <c r="A2650" s="135"/>
      <c r="B2650" s="91"/>
      <c r="C2650" s="92"/>
      <c r="H2650" s="145"/>
    </row>
    <row r="2651" spans="1:8" s="144" customFormat="1" ht="12.75" x14ac:dyDescent="0.2">
      <c r="A2651" s="135"/>
      <c r="B2651" s="91"/>
      <c r="C2651" s="92"/>
      <c r="H2651" s="145"/>
    </row>
    <row r="2652" spans="1:8" s="144" customFormat="1" ht="12.75" x14ac:dyDescent="0.2">
      <c r="A2652" s="135"/>
      <c r="B2652" s="91"/>
      <c r="C2652" s="92"/>
      <c r="H2652" s="145"/>
    </row>
    <row r="2653" spans="1:8" s="144" customFormat="1" ht="12.75" x14ac:dyDescent="0.2">
      <c r="A2653" s="135"/>
      <c r="B2653" s="91"/>
      <c r="C2653" s="92"/>
      <c r="H2653" s="145"/>
    </row>
    <row r="2654" spans="1:8" s="144" customFormat="1" ht="12.75" x14ac:dyDescent="0.2">
      <c r="A2654" s="135"/>
      <c r="B2654" s="91"/>
      <c r="C2654" s="92"/>
      <c r="H2654" s="145"/>
    </row>
    <row r="2655" spans="1:8" s="144" customFormat="1" ht="12.75" x14ac:dyDescent="0.2">
      <c r="A2655" s="135"/>
      <c r="B2655" s="91"/>
      <c r="C2655" s="92"/>
      <c r="H2655" s="145"/>
    </row>
    <row r="2656" spans="1:8" s="144" customFormat="1" ht="12.75" x14ac:dyDescent="0.2">
      <c r="A2656" s="135"/>
      <c r="B2656" s="91"/>
      <c r="C2656" s="92"/>
      <c r="H2656" s="145"/>
    </row>
    <row r="2657" spans="1:8" s="144" customFormat="1" ht="12.75" x14ac:dyDescent="0.2">
      <c r="A2657" s="135"/>
      <c r="B2657" s="91"/>
      <c r="C2657" s="92"/>
      <c r="H2657" s="145"/>
    </row>
    <row r="2658" spans="1:8" s="144" customFormat="1" ht="12.75" x14ac:dyDescent="0.2">
      <c r="A2658" s="135"/>
      <c r="B2658" s="91"/>
      <c r="C2658" s="92"/>
      <c r="H2658" s="145"/>
    </row>
    <row r="2659" spans="1:8" s="144" customFormat="1" ht="12.75" x14ac:dyDescent="0.2">
      <c r="A2659" s="135"/>
      <c r="B2659" s="91"/>
      <c r="C2659" s="92"/>
      <c r="H2659" s="145"/>
    </row>
    <row r="2660" spans="1:8" s="144" customFormat="1" ht="12.75" x14ac:dyDescent="0.2">
      <c r="A2660" s="135"/>
      <c r="B2660" s="91"/>
      <c r="C2660" s="92"/>
      <c r="H2660" s="145"/>
    </row>
    <row r="2661" spans="1:8" s="144" customFormat="1" ht="12.75" x14ac:dyDescent="0.2">
      <c r="A2661" s="135"/>
      <c r="B2661" s="91"/>
      <c r="C2661" s="92"/>
      <c r="H2661" s="145"/>
    </row>
    <row r="2662" spans="1:8" s="144" customFormat="1" ht="12.75" x14ac:dyDescent="0.2">
      <c r="A2662" s="135"/>
      <c r="B2662" s="91"/>
      <c r="C2662" s="92"/>
      <c r="H2662" s="145"/>
    </row>
    <row r="2663" spans="1:8" s="144" customFormat="1" ht="12.75" x14ac:dyDescent="0.2">
      <c r="A2663" s="135"/>
      <c r="B2663" s="91"/>
      <c r="C2663" s="92"/>
      <c r="H2663" s="145"/>
    </row>
    <row r="2664" spans="1:8" s="144" customFormat="1" ht="12.75" x14ac:dyDescent="0.2">
      <c r="A2664" s="135"/>
      <c r="B2664" s="91"/>
      <c r="C2664" s="92"/>
      <c r="H2664" s="145"/>
    </row>
    <row r="2665" spans="1:8" s="144" customFormat="1" ht="12.75" x14ac:dyDescent="0.2">
      <c r="A2665" s="135"/>
      <c r="B2665" s="91"/>
      <c r="C2665" s="92"/>
      <c r="H2665" s="145"/>
    </row>
    <row r="2666" spans="1:8" s="144" customFormat="1" ht="12.75" x14ac:dyDescent="0.2">
      <c r="A2666" s="135"/>
      <c r="B2666" s="91"/>
      <c r="C2666" s="92"/>
      <c r="H2666" s="145"/>
    </row>
    <row r="2667" spans="1:8" s="144" customFormat="1" ht="12.75" x14ac:dyDescent="0.2">
      <c r="A2667" s="135"/>
      <c r="B2667" s="91"/>
      <c r="C2667" s="92"/>
      <c r="H2667" s="145"/>
    </row>
    <row r="2668" spans="1:8" s="144" customFormat="1" ht="12.75" x14ac:dyDescent="0.2">
      <c r="A2668" s="135"/>
      <c r="B2668" s="91"/>
      <c r="C2668" s="92"/>
      <c r="H2668" s="145"/>
    </row>
    <row r="2669" spans="1:8" s="144" customFormat="1" ht="12.75" x14ac:dyDescent="0.2">
      <c r="A2669" s="135"/>
      <c r="B2669" s="91"/>
      <c r="C2669" s="92"/>
      <c r="H2669" s="145"/>
    </row>
    <row r="2670" spans="1:8" s="144" customFormat="1" ht="12.75" x14ac:dyDescent="0.2">
      <c r="A2670" s="135"/>
      <c r="B2670" s="91"/>
      <c r="C2670" s="92"/>
      <c r="H2670" s="145"/>
    </row>
    <row r="2671" spans="1:8" s="144" customFormat="1" ht="12.75" x14ac:dyDescent="0.2">
      <c r="A2671" s="135"/>
      <c r="B2671" s="91"/>
      <c r="C2671" s="92"/>
      <c r="H2671" s="145"/>
    </row>
    <row r="2672" spans="1:8" s="144" customFormat="1" ht="12.75" x14ac:dyDescent="0.2">
      <c r="A2672" s="135"/>
      <c r="B2672" s="91"/>
      <c r="C2672" s="92"/>
      <c r="H2672" s="145"/>
    </row>
    <row r="2673" spans="1:8" s="144" customFormat="1" ht="12.75" x14ac:dyDescent="0.2">
      <c r="A2673" s="135"/>
      <c r="B2673" s="91"/>
      <c r="C2673" s="92"/>
      <c r="H2673" s="145"/>
    </row>
    <row r="2674" spans="1:8" s="144" customFormat="1" ht="12.75" x14ac:dyDescent="0.2">
      <c r="A2674" s="135"/>
      <c r="B2674" s="91"/>
      <c r="C2674" s="92"/>
      <c r="H2674" s="145"/>
    </row>
    <row r="2675" spans="1:8" s="144" customFormat="1" ht="12.75" x14ac:dyDescent="0.2">
      <c r="A2675" s="135"/>
      <c r="B2675" s="91"/>
      <c r="C2675" s="92"/>
      <c r="H2675" s="145"/>
    </row>
    <row r="2676" spans="1:8" s="144" customFormat="1" ht="12.75" x14ac:dyDescent="0.2">
      <c r="A2676" s="135"/>
      <c r="B2676" s="91"/>
      <c r="C2676" s="92"/>
      <c r="H2676" s="145"/>
    </row>
    <row r="2677" spans="1:8" s="144" customFormat="1" ht="12.75" x14ac:dyDescent="0.2">
      <c r="A2677" s="135"/>
      <c r="B2677" s="91"/>
      <c r="C2677" s="92"/>
      <c r="H2677" s="145"/>
    </row>
    <row r="2678" spans="1:8" s="144" customFormat="1" ht="12.75" x14ac:dyDescent="0.2">
      <c r="A2678" s="135"/>
      <c r="B2678" s="91"/>
      <c r="C2678" s="92"/>
      <c r="H2678" s="145"/>
    </row>
    <row r="2679" spans="1:8" s="144" customFormat="1" ht="12.75" x14ac:dyDescent="0.2">
      <c r="A2679" s="135"/>
      <c r="B2679" s="91"/>
      <c r="C2679" s="92"/>
      <c r="H2679" s="145"/>
    </row>
    <row r="2680" spans="1:8" s="144" customFormat="1" ht="12.75" x14ac:dyDescent="0.2">
      <c r="A2680" s="135"/>
      <c r="B2680" s="91"/>
      <c r="C2680" s="92"/>
      <c r="H2680" s="145"/>
    </row>
    <row r="2681" spans="1:8" s="144" customFormat="1" ht="12.75" x14ac:dyDescent="0.2">
      <c r="A2681" s="135"/>
      <c r="B2681" s="91"/>
      <c r="C2681" s="92"/>
      <c r="H2681" s="145"/>
    </row>
    <row r="2682" spans="1:8" s="144" customFormat="1" ht="12.75" x14ac:dyDescent="0.2">
      <c r="A2682" s="135"/>
      <c r="B2682" s="91"/>
      <c r="C2682" s="92"/>
      <c r="H2682" s="145"/>
    </row>
    <row r="2683" spans="1:8" s="144" customFormat="1" ht="12.75" x14ac:dyDescent="0.2">
      <c r="A2683" s="135"/>
      <c r="B2683" s="91"/>
      <c r="C2683" s="92"/>
      <c r="H2683" s="145"/>
    </row>
    <row r="2684" spans="1:8" s="144" customFormat="1" ht="12.75" x14ac:dyDescent="0.2">
      <c r="A2684" s="135"/>
      <c r="B2684" s="91"/>
      <c r="C2684" s="92"/>
      <c r="H2684" s="145"/>
    </row>
    <row r="2685" spans="1:8" s="144" customFormat="1" ht="12.75" x14ac:dyDescent="0.2">
      <c r="A2685" s="135"/>
      <c r="B2685" s="91"/>
      <c r="C2685" s="92"/>
      <c r="H2685" s="145"/>
    </row>
    <row r="2686" spans="1:8" s="144" customFormat="1" ht="12.75" x14ac:dyDescent="0.2">
      <c r="A2686" s="135"/>
      <c r="B2686" s="91"/>
      <c r="C2686" s="92"/>
      <c r="H2686" s="145"/>
    </row>
    <row r="2687" spans="1:8" s="144" customFormat="1" ht="12.75" x14ac:dyDescent="0.2">
      <c r="A2687" s="135"/>
      <c r="B2687" s="91"/>
      <c r="C2687" s="92"/>
      <c r="H2687" s="145"/>
    </row>
    <row r="2688" spans="1:8" s="144" customFormat="1" ht="12.75" x14ac:dyDescent="0.2">
      <c r="A2688" s="135"/>
      <c r="B2688" s="91"/>
      <c r="C2688" s="92"/>
      <c r="H2688" s="145"/>
    </row>
    <row r="2689" spans="1:8" s="144" customFormat="1" ht="12.75" x14ac:dyDescent="0.2">
      <c r="A2689" s="135"/>
      <c r="B2689" s="91"/>
      <c r="C2689" s="92"/>
      <c r="H2689" s="145"/>
    </row>
    <row r="2690" spans="1:8" s="144" customFormat="1" ht="12.75" x14ac:dyDescent="0.2">
      <c r="A2690" s="135"/>
      <c r="B2690" s="91"/>
      <c r="C2690" s="92"/>
      <c r="H2690" s="145"/>
    </row>
    <row r="2691" spans="1:8" s="144" customFormat="1" ht="12.75" x14ac:dyDescent="0.2">
      <c r="A2691" s="135"/>
      <c r="B2691" s="91"/>
      <c r="C2691" s="92"/>
      <c r="H2691" s="145"/>
    </row>
    <row r="2692" spans="1:8" s="144" customFormat="1" ht="12.75" x14ac:dyDescent="0.2">
      <c r="A2692" s="135"/>
      <c r="B2692" s="91"/>
      <c r="C2692" s="92"/>
      <c r="H2692" s="145"/>
    </row>
    <row r="2693" spans="1:8" s="144" customFormat="1" ht="12.75" x14ac:dyDescent="0.2">
      <c r="A2693" s="135"/>
      <c r="B2693" s="91"/>
      <c r="C2693" s="92"/>
      <c r="H2693" s="145"/>
    </row>
    <row r="2694" spans="1:8" s="144" customFormat="1" ht="12.75" x14ac:dyDescent="0.2">
      <c r="A2694" s="135"/>
      <c r="B2694" s="91"/>
      <c r="C2694" s="92"/>
      <c r="H2694" s="145"/>
    </row>
    <row r="2695" spans="1:8" s="144" customFormat="1" ht="12.75" x14ac:dyDescent="0.2">
      <c r="A2695" s="135"/>
      <c r="B2695" s="91"/>
      <c r="C2695" s="92"/>
      <c r="H2695" s="145"/>
    </row>
    <row r="2696" spans="1:8" s="144" customFormat="1" ht="12.75" x14ac:dyDescent="0.2">
      <c r="A2696" s="135"/>
      <c r="B2696" s="91"/>
      <c r="C2696" s="92"/>
      <c r="H2696" s="145"/>
    </row>
    <row r="2697" spans="1:8" s="144" customFormat="1" ht="12.75" x14ac:dyDescent="0.2">
      <c r="A2697" s="135"/>
      <c r="B2697" s="91"/>
      <c r="C2697" s="92"/>
      <c r="H2697" s="145"/>
    </row>
    <row r="2698" spans="1:8" s="144" customFormat="1" ht="12.75" x14ac:dyDescent="0.2">
      <c r="A2698" s="135"/>
      <c r="B2698" s="91"/>
      <c r="C2698" s="92"/>
      <c r="H2698" s="145"/>
    </row>
    <row r="2699" spans="1:8" s="144" customFormat="1" ht="12.75" x14ac:dyDescent="0.2">
      <c r="A2699" s="135"/>
      <c r="B2699" s="91"/>
      <c r="C2699" s="92"/>
      <c r="H2699" s="145"/>
    </row>
    <row r="2700" spans="1:8" s="144" customFormat="1" ht="12.75" x14ac:dyDescent="0.2">
      <c r="A2700" s="135"/>
      <c r="B2700" s="91"/>
      <c r="C2700" s="92"/>
      <c r="H2700" s="145"/>
    </row>
    <row r="2701" spans="1:8" s="144" customFormat="1" ht="12.75" x14ac:dyDescent="0.2">
      <c r="A2701" s="135"/>
      <c r="B2701" s="91"/>
      <c r="C2701" s="92"/>
      <c r="H2701" s="145"/>
    </row>
    <row r="2702" spans="1:8" s="144" customFormat="1" ht="12.75" x14ac:dyDescent="0.2">
      <c r="A2702" s="135"/>
      <c r="B2702" s="91"/>
      <c r="C2702" s="92"/>
      <c r="H2702" s="145"/>
    </row>
    <row r="2703" spans="1:8" s="144" customFormat="1" ht="12.75" x14ac:dyDescent="0.2">
      <c r="A2703" s="135"/>
      <c r="B2703" s="91"/>
      <c r="C2703" s="92"/>
      <c r="H2703" s="145"/>
    </row>
    <row r="2704" spans="1:8" s="144" customFormat="1" ht="12.75" x14ac:dyDescent="0.2">
      <c r="A2704" s="135"/>
      <c r="B2704" s="91"/>
      <c r="C2704" s="92"/>
      <c r="H2704" s="145"/>
    </row>
    <row r="2705" spans="1:8" s="144" customFormat="1" ht="12.75" x14ac:dyDescent="0.2">
      <c r="A2705" s="135"/>
      <c r="B2705" s="91"/>
      <c r="C2705" s="92"/>
      <c r="H2705" s="145"/>
    </row>
    <row r="2706" spans="1:8" s="144" customFormat="1" ht="12.75" x14ac:dyDescent="0.2">
      <c r="A2706" s="135"/>
      <c r="B2706" s="91"/>
      <c r="C2706" s="92"/>
      <c r="H2706" s="145"/>
    </row>
    <row r="2707" spans="1:8" s="144" customFormat="1" ht="12.75" x14ac:dyDescent="0.2">
      <c r="A2707" s="135"/>
      <c r="B2707" s="91"/>
      <c r="C2707" s="92"/>
      <c r="H2707" s="145"/>
    </row>
    <row r="2708" spans="1:8" s="144" customFormat="1" ht="12.75" x14ac:dyDescent="0.2">
      <c r="A2708" s="135"/>
      <c r="B2708" s="91"/>
      <c r="C2708" s="92"/>
      <c r="H2708" s="145"/>
    </row>
    <row r="2709" spans="1:8" s="144" customFormat="1" ht="12.75" x14ac:dyDescent="0.2">
      <c r="A2709" s="135"/>
      <c r="B2709" s="91"/>
      <c r="C2709" s="92"/>
      <c r="H2709" s="145"/>
    </row>
    <row r="2710" spans="1:8" s="144" customFormat="1" ht="12.75" x14ac:dyDescent="0.2">
      <c r="A2710" s="135"/>
      <c r="B2710" s="91"/>
      <c r="C2710" s="92"/>
      <c r="H2710" s="145"/>
    </row>
    <row r="2711" spans="1:8" s="144" customFormat="1" ht="12.75" x14ac:dyDescent="0.2">
      <c r="A2711" s="135"/>
      <c r="B2711" s="91"/>
      <c r="C2711" s="92"/>
      <c r="H2711" s="145"/>
    </row>
    <row r="2712" spans="1:8" s="144" customFormat="1" ht="12.75" x14ac:dyDescent="0.2">
      <c r="A2712" s="135"/>
      <c r="B2712" s="91"/>
      <c r="C2712" s="92"/>
      <c r="H2712" s="145"/>
    </row>
    <row r="2713" spans="1:8" s="144" customFormat="1" ht="12.75" x14ac:dyDescent="0.2">
      <c r="A2713" s="135"/>
      <c r="B2713" s="91"/>
      <c r="C2713" s="92"/>
      <c r="H2713" s="145"/>
    </row>
    <row r="2714" spans="1:8" s="144" customFormat="1" ht="12.75" x14ac:dyDescent="0.2">
      <c r="A2714" s="135"/>
      <c r="B2714" s="91"/>
      <c r="C2714" s="92"/>
      <c r="H2714" s="145"/>
    </row>
    <row r="2715" spans="1:8" s="144" customFormat="1" ht="12.75" x14ac:dyDescent="0.2">
      <c r="A2715" s="135"/>
      <c r="B2715" s="91"/>
      <c r="C2715" s="92"/>
      <c r="H2715" s="145"/>
    </row>
    <row r="2716" spans="1:8" s="144" customFormat="1" ht="12.75" x14ac:dyDescent="0.2">
      <c r="A2716" s="135"/>
      <c r="B2716" s="91"/>
      <c r="C2716" s="92"/>
      <c r="H2716" s="145"/>
    </row>
    <row r="2717" spans="1:8" s="144" customFormat="1" ht="12.75" x14ac:dyDescent="0.2">
      <c r="A2717" s="135"/>
      <c r="B2717" s="91"/>
      <c r="C2717" s="92"/>
      <c r="H2717" s="145"/>
    </row>
    <row r="2718" spans="1:8" s="144" customFormat="1" ht="12.75" x14ac:dyDescent="0.2">
      <c r="A2718" s="135"/>
      <c r="B2718" s="91"/>
      <c r="C2718" s="92"/>
      <c r="H2718" s="145"/>
    </row>
    <row r="2719" spans="1:8" s="144" customFormat="1" ht="12.75" x14ac:dyDescent="0.2">
      <c r="A2719" s="135"/>
      <c r="B2719" s="91"/>
      <c r="C2719" s="92"/>
      <c r="H2719" s="145"/>
    </row>
    <row r="2720" spans="1:8" s="144" customFormat="1" ht="12.75" x14ac:dyDescent="0.2">
      <c r="A2720" s="135"/>
      <c r="B2720" s="91"/>
      <c r="C2720" s="92"/>
      <c r="H2720" s="145"/>
    </row>
    <row r="2721" spans="1:8" s="144" customFormat="1" ht="12.75" x14ac:dyDescent="0.2">
      <c r="A2721" s="135"/>
      <c r="B2721" s="91"/>
      <c r="C2721" s="92"/>
      <c r="H2721" s="145"/>
    </row>
    <row r="2722" spans="1:8" s="144" customFormat="1" ht="12.75" x14ac:dyDescent="0.2">
      <c r="A2722" s="135"/>
      <c r="B2722" s="91"/>
      <c r="C2722" s="92"/>
      <c r="H2722" s="145"/>
    </row>
    <row r="2723" spans="1:8" s="144" customFormat="1" ht="12.75" x14ac:dyDescent="0.2">
      <c r="A2723" s="135"/>
      <c r="B2723" s="91"/>
      <c r="C2723" s="92"/>
      <c r="H2723" s="145"/>
    </row>
    <row r="2724" spans="1:8" s="144" customFormat="1" ht="12.75" x14ac:dyDescent="0.2">
      <c r="A2724" s="135"/>
      <c r="B2724" s="91"/>
      <c r="C2724" s="92"/>
      <c r="H2724" s="145"/>
    </row>
    <row r="2725" spans="1:8" s="144" customFormat="1" ht="12.75" x14ac:dyDescent="0.2">
      <c r="A2725" s="135"/>
      <c r="B2725" s="91"/>
      <c r="C2725" s="92"/>
      <c r="H2725" s="145"/>
    </row>
    <row r="2726" spans="1:8" s="144" customFormat="1" ht="12.75" x14ac:dyDescent="0.2">
      <c r="A2726" s="135"/>
      <c r="B2726" s="91"/>
      <c r="C2726" s="92"/>
      <c r="H2726" s="145"/>
    </row>
    <row r="2727" spans="1:8" s="144" customFormat="1" ht="12.75" x14ac:dyDescent="0.2">
      <c r="A2727" s="135"/>
      <c r="B2727" s="91"/>
      <c r="C2727" s="92"/>
      <c r="H2727" s="145"/>
    </row>
    <row r="2728" spans="1:8" s="144" customFormat="1" ht="12.75" x14ac:dyDescent="0.2">
      <c r="A2728" s="135"/>
      <c r="B2728" s="91"/>
      <c r="C2728" s="92"/>
      <c r="H2728" s="145"/>
    </row>
    <row r="2729" spans="1:8" s="144" customFormat="1" ht="12.75" x14ac:dyDescent="0.2">
      <c r="A2729" s="135"/>
      <c r="B2729" s="91"/>
      <c r="C2729" s="92"/>
      <c r="H2729" s="145"/>
    </row>
    <row r="2730" spans="1:8" s="144" customFormat="1" ht="12.75" x14ac:dyDescent="0.2">
      <c r="A2730" s="135"/>
      <c r="B2730" s="91"/>
      <c r="C2730" s="92"/>
      <c r="H2730" s="145"/>
    </row>
    <row r="2731" spans="1:8" s="144" customFormat="1" ht="12.75" x14ac:dyDescent="0.2">
      <c r="A2731" s="135"/>
      <c r="B2731" s="91"/>
      <c r="C2731" s="92"/>
      <c r="H2731" s="145"/>
    </row>
    <row r="2732" spans="1:8" s="144" customFormat="1" ht="12.75" x14ac:dyDescent="0.2">
      <c r="A2732" s="135"/>
      <c r="B2732" s="91"/>
      <c r="C2732" s="92"/>
      <c r="H2732" s="145"/>
    </row>
    <row r="2733" spans="1:8" s="144" customFormat="1" ht="12.75" x14ac:dyDescent="0.2">
      <c r="A2733" s="135"/>
      <c r="B2733" s="91"/>
      <c r="C2733" s="92"/>
      <c r="H2733" s="145"/>
    </row>
    <row r="2734" spans="1:8" s="144" customFormat="1" ht="12.75" x14ac:dyDescent="0.2">
      <c r="A2734" s="135"/>
      <c r="B2734" s="91"/>
      <c r="C2734" s="92"/>
      <c r="H2734" s="145"/>
    </row>
    <row r="2735" spans="1:8" s="144" customFormat="1" ht="12.75" x14ac:dyDescent="0.2">
      <c r="A2735" s="135"/>
      <c r="B2735" s="91"/>
      <c r="C2735" s="92"/>
      <c r="H2735" s="145"/>
    </row>
    <row r="2736" spans="1:8" s="144" customFormat="1" ht="12.75" x14ac:dyDescent="0.2">
      <c r="A2736" s="135"/>
      <c r="B2736" s="91"/>
      <c r="C2736" s="92"/>
      <c r="H2736" s="145"/>
    </row>
    <row r="2737" spans="1:8" s="144" customFormat="1" ht="12.75" x14ac:dyDescent="0.2">
      <c r="A2737" s="135"/>
      <c r="B2737" s="91"/>
      <c r="C2737" s="92"/>
      <c r="H2737" s="145"/>
    </row>
    <row r="2738" spans="1:8" s="144" customFormat="1" ht="12.75" x14ac:dyDescent="0.2">
      <c r="A2738" s="135"/>
      <c r="B2738" s="91"/>
      <c r="C2738" s="92"/>
      <c r="H2738" s="145"/>
    </row>
    <row r="2739" spans="1:8" s="144" customFormat="1" ht="12.75" x14ac:dyDescent="0.2">
      <c r="A2739" s="135"/>
      <c r="B2739" s="91"/>
      <c r="C2739" s="92"/>
      <c r="H2739" s="145"/>
    </row>
    <row r="2740" spans="1:8" s="144" customFormat="1" ht="12.75" x14ac:dyDescent="0.2">
      <c r="A2740" s="135"/>
      <c r="B2740" s="91"/>
      <c r="C2740" s="92"/>
      <c r="H2740" s="145"/>
    </row>
    <row r="2741" spans="1:8" s="144" customFormat="1" ht="12.75" x14ac:dyDescent="0.2">
      <c r="A2741" s="135"/>
      <c r="B2741" s="91"/>
      <c r="C2741" s="92"/>
      <c r="H2741" s="145"/>
    </row>
    <row r="2742" spans="1:8" s="144" customFormat="1" ht="12.75" x14ac:dyDescent="0.2">
      <c r="A2742" s="135"/>
      <c r="B2742" s="91"/>
      <c r="C2742" s="92"/>
      <c r="H2742" s="145"/>
    </row>
    <row r="2743" spans="1:8" s="144" customFormat="1" ht="12.75" x14ac:dyDescent="0.2">
      <c r="A2743" s="135"/>
      <c r="B2743" s="91"/>
      <c r="C2743" s="92"/>
      <c r="H2743" s="145"/>
    </row>
    <row r="2744" spans="1:8" s="144" customFormat="1" ht="12.75" x14ac:dyDescent="0.2">
      <c r="A2744" s="135"/>
      <c r="B2744" s="91"/>
      <c r="C2744" s="92"/>
      <c r="H2744" s="145"/>
    </row>
    <row r="2745" spans="1:8" s="144" customFormat="1" ht="12.75" x14ac:dyDescent="0.2">
      <c r="A2745" s="135"/>
      <c r="B2745" s="91"/>
      <c r="C2745" s="92"/>
      <c r="H2745" s="145"/>
    </row>
    <row r="2746" spans="1:8" s="144" customFormat="1" ht="12.75" x14ac:dyDescent="0.2">
      <c r="A2746" s="135"/>
      <c r="B2746" s="91"/>
      <c r="C2746" s="92"/>
      <c r="H2746" s="145"/>
    </row>
    <row r="2747" spans="1:8" s="144" customFormat="1" ht="12.75" x14ac:dyDescent="0.2">
      <c r="A2747" s="135"/>
      <c r="B2747" s="91"/>
      <c r="C2747" s="92"/>
      <c r="H2747" s="145"/>
    </row>
    <row r="2748" spans="1:8" s="144" customFormat="1" ht="12.75" x14ac:dyDescent="0.2">
      <c r="A2748" s="135"/>
      <c r="B2748" s="91"/>
      <c r="C2748" s="92"/>
      <c r="H2748" s="145"/>
    </row>
    <row r="2749" spans="1:8" s="144" customFormat="1" ht="12.75" x14ac:dyDescent="0.2">
      <c r="A2749" s="135"/>
      <c r="B2749" s="91"/>
      <c r="C2749" s="92"/>
      <c r="H2749" s="145"/>
    </row>
    <row r="2750" spans="1:8" s="144" customFormat="1" ht="12.75" x14ac:dyDescent="0.2">
      <c r="A2750" s="135"/>
      <c r="B2750" s="91"/>
      <c r="C2750" s="92"/>
      <c r="H2750" s="145"/>
    </row>
    <row r="2751" spans="1:8" s="144" customFormat="1" ht="12.75" x14ac:dyDescent="0.2">
      <c r="A2751" s="135"/>
      <c r="B2751" s="91"/>
      <c r="C2751" s="92"/>
      <c r="H2751" s="145"/>
    </row>
    <row r="2752" spans="1:8" s="144" customFormat="1" ht="12.75" x14ac:dyDescent="0.2">
      <c r="A2752" s="135"/>
      <c r="B2752" s="91"/>
      <c r="C2752" s="92"/>
      <c r="H2752" s="145"/>
    </row>
    <row r="2753" spans="1:8" s="144" customFormat="1" ht="12.75" x14ac:dyDescent="0.2">
      <c r="A2753" s="135"/>
      <c r="B2753" s="91"/>
      <c r="C2753" s="92"/>
      <c r="H2753" s="145"/>
    </row>
    <row r="2754" spans="1:8" s="144" customFormat="1" ht="12.75" x14ac:dyDescent="0.2">
      <c r="A2754" s="135"/>
      <c r="B2754" s="91"/>
      <c r="C2754" s="92"/>
      <c r="H2754" s="145"/>
    </row>
    <row r="2755" spans="1:8" s="144" customFormat="1" ht="12.75" x14ac:dyDescent="0.2">
      <c r="A2755" s="135"/>
      <c r="B2755" s="91"/>
      <c r="C2755" s="92"/>
      <c r="H2755" s="145"/>
    </row>
    <row r="2756" spans="1:8" s="144" customFormat="1" ht="12.75" x14ac:dyDescent="0.2">
      <c r="A2756" s="135"/>
      <c r="B2756" s="91"/>
      <c r="C2756" s="92"/>
      <c r="H2756" s="145"/>
    </row>
    <row r="2757" spans="1:8" s="144" customFormat="1" ht="12.75" x14ac:dyDescent="0.2">
      <c r="A2757" s="135"/>
      <c r="B2757" s="91"/>
      <c r="C2757" s="92"/>
      <c r="H2757" s="145"/>
    </row>
    <row r="2758" spans="1:8" s="144" customFormat="1" ht="12.75" x14ac:dyDescent="0.2">
      <c r="A2758" s="135"/>
      <c r="B2758" s="91"/>
      <c r="C2758" s="92"/>
      <c r="H2758" s="145"/>
    </row>
    <row r="2759" spans="1:8" s="144" customFormat="1" ht="12.75" x14ac:dyDescent="0.2">
      <c r="A2759" s="135"/>
      <c r="B2759" s="91"/>
      <c r="C2759" s="92"/>
      <c r="H2759" s="145"/>
    </row>
    <row r="2760" spans="1:8" s="144" customFormat="1" ht="12.75" x14ac:dyDescent="0.2">
      <c r="A2760" s="135"/>
      <c r="B2760" s="91"/>
      <c r="C2760" s="92"/>
      <c r="H2760" s="145"/>
    </row>
    <row r="2761" spans="1:8" s="144" customFormat="1" ht="12.75" x14ac:dyDescent="0.2">
      <c r="A2761" s="135"/>
      <c r="B2761" s="91"/>
      <c r="C2761" s="92"/>
      <c r="H2761" s="145"/>
    </row>
    <row r="2762" spans="1:8" s="144" customFormat="1" ht="12.75" x14ac:dyDescent="0.2">
      <c r="A2762" s="135"/>
      <c r="B2762" s="91"/>
      <c r="C2762" s="92"/>
      <c r="H2762" s="145"/>
    </row>
    <row r="2763" spans="1:8" s="144" customFormat="1" ht="12.75" x14ac:dyDescent="0.2">
      <c r="A2763" s="135"/>
      <c r="B2763" s="91"/>
      <c r="C2763" s="92"/>
      <c r="H2763" s="145"/>
    </row>
    <row r="2764" spans="1:8" s="144" customFormat="1" ht="12.75" x14ac:dyDescent="0.2">
      <c r="A2764" s="135"/>
      <c r="B2764" s="91"/>
      <c r="C2764" s="92"/>
      <c r="H2764" s="145"/>
    </row>
    <row r="2765" spans="1:8" s="144" customFormat="1" ht="12.75" x14ac:dyDescent="0.2">
      <c r="A2765" s="135"/>
      <c r="B2765" s="91"/>
      <c r="C2765" s="92"/>
      <c r="H2765" s="145"/>
    </row>
    <row r="2766" spans="1:8" s="144" customFormat="1" ht="12.75" x14ac:dyDescent="0.2">
      <c r="A2766" s="135"/>
      <c r="B2766" s="91"/>
      <c r="C2766" s="92"/>
      <c r="H2766" s="145"/>
    </row>
    <row r="2767" spans="1:8" s="144" customFormat="1" ht="12.75" x14ac:dyDescent="0.2">
      <c r="A2767" s="135"/>
      <c r="B2767" s="91"/>
      <c r="C2767" s="92"/>
      <c r="H2767" s="145"/>
    </row>
    <row r="2768" spans="1:8" s="144" customFormat="1" ht="12.75" x14ac:dyDescent="0.2">
      <c r="A2768" s="135"/>
      <c r="B2768" s="91"/>
      <c r="C2768" s="92"/>
      <c r="H2768" s="145"/>
    </row>
    <row r="2769" spans="1:8" s="144" customFormat="1" ht="12.75" x14ac:dyDescent="0.2">
      <c r="A2769" s="135"/>
      <c r="B2769" s="91"/>
      <c r="C2769" s="92"/>
      <c r="H2769" s="145"/>
    </row>
    <row r="2770" spans="1:8" s="144" customFormat="1" ht="12.75" x14ac:dyDescent="0.2">
      <c r="A2770" s="135"/>
      <c r="B2770" s="91"/>
      <c r="C2770" s="92"/>
      <c r="H2770" s="145"/>
    </row>
    <row r="2771" spans="1:8" s="144" customFormat="1" ht="12.75" x14ac:dyDescent="0.2">
      <c r="A2771" s="135"/>
      <c r="B2771" s="91"/>
      <c r="C2771" s="92"/>
      <c r="H2771" s="145"/>
    </row>
    <row r="2772" spans="1:8" s="144" customFormat="1" ht="12.75" x14ac:dyDescent="0.2">
      <c r="A2772" s="135"/>
      <c r="B2772" s="91"/>
      <c r="C2772" s="92"/>
      <c r="H2772" s="145"/>
    </row>
    <row r="2773" spans="1:8" s="144" customFormat="1" ht="12.75" x14ac:dyDescent="0.2">
      <c r="A2773" s="135"/>
      <c r="B2773" s="91"/>
      <c r="C2773" s="92"/>
      <c r="H2773" s="145"/>
    </row>
    <row r="2774" spans="1:8" s="144" customFormat="1" ht="12.75" x14ac:dyDescent="0.2">
      <c r="A2774" s="135"/>
      <c r="B2774" s="91"/>
      <c r="C2774" s="92"/>
      <c r="H2774" s="145"/>
    </row>
    <row r="2775" spans="1:8" s="144" customFormat="1" ht="12.75" x14ac:dyDescent="0.2">
      <c r="A2775" s="135"/>
      <c r="B2775" s="91"/>
      <c r="C2775" s="92"/>
      <c r="H2775" s="145"/>
    </row>
    <row r="2776" spans="1:8" s="144" customFormat="1" ht="12.75" x14ac:dyDescent="0.2">
      <c r="A2776" s="135"/>
      <c r="B2776" s="91"/>
      <c r="C2776" s="92"/>
      <c r="H2776" s="145"/>
    </row>
    <row r="2777" spans="1:8" s="144" customFormat="1" ht="12.75" x14ac:dyDescent="0.2">
      <c r="A2777" s="135"/>
      <c r="B2777" s="91"/>
      <c r="C2777" s="92"/>
      <c r="H2777" s="145"/>
    </row>
    <row r="2778" spans="1:8" s="144" customFormat="1" ht="12.75" x14ac:dyDescent="0.2">
      <c r="A2778" s="135"/>
      <c r="B2778" s="91"/>
      <c r="C2778" s="92"/>
      <c r="H2778" s="145"/>
    </row>
    <row r="2779" spans="1:8" s="144" customFormat="1" ht="12.75" x14ac:dyDescent="0.2">
      <c r="A2779" s="135"/>
      <c r="B2779" s="91"/>
      <c r="C2779" s="92"/>
      <c r="H2779" s="145"/>
    </row>
    <row r="2780" spans="1:8" s="144" customFormat="1" ht="12.75" x14ac:dyDescent="0.2">
      <c r="A2780" s="135"/>
      <c r="B2780" s="91"/>
      <c r="C2780" s="92"/>
      <c r="H2780" s="145"/>
    </row>
    <row r="2781" spans="1:8" s="144" customFormat="1" ht="12.75" x14ac:dyDescent="0.2">
      <c r="A2781" s="135"/>
      <c r="B2781" s="91"/>
      <c r="C2781" s="92"/>
      <c r="H2781" s="145"/>
    </row>
    <row r="2782" spans="1:8" s="144" customFormat="1" ht="12.75" x14ac:dyDescent="0.2">
      <c r="A2782" s="135"/>
      <c r="B2782" s="91"/>
      <c r="C2782" s="92"/>
      <c r="H2782" s="145"/>
    </row>
    <row r="2783" spans="1:8" s="144" customFormat="1" ht="12.75" x14ac:dyDescent="0.2">
      <c r="A2783" s="135"/>
      <c r="B2783" s="91"/>
      <c r="C2783" s="92"/>
      <c r="H2783" s="145"/>
    </row>
    <row r="2784" spans="1:8" s="144" customFormat="1" ht="12.75" x14ac:dyDescent="0.2">
      <c r="A2784" s="135"/>
      <c r="B2784" s="91"/>
      <c r="C2784" s="92"/>
      <c r="H2784" s="145"/>
    </row>
    <row r="2785" spans="1:8" s="144" customFormat="1" ht="12.75" x14ac:dyDescent="0.2">
      <c r="A2785" s="135"/>
      <c r="B2785" s="91"/>
      <c r="C2785" s="92"/>
      <c r="H2785" s="145"/>
    </row>
    <row r="2786" spans="1:8" s="144" customFormat="1" ht="12.75" x14ac:dyDescent="0.2">
      <c r="A2786" s="135"/>
      <c r="B2786" s="91"/>
      <c r="C2786" s="92"/>
      <c r="H2786" s="145"/>
    </row>
    <row r="2787" spans="1:8" s="144" customFormat="1" ht="12.75" x14ac:dyDescent="0.2">
      <c r="A2787" s="135"/>
      <c r="B2787" s="91"/>
      <c r="C2787" s="92"/>
      <c r="H2787" s="145"/>
    </row>
    <row r="2788" spans="1:8" s="144" customFormat="1" ht="12.75" x14ac:dyDescent="0.2">
      <c r="A2788" s="135"/>
      <c r="B2788" s="91"/>
      <c r="C2788" s="92"/>
      <c r="H2788" s="145"/>
    </row>
    <row r="2789" spans="1:8" s="144" customFormat="1" ht="12.75" x14ac:dyDescent="0.2">
      <c r="A2789" s="135"/>
      <c r="B2789" s="91"/>
      <c r="C2789" s="92"/>
      <c r="H2789" s="145"/>
    </row>
    <row r="2790" spans="1:8" s="144" customFormat="1" ht="12.75" x14ac:dyDescent="0.2">
      <c r="A2790" s="135"/>
      <c r="B2790" s="91"/>
      <c r="C2790" s="92"/>
      <c r="H2790" s="145"/>
    </row>
    <row r="2791" spans="1:8" s="144" customFormat="1" ht="12.75" x14ac:dyDescent="0.2">
      <c r="A2791" s="135"/>
      <c r="B2791" s="91"/>
      <c r="C2791" s="92"/>
      <c r="H2791" s="145"/>
    </row>
    <row r="2792" spans="1:8" s="144" customFormat="1" ht="12.75" x14ac:dyDescent="0.2">
      <c r="A2792" s="135"/>
      <c r="B2792" s="91"/>
      <c r="C2792" s="92"/>
      <c r="H2792" s="145"/>
    </row>
    <row r="2793" spans="1:8" s="144" customFormat="1" ht="12.75" x14ac:dyDescent="0.2">
      <c r="A2793" s="135"/>
      <c r="B2793" s="91"/>
      <c r="C2793" s="92"/>
      <c r="H2793" s="145"/>
    </row>
    <row r="2794" spans="1:8" s="144" customFormat="1" ht="12.75" x14ac:dyDescent="0.2">
      <c r="A2794" s="135"/>
      <c r="B2794" s="91"/>
      <c r="C2794" s="92"/>
      <c r="H2794" s="145"/>
    </row>
    <row r="2795" spans="1:8" s="144" customFormat="1" ht="12.75" x14ac:dyDescent="0.2">
      <c r="A2795" s="135"/>
      <c r="B2795" s="91"/>
      <c r="C2795" s="92"/>
      <c r="H2795" s="145"/>
    </row>
    <row r="2796" spans="1:8" s="144" customFormat="1" ht="12.75" x14ac:dyDescent="0.2">
      <c r="A2796" s="135"/>
      <c r="B2796" s="91"/>
      <c r="C2796" s="92"/>
      <c r="H2796" s="145"/>
    </row>
    <row r="2797" spans="1:8" s="144" customFormat="1" ht="12.75" x14ac:dyDescent="0.2">
      <c r="A2797" s="135"/>
      <c r="B2797" s="91"/>
      <c r="C2797" s="92"/>
      <c r="H2797" s="145"/>
    </row>
    <row r="2798" spans="1:8" s="144" customFormat="1" ht="12.75" x14ac:dyDescent="0.2">
      <c r="A2798" s="135"/>
      <c r="B2798" s="91"/>
      <c r="C2798" s="92"/>
      <c r="H2798" s="145"/>
    </row>
    <row r="2799" spans="1:8" s="144" customFormat="1" ht="12.75" x14ac:dyDescent="0.2">
      <c r="A2799" s="135"/>
      <c r="B2799" s="91"/>
      <c r="C2799" s="92"/>
      <c r="H2799" s="145"/>
    </row>
    <row r="2800" spans="1:8" s="144" customFormat="1" ht="12.75" x14ac:dyDescent="0.2">
      <c r="A2800" s="135"/>
      <c r="B2800" s="91"/>
      <c r="C2800" s="92"/>
      <c r="H2800" s="145"/>
    </row>
    <row r="2801" spans="1:8" s="144" customFormat="1" ht="12.75" x14ac:dyDescent="0.2">
      <c r="A2801" s="135"/>
      <c r="B2801" s="91"/>
      <c r="C2801" s="92"/>
      <c r="H2801" s="145"/>
    </row>
    <row r="2802" spans="1:8" s="144" customFormat="1" ht="12.75" x14ac:dyDescent="0.2">
      <c r="A2802" s="135"/>
      <c r="B2802" s="91"/>
      <c r="C2802" s="92"/>
      <c r="H2802" s="145"/>
    </row>
    <row r="2803" spans="1:8" s="144" customFormat="1" ht="12.75" x14ac:dyDescent="0.2">
      <c r="A2803" s="135"/>
      <c r="B2803" s="91"/>
      <c r="C2803" s="92"/>
      <c r="H2803" s="145"/>
    </row>
    <row r="2804" spans="1:8" s="144" customFormat="1" ht="12.75" x14ac:dyDescent="0.2">
      <c r="A2804" s="135"/>
      <c r="B2804" s="91"/>
      <c r="C2804" s="92"/>
      <c r="H2804" s="145"/>
    </row>
    <row r="2805" spans="1:8" s="144" customFormat="1" ht="12.75" x14ac:dyDescent="0.2">
      <c r="A2805" s="135"/>
      <c r="B2805" s="91"/>
      <c r="C2805" s="92"/>
      <c r="H2805" s="145"/>
    </row>
    <row r="2806" spans="1:8" s="144" customFormat="1" ht="12.75" x14ac:dyDescent="0.2">
      <c r="A2806" s="135"/>
      <c r="B2806" s="91"/>
      <c r="C2806" s="92"/>
      <c r="H2806" s="145"/>
    </row>
    <row r="2807" spans="1:8" s="144" customFormat="1" ht="12.75" x14ac:dyDescent="0.2">
      <c r="A2807" s="135"/>
      <c r="B2807" s="91"/>
      <c r="C2807" s="92"/>
      <c r="H2807" s="145"/>
    </row>
    <row r="2808" spans="1:8" s="144" customFormat="1" ht="12.75" x14ac:dyDescent="0.2">
      <c r="A2808" s="135"/>
      <c r="B2808" s="91"/>
      <c r="C2808" s="92"/>
      <c r="H2808" s="145"/>
    </row>
    <row r="2809" spans="1:8" s="144" customFormat="1" ht="12.75" x14ac:dyDescent="0.2">
      <c r="A2809" s="135"/>
      <c r="B2809" s="91"/>
      <c r="C2809" s="92"/>
      <c r="H2809" s="145"/>
    </row>
    <row r="2810" spans="1:8" s="144" customFormat="1" ht="12.75" x14ac:dyDescent="0.2">
      <c r="A2810" s="135"/>
      <c r="B2810" s="91"/>
      <c r="C2810" s="92"/>
      <c r="H2810" s="145"/>
    </row>
    <row r="2811" spans="1:8" s="144" customFormat="1" ht="12.75" x14ac:dyDescent="0.2">
      <c r="A2811" s="135"/>
      <c r="B2811" s="91"/>
      <c r="C2811" s="92"/>
      <c r="H2811" s="145"/>
    </row>
    <row r="2812" spans="1:8" s="144" customFormat="1" ht="12.75" x14ac:dyDescent="0.2">
      <c r="A2812" s="135"/>
      <c r="B2812" s="91"/>
      <c r="C2812" s="92"/>
      <c r="H2812" s="145"/>
    </row>
    <row r="2813" spans="1:8" s="144" customFormat="1" ht="12.75" x14ac:dyDescent="0.2">
      <c r="A2813" s="135"/>
      <c r="B2813" s="91"/>
      <c r="C2813" s="92"/>
      <c r="H2813" s="145"/>
    </row>
    <row r="2814" spans="1:8" s="144" customFormat="1" ht="12.75" x14ac:dyDescent="0.2">
      <c r="A2814" s="135"/>
      <c r="B2814" s="91"/>
      <c r="C2814" s="92"/>
      <c r="H2814" s="145"/>
    </row>
    <row r="2815" spans="1:8" s="144" customFormat="1" ht="12.75" x14ac:dyDescent="0.2">
      <c r="A2815" s="135"/>
      <c r="B2815" s="91"/>
      <c r="C2815" s="92"/>
      <c r="H2815" s="145"/>
    </row>
    <row r="2816" spans="1:8" s="144" customFormat="1" ht="12.75" x14ac:dyDescent="0.2">
      <c r="A2816" s="135"/>
      <c r="B2816" s="91"/>
      <c r="C2816" s="92"/>
      <c r="H2816" s="145"/>
    </row>
    <row r="2817" spans="1:8" s="144" customFormat="1" ht="12.75" x14ac:dyDescent="0.2">
      <c r="A2817" s="135"/>
      <c r="B2817" s="91"/>
      <c r="C2817" s="92"/>
      <c r="H2817" s="145"/>
    </row>
    <row r="2818" spans="1:8" s="144" customFormat="1" ht="12.75" x14ac:dyDescent="0.2">
      <c r="A2818" s="135"/>
      <c r="B2818" s="91"/>
      <c r="C2818" s="92"/>
      <c r="H2818" s="145"/>
    </row>
    <row r="2819" spans="1:8" s="144" customFormat="1" ht="12.75" x14ac:dyDescent="0.2">
      <c r="A2819" s="135"/>
      <c r="B2819" s="91"/>
      <c r="C2819" s="92"/>
      <c r="H2819" s="145"/>
    </row>
    <row r="2820" spans="1:8" s="144" customFormat="1" ht="12.75" x14ac:dyDescent="0.2">
      <c r="A2820" s="135"/>
      <c r="B2820" s="91"/>
      <c r="C2820" s="92"/>
      <c r="H2820" s="145"/>
    </row>
    <row r="2821" spans="1:8" s="144" customFormat="1" ht="12.75" x14ac:dyDescent="0.2">
      <c r="A2821" s="135"/>
      <c r="B2821" s="91"/>
      <c r="C2821" s="92"/>
      <c r="H2821" s="145"/>
    </row>
    <row r="2822" spans="1:8" s="144" customFormat="1" ht="12.75" x14ac:dyDescent="0.2">
      <c r="A2822" s="135"/>
      <c r="B2822" s="91"/>
      <c r="C2822" s="92"/>
      <c r="H2822" s="145"/>
    </row>
    <row r="2823" spans="1:8" s="144" customFormat="1" ht="12.75" x14ac:dyDescent="0.2">
      <c r="A2823" s="135"/>
      <c r="B2823" s="91"/>
      <c r="C2823" s="92"/>
      <c r="H2823" s="145"/>
    </row>
    <row r="2824" spans="1:8" s="144" customFormat="1" ht="12.75" x14ac:dyDescent="0.2">
      <c r="A2824" s="135"/>
      <c r="B2824" s="91"/>
      <c r="C2824" s="92"/>
      <c r="H2824" s="145"/>
    </row>
    <row r="2825" spans="1:8" s="144" customFormat="1" ht="12.75" x14ac:dyDescent="0.2">
      <c r="A2825" s="135"/>
      <c r="B2825" s="91"/>
      <c r="C2825" s="92"/>
      <c r="H2825" s="145"/>
    </row>
    <row r="2826" spans="1:8" s="144" customFormat="1" ht="12.75" x14ac:dyDescent="0.2">
      <c r="A2826" s="135"/>
      <c r="B2826" s="91"/>
      <c r="C2826" s="92"/>
      <c r="H2826" s="145"/>
    </row>
    <row r="2827" spans="1:8" s="144" customFormat="1" ht="12.75" x14ac:dyDescent="0.2">
      <c r="A2827" s="135"/>
      <c r="B2827" s="91"/>
      <c r="C2827" s="92"/>
      <c r="H2827" s="145"/>
    </row>
    <row r="2828" spans="1:8" s="144" customFormat="1" ht="12.75" x14ac:dyDescent="0.2">
      <c r="A2828" s="135"/>
      <c r="B2828" s="91"/>
      <c r="C2828" s="92"/>
      <c r="H2828" s="145"/>
    </row>
    <row r="2829" spans="1:8" s="144" customFormat="1" ht="12.75" x14ac:dyDescent="0.2">
      <c r="A2829" s="135"/>
      <c r="B2829" s="91"/>
      <c r="C2829" s="92"/>
      <c r="H2829" s="145"/>
    </row>
    <row r="2830" spans="1:8" s="144" customFormat="1" ht="12.75" x14ac:dyDescent="0.2">
      <c r="A2830" s="135"/>
      <c r="B2830" s="91"/>
      <c r="C2830" s="92"/>
      <c r="H2830" s="145"/>
    </row>
    <row r="2831" spans="1:8" s="144" customFormat="1" ht="12.75" x14ac:dyDescent="0.2">
      <c r="A2831" s="135"/>
      <c r="B2831" s="91"/>
      <c r="C2831" s="92"/>
      <c r="H2831" s="145"/>
    </row>
    <row r="2832" spans="1:8" s="144" customFormat="1" ht="12.75" x14ac:dyDescent="0.2">
      <c r="A2832" s="135"/>
      <c r="B2832" s="91"/>
      <c r="C2832" s="92"/>
      <c r="H2832" s="145"/>
    </row>
    <row r="2833" spans="1:8" s="144" customFormat="1" ht="12.75" x14ac:dyDescent="0.2">
      <c r="A2833" s="135"/>
      <c r="B2833" s="91"/>
      <c r="C2833" s="92"/>
      <c r="H2833" s="145"/>
    </row>
    <row r="2834" spans="1:8" s="144" customFormat="1" ht="12.75" x14ac:dyDescent="0.2">
      <c r="A2834" s="135"/>
      <c r="B2834" s="91"/>
      <c r="C2834" s="92"/>
      <c r="H2834" s="145"/>
    </row>
    <row r="2835" spans="1:8" s="144" customFormat="1" ht="12.75" x14ac:dyDescent="0.2">
      <c r="A2835" s="135"/>
      <c r="B2835" s="91"/>
      <c r="C2835" s="92"/>
      <c r="H2835" s="145"/>
    </row>
    <row r="2836" spans="1:8" s="144" customFormat="1" ht="12.75" x14ac:dyDescent="0.2">
      <c r="A2836" s="135"/>
      <c r="B2836" s="91"/>
      <c r="C2836" s="92"/>
      <c r="H2836" s="145"/>
    </row>
    <row r="2837" spans="1:8" s="144" customFormat="1" ht="12.75" x14ac:dyDescent="0.2">
      <c r="A2837" s="135"/>
      <c r="B2837" s="91"/>
      <c r="C2837" s="92"/>
      <c r="H2837" s="145"/>
    </row>
    <row r="2838" spans="1:8" s="144" customFormat="1" ht="12.75" x14ac:dyDescent="0.2">
      <c r="A2838" s="135"/>
      <c r="B2838" s="91"/>
      <c r="C2838" s="92"/>
      <c r="H2838" s="145"/>
    </row>
    <row r="2839" spans="1:8" s="144" customFormat="1" ht="12.75" x14ac:dyDescent="0.2">
      <c r="A2839" s="135"/>
      <c r="B2839" s="91"/>
      <c r="C2839" s="92"/>
      <c r="H2839" s="145"/>
    </row>
    <row r="2840" spans="1:8" s="144" customFormat="1" ht="12.75" x14ac:dyDescent="0.2">
      <c r="A2840" s="135"/>
      <c r="B2840" s="91"/>
      <c r="C2840" s="92"/>
      <c r="H2840" s="145"/>
    </row>
    <row r="2841" spans="1:8" s="144" customFormat="1" ht="12.75" x14ac:dyDescent="0.2">
      <c r="A2841" s="135"/>
      <c r="B2841" s="91"/>
      <c r="C2841" s="92"/>
      <c r="H2841" s="145"/>
    </row>
    <row r="2842" spans="1:8" s="144" customFormat="1" ht="12.75" x14ac:dyDescent="0.2">
      <c r="A2842" s="135"/>
      <c r="B2842" s="91"/>
      <c r="C2842" s="92"/>
      <c r="H2842" s="145"/>
    </row>
    <row r="2843" spans="1:8" s="144" customFormat="1" ht="12.75" x14ac:dyDescent="0.2">
      <c r="A2843" s="135"/>
      <c r="B2843" s="91"/>
      <c r="C2843" s="92"/>
      <c r="H2843" s="145"/>
    </row>
    <row r="2844" spans="1:8" s="144" customFormat="1" ht="12.75" x14ac:dyDescent="0.2">
      <c r="A2844" s="135"/>
      <c r="B2844" s="91"/>
      <c r="C2844" s="92"/>
      <c r="H2844" s="145"/>
    </row>
    <row r="2845" spans="1:8" s="144" customFormat="1" ht="12.75" x14ac:dyDescent="0.2">
      <c r="A2845" s="135"/>
      <c r="B2845" s="91"/>
      <c r="C2845" s="92"/>
      <c r="H2845" s="145"/>
    </row>
    <row r="2846" spans="1:8" s="144" customFormat="1" ht="12.75" x14ac:dyDescent="0.2">
      <c r="A2846" s="135"/>
      <c r="B2846" s="91"/>
      <c r="C2846" s="92"/>
      <c r="H2846" s="145"/>
    </row>
    <row r="2847" spans="1:8" s="144" customFormat="1" ht="12.75" x14ac:dyDescent="0.2">
      <c r="A2847" s="135"/>
      <c r="B2847" s="91"/>
      <c r="C2847" s="92"/>
      <c r="H2847" s="145"/>
    </row>
    <row r="2848" spans="1:8" s="144" customFormat="1" ht="12.75" x14ac:dyDescent="0.2">
      <c r="A2848" s="135"/>
      <c r="B2848" s="91"/>
      <c r="C2848" s="92"/>
      <c r="H2848" s="145"/>
    </row>
    <row r="2849" spans="1:8" s="144" customFormat="1" ht="12.75" x14ac:dyDescent="0.2">
      <c r="A2849" s="135"/>
      <c r="B2849" s="91"/>
      <c r="C2849" s="92"/>
      <c r="H2849" s="145"/>
    </row>
    <row r="2850" spans="1:8" s="144" customFormat="1" ht="12.75" x14ac:dyDescent="0.2">
      <c r="A2850" s="135"/>
      <c r="B2850" s="91"/>
      <c r="C2850" s="92"/>
      <c r="H2850" s="145"/>
    </row>
    <row r="2851" spans="1:8" s="144" customFormat="1" ht="12.75" x14ac:dyDescent="0.2">
      <c r="A2851" s="135"/>
      <c r="B2851" s="91"/>
      <c r="C2851" s="92"/>
      <c r="H2851" s="145"/>
    </row>
    <row r="2852" spans="1:8" s="144" customFormat="1" ht="12.75" x14ac:dyDescent="0.2">
      <c r="A2852" s="135"/>
      <c r="B2852" s="91"/>
      <c r="C2852" s="92"/>
      <c r="H2852" s="145"/>
    </row>
    <row r="2853" spans="1:8" s="144" customFormat="1" ht="12.75" x14ac:dyDescent="0.2">
      <c r="A2853" s="135"/>
      <c r="B2853" s="91"/>
      <c r="C2853" s="92"/>
      <c r="H2853" s="145"/>
    </row>
    <row r="2854" spans="1:8" s="144" customFormat="1" ht="12.75" x14ac:dyDescent="0.2">
      <c r="A2854" s="135"/>
      <c r="B2854" s="91"/>
      <c r="C2854" s="92"/>
      <c r="H2854" s="145"/>
    </row>
    <row r="2855" spans="1:8" s="144" customFormat="1" ht="12.75" x14ac:dyDescent="0.2">
      <c r="A2855" s="135"/>
      <c r="B2855" s="91"/>
      <c r="C2855" s="92"/>
      <c r="H2855" s="145"/>
    </row>
    <row r="2856" spans="1:8" s="144" customFormat="1" ht="12.75" x14ac:dyDescent="0.2">
      <c r="A2856" s="135"/>
      <c r="B2856" s="91"/>
      <c r="C2856" s="92"/>
      <c r="H2856" s="145"/>
    </row>
    <row r="2857" spans="1:8" s="144" customFormat="1" ht="12.75" x14ac:dyDescent="0.2">
      <c r="A2857" s="135"/>
      <c r="B2857" s="91"/>
      <c r="C2857" s="92"/>
      <c r="H2857" s="145"/>
    </row>
    <row r="2858" spans="1:8" s="144" customFormat="1" ht="12.75" x14ac:dyDescent="0.2">
      <c r="A2858" s="135"/>
      <c r="B2858" s="91"/>
      <c r="C2858" s="92"/>
      <c r="H2858" s="145"/>
    </row>
    <row r="2859" spans="1:8" s="144" customFormat="1" ht="12.75" x14ac:dyDescent="0.2">
      <c r="A2859" s="135"/>
      <c r="B2859" s="91"/>
      <c r="C2859" s="92"/>
      <c r="H2859" s="145"/>
    </row>
    <row r="2860" spans="1:8" s="144" customFormat="1" ht="12.75" x14ac:dyDescent="0.2">
      <c r="A2860" s="135"/>
      <c r="B2860" s="91"/>
      <c r="C2860" s="92"/>
      <c r="H2860" s="145"/>
    </row>
    <row r="2861" spans="1:8" s="144" customFormat="1" ht="12.75" x14ac:dyDescent="0.2">
      <c r="A2861" s="135"/>
      <c r="B2861" s="91"/>
      <c r="C2861" s="92"/>
      <c r="H2861" s="145"/>
    </row>
    <row r="2862" spans="1:8" s="144" customFormat="1" ht="12.75" x14ac:dyDescent="0.2">
      <c r="A2862" s="135"/>
      <c r="B2862" s="91"/>
      <c r="C2862" s="92"/>
      <c r="H2862" s="145"/>
    </row>
    <row r="2863" spans="1:8" s="144" customFormat="1" ht="12.75" x14ac:dyDescent="0.2">
      <c r="A2863" s="135"/>
      <c r="B2863" s="91"/>
      <c r="C2863" s="92"/>
      <c r="H2863" s="145"/>
    </row>
    <row r="2864" spans="1:8" s="144" customFormat="1" ht="12.75" x14ac:dyDescent="0.2">
      <c r="A2864" s="135"/>
      <c r="B2864" s="91"/>
      <c r="C2864" s="92"/>
      <c r="H2864" s="145"/>
    </row>
    <row r="2865" spans="1:8" s="144" customFormat="1" ht="12.75" x14ac:dyDescent="0.2">
      <c r="A2865" s="135"/>
      <c r="B2865" s="91"/>
      <c r="C2865" s="92"/>
      <c r="H2865" s="145"/>
    </row>
    <row r="2866" spans="1:8" s="144" customFormat="1" ht="12.75" x14ac:dyDescent="0.2">
      <c r="A2866" s="135"/>
      <c r="B2866" s="91"/>
      <c r="C2866" s="92"/>
      <c r="H2866" s="145"/>
    </row>
    <row r="2867" spans="1:8" s="144" customFormat="1" ht="12.75" x14ac:dyDescent="0.2">
      <c r="A2867" s="135"/>
      <c r="B2867" s="91"/>
      <c r="C2867" s="92"/>
      <c r="H2867" s="145"/>
    </row>
    <row r="2868" spans="1:8" s="144" customFormat="1" ht="12.75" x14ac:dyDescent="0.2">
      <c r="A2868" s="135"/>
      <c r="B2868" s="91"/>
      <c r="C2868" s="92"/>
      <c r="H2868" s="145"/>
    </row>
    <row r="2869" spans="1:8" s="144" customFormat="1" ht="12.75" x14ac:dyDescent="0.2">
      <c r="A2869" s="135"/>
      <c r="B2869" s="91"/>
      <c r="C2869" s="92"/>
      <c r="H2869" s="145"/>
    </row>
    <row r="2870" spans="1:8" s="144" customFormat="1" ht="12.75" x14ac:dyDescent="0.2">
      <c r="A2870" s="135"/>
      <c r="B2870" s="91"/>
      <c r="C2870" s="92"/>
      <c r="H2870" s="145"/>
    </row>
    <row r="2871" spans="1:8" s="144" customFormat="1" ht="12.75" x14ac:dyDescent="0.2">
      <c r="A2871" s="135"/>
      <c r="B2871" s="91"/>
      <c r="C2871" s="92"/>
      <c r="H2871" s="145"/>
    </row>
    <row r="2872" spans="1:8" s="144" customFormat="1" ht="12.75" x14ac:dyDescent="0.2">
      <c r="A2872" s="135"/>
      <c r="B2872" s="91"/>
      <c r="C2872" s="92"/>
      <c r="H2872" s="145"/>
    </row>
    <row r="2873" spans="1:8" s="144" customFormat="1" ht="12.75" x14ac:dyDescent="0.2">
      <c r="A2873" s="135"/>
      <c r="B2873" s="91"/>
      <c r="C2873" s="92"/>
      <c r="H2873" s="145"/>
    </row>
    <row r="2874" spans="1:8" s="144" customFormat="1" ht="12.75" x14ac:dyDescent="0.2">
      <c r="A2874" s="135"/>
      <c r="B2874" s="91"/>
      <c r="C2874" s="92"/>
      <c r="H2874" s="145"/>
    </row>
    <row r="2875" spans="1:8" s="144" customFormat="1" ht="12.75" x14ac:dyDescent="0.2">
      <c r="A2875" s="135"/>
      <c r="B2875" s="91"/>
      <c r="C2875" s="92"/>
      <c r="H2875" s="145"/>
    </row>
    <row r="2876" spans="1:8" s="144" customFormat="1" ht="12.75" x14ac:dyDescent="0.2">
      <c r="A2876" s="135"/>
      <c r="B2876" s="91"/>
      <c r="C2876" s="92"/>
      <c r="H2876" s="145"/>
    </row>
    <row r="2877" spans="1:8" s="144" customFormat="1" ht="12.75" x14ac:dyDescent="0.2">
      <c r="A2877" s="135"/>
      <c r="B2877" s="91"/>
      <c r="C2877" s="92"/>
      <c r="H2877" s="145"/>
    </row>
    <row r="2878" spans="1:8" s="144" customFormat="1" ht="12.75" x14ac:dyDescent="0.2">
      <c r="A2878" s="135"/>
      <c r="B2878" s="91"/>
      <c r="C2878" s="92"/>
      <c r="H2878" s="145"/>
    </row>
    <row r="2879" spans="1:8" s="144" customFormat="1" ht="12.75" x14ac:dyDescent="0.2">
      <c r="A2879" s="135"/>
      <c r="B2879" s="91"/>
      <c r="C2879" s="92"/>
      <c r="H2879" s="145"/>
    </row>
    <row r="2880" spans="1:8" s="144" customFormat="1" ht="12.75" x14ac:dyDescent="0.2">
      <c r="A2880" s="135"/>
      <c r="B2880" s="91"/>
      <c r="C2880" s="92"/>
      <c r="H2880" s="145"/>
    </row>
    <row r="2881" spans="1:8" s="144" customFormat="1" ht="12.75" x14ac:dyDescent="0.2">
      <c r="A2881" s="135"/>
      <c r="B2881" s="91"/>
      <c r="C2881" s="92"/>
      <c r="H2881" s="145"/>
    </row>
    <row r="2882" spans="1:8" s="144" customFormat="1" ht="12.75" x14ac:dyDescent="0.2">
      <c r="A2882" s="135"/>
      <c r="B2882" s="91"/>
      <c r="C2882" s="92"/>
      <c r="H2882" s="145"/>
    </row>
    <row r="2883" spans="1:8" s="144" customFormat="1" ht="12.75" x14ac:dyDescent="0.2">
      <c r="A2883" s="135"/>
      <c r="B2883" s="91"/>
      <c r="C2883" s="92"/>
      <c r="H2883" s="145"/>
    </row>
    <row r="2884" spans="1:8" s="144" customFormat="1" ht="12.75" x14ac:dyDescent="0.2">
      <c r="A2884" s="135"/>
      <c r="B2884" s="91"/>
      <c r="C2884" s="92"/>
      <c r="H2884" s="145"/>
    </row>
    <row r="2885" spans="1:8" s="144" customFormat="1" ht="12.75" x14ac:dyDescent="0.2">
      <c r="A2885" s="135"/>
      <c r="B2885" s="91"/>
      <c r="C2885" s="92"/>
      <c r="H2885" s="145"/>
    </row>
    <row r="2886" spans="1:8" s="144" customFormat="1" ht="12.75" x14ac:dyDescent="0.2">
      <c r="A2886" s="135"/>
      <c r="B2886" s="91"/>
      <c r="C2886" s="92"/>
      <c r="H2886" s="145"/>
    </row>
    <row r="2887" spans="1:8" s="144" customFormat="1" ht="12.75" x14ac:dyDescent="0.2">
      <c r="A2887" s="135"/>
      <c r="B2887" s="91"/>
      <c r="C2887" s="92"/>
      <c r="H2887" s="145"/>
    </row>
    <row r="2888" spans="1:8" s="144" customFormat="1" ht="12.75" x14ac:dyDescent="0.2">
      <c r="A2888" s="135"/>
      <c r="B2888" s="91"/>
      <c r="C2888" s="92"/>
      <c r="H2888" s="145"/>
    </row>
    <row r="2889" spans="1:8" s="144" customFormat="1" ht="12.75" x14ac:dyDescent="0.2">
      <c r="A2889" s="135"/>
      <c r="B2889" s="91"/>
      <c r="C2889" s="92"/>
      <c r="H2889" s="145"/>
    </row>
    <row r="2890" spans="1:8" s="144" customFormat="1" ht="12.75" x14ac:dyDescent="0.2">
      <c r="A2890" s="135"/>
      <c r="B2890" s="91"/>
      <c r="C2890" s="92"/>
      <c r="H2890" s="145"/>
    </row>
    <row r="2891" spans="1:8" s="144" customFormat="1" ht="12.75" x14ac:dyDescent="0.2">
      <c r="A2891" s="135"/>
      <c r="B2891" s="91"/>
      <c r="C2891" s="92"/>
      <c r="H2891" s="145"/>
    </row>
    <row r="2892" spans="1:8" s="144" customFormat="1" ht="12.75" x14ac:dyDescent="0.2">
      <c r="A2892" s="135"/>
      <c r="B2892" s="91"/>
      <c r="C2892" s="92"/>
      <c r="H2892" s="145"/>
    </row>
    <row r="2893" spans="1:8" s="144" customFormat="1" ht="12.75" x14ac:dyDescent="0.2">
      <c r="A2893" s="135"/>
      <c r="B2893" s="91"/>
      <c r="C2893" s="92"/>
      <c r="H2893" s="145"/>
    </row>
    <row r="2894" spans="1:8" s="144" customFormat="1" ht="12.75" x14ac:dyDescent="0.2">
      <c r="A2894" s="135"/>
      <c r="B2894" s="91"/>
      <c r="C2894" s="92"/>
      <c r="H2894" s="145"/>
    </row>
    <row r="2895" spans="1:8" s="144" customFormat="1" ht="12.75" x14ac:dyDescent="0.2">
      <c r="A2895" s="135"/>
      <c r="B2895" s="91"/>
      <c r="C2895" s="92"/>
      <c r="H2895" s="145"/>
    </row>
    <row r="2896" spans="1:8" s="144" customFormat="1" ht="12.75" x14ac:dyDescent="0.2">
      <c r="A2896" s="135"/>
      <c r="B2896" s="91"/>
      <c r="C2896" s="92"/>
      <c r="H2896" s="145"/>
    </row>
    <row r="2897" spans="1:8" s="144" customFormat="1" ht="12.75" x14ac:dyDescent="0.2">
      <c r="A2897" s="135"/>
      <c r="B2897" s="91"/>
      <c r="C2897" s="92"/>
      <c r="H2897" s="145"/>
    </row>
    <row r="2898" spans="1:8" s="144" customFormat="1" ht="12.75" x14ac:dyDescent="0.2">
      <c r="A2898" s="135"/>
      <c r="B2898" s="91"/>
      <c r="C2898" s="92"/>
      <c r="H2898" s="145"/>
    </row>
    <row r="2899" spans="1:8" s="144" customFormat="1" ht="12.75" x14ac:dyDescent="0.2">
      <c r="A2899" s="135"/>
      <c r="B2899" s="91"/>
      <c r="C2899" s="92"/>
      <c r="H2899" s="145"/>
    </row>
    <row r="2900" spans="1:8" s="144" customFormat="1" ht="12.75" x14ac:dyDescent="0.2">
      <c r="A2900" s="135"/>
      <c r="B2900" s="91"/>
      <c r="C2900" s="92"/>
      <c r="H2900" s="145"/>
    </row>
    <row r="2901" spans="1:8" s="144" customFormat="1" ht="12.75" x14ac:dyDescent="0.2">
      <c r="A2901" s="135"/>
      <c r="B2901" s="91"/>
      <c r="C2901" s="92"/>
      <c r="H2901" s="145"/>
    </row>
    <row r="2902" spans="1:8" s="144" customFormat="1" ht="12.75" x14ac:dyDescent="0.2">
      <c r="A2902" s="135"/>
      <c r="B2902" s="91"/>
      <c r="C2902" s="92"/>
      <c r="H2902" s="145"/>
    </row>
    <row r="2903" spans="1:8" s="144" customFormat="1" ht="12.75" x14ac:dyDescent="0.2">
      <c r="A2903" s="135"/>
      <c r="B2903" s="91"/>
      <c r="C2903" s="92"/>
      <c r="H2903" s="145"/>
    </row>
    <row r="2904" spans="1:8" s="144" customFormat="1" ht="12.75" x14ac:dyDescent="0.2">
      <c r="A2904" s="135"/>
      <c r="B2904" s="91"/>
      <c r="C2904" s="92"/>
      <c r="H2904" s="145"/>
    </row>
    <row r="2905" spans="1:8" s="144" customFormat="1" ht="12.75" x14ac:dyDescent="0.2">
      <c r="A2905" s="135"/>
      <c r="B2905" s="91"/>
      <c r="C2905" s="92"/>
      <c r="H2905" s="145"/>
    </row>
    <row r="2906" spans="1:8" s="144" customFormat="1" ht="12.75" x14ac:dyDescent="0.2">
      <c r="A2906" s="135"/>
      <c r="B2906" s="91"/>
      <c r="C2906" s="92"/>
      <c r="H2906" s="145"/>
    </row>
    <row r="2907" spans="1:8" s="144" customFormat="1" ht="12.75" x14ac:dyDescent="0.2">
      <c r="A2907" s="135"/>
      <c r="B2907" s="91"/>
      <c r="C2907" s="92"/>
      <c r="H2907" s="145"/>
    </row>
    <row r="2908" spans="1:8" s="144" customFormat="1" ht="12.75" x14ac:dyDescent="0.2">
      <c r="A2908" s="135"/>
      <c r="B2908" s="91"/>
      <c r="C2908" s="92"/>
      <c r="H2908" s="145"/>
    </row>
    <row r="2909" spans="1:8" s="144" customFormat="1" ht="12.75" x14ac:dyDescent="0.2">
      <c r="A2909" s="135"/>
      <c r="B2909" s="91"/>
      <c r="C2909" s="92"/>
      <c r="H2909" s="145"/>
    </row>
    <row r="2910" spans="1:8" s="144" customFormat="1" ht="12.75" x14ac:dyDescent="0.2">
      <c r="A2910" s="135"/>
      <c r="B2910" s="91"/>
      <c r="C2910" s="92"/>
      <c r="H2910" s="145"/>
    </row>
    <row r="2911" spans="1:8" s="144" customFormat="1" ht="12.75" x14ac:dyDescent="0.2">
      <c r="A2911" s="135"/>
      <c r="B2911" s="91"/>
      <c r="C2911" s="92"/>
      <c r="H2911" s="145"/>
    </row>
    <row r="2912" spans="1:8" s="144" customFormat="1" ht="12.75" x14ac:dyDescent="0.2">
      <c r="A2912" s="135"/>
      <c r="B2912" s="91"/>
      <c r="C2912" s="92"/>
      <c r="H2912" s="145"/>
    </row>
    <row r="2913" spans="1:8" s="144" customFormat="1" ht="12.75" x14ac:dyDescent="0.2">
      <c r="A2913" s="135"/>
      <c r="B2913" s="91"/>
      <c r="C2913" s="92"/>
      <c r="H2913" s="145"/>
    </row>
    <row r="2914" spans="1:8" s="144" customFormat="1" ht="12.75" x14ac:dyDescent="0.2">
      <c r="A2914" s="135"/>
      <c r="B2914" s="91"/>
      <c r="C2914" s="92"/>
      <c r="H2914" s="145"/>
    </row>
    <row r="2915" spans="1:8" s="144" customFormat="1" ht="12.75" x14ac:dyDescent="0.2">
      <c r="A2915" s="135"/>
      <c r="B2915" s="91"/>
      <c r="C2915" s="92"/>
      <c r="H2915" s="145"/>
    </row>
    <row r="2916" spans="1:8" s="144" customFormat="1" ht="12.75" x14ac:dyDescent="0.2">
      <c r="A2916" s="135"/>
      <c r="B2916" s="91"/>
      <c r="C2916" s="92"/>
      <c r="H2916" s="145"/>
    </row>
    <row r="2917" spans="1:8" s="144" customFormat="1" ht="12.75" x14ac:dyDescent="0.2">
      <c r="A2917" s="135"/>
      <c r="B2917" s="91"/>
      <c r="C2917" s="92"/>
      <c r="H2917" s="145"/>
    </row>
    <row r="2918" spans="1:8" s="144" customFormat="1" ht="12.75" x14ac:dyDescent="0.2">
      <c r="A2918" s="135"/>
      <c r="B2918" s="91"/>
      <c r="C2918" s="92"/>
      <c r="H2918" s="145"/>
    </row>
    <row r="2919" spans="1:8" s="144" customFormat="1" ht="12.75" x14ac:dyDescent="0.2">
      <c r="A2919" s="135"/>
      <c r="B2919" s="91"/>
      <c r="C2919" s="92"/>
      <c r="H2919" s="145"/>
    </row>
    <row r="2920" spans="1:8" s="144" customFormat="1" ht="12.75" x14ac:dyDescent="0.2">
      <c r="A2920" s="135"/>
      <c r="B2920" s="91"/>
      <c r="C2920" s="92"/>
      <c r="H2920" s="145"/>
    </row>
    <row r="2921" spans="1:8" s="144" customFormat="1" ht="12.75" x14ac:dyDescent="0.2">
      <c r="A2921" s="135"/>
      <c r="B2921" s="91"/>
      <c r="C2921" s="92"/>
      <c r="H2921" s="145"/>
    </row>
    <row r="2922" spans="1:8" s="144" customFormat="1" ht="12.75" x14ac:dyDescent="0.2">
      <c r="A2922" s="135"/>
      <c r="B2922" s="91"/>
      <c r="C2922" s="92"/>
      <c r="H2922" s="145"/>
    </row>
    <row r="2923" spans="1:8" s="144" customFormat="1" ht="12.75" x14ac:dyDescent="0.2">
      <c r="A2923" s="135"/>
      <c r="B2923" s="91"/>
      <c r="C2923" s="92"/>
      <c r="H2923" s="145"/>
    </row>
    <row r="2924" spans="1:8" s="144" customFormat="1" ht="12.75" x14ac:dyDescent="0.2">
      <c r="A2924" s="135"/>
      <c r="B2924" s="91"/>
      <c r="C2924" s="92"/>
      <c r="H2924" s="145"/>
    </row>
    <row r="2925" spans="1:8" s="144" customFormat="1" ht="12.75" x14ac:dyDescent="0.2">
      <c r="A2925" s="135"/>
      <c r="B2925" s="91"/>
      <c r="C2925" s="92"/>
      <c r="H2925" s="145"/>
    </row>
    <row r="2926" spans="1:8" s="144" customFormat="1" ht="12.75" x14ac:dyDescent="0.2">
      <c r="A2926" s="135"/>
      <c r="B2926" s="91"/>
      <c r="C2926" s="92"/>
      <c r="H2926" s="145"/>
    </row>
    <row r="2927" spans="1:8" s="144" customFormat="1" ht="12.75" x14ac:dyDescent="0.2">
      <c r="A2927" s="135"/>
      <c r="B2927" s="91"/>
      <c r="C2927" s="92"/>
      <c r="H2927" s="145"/>
    </row>
    <row r="2928" spans="1:8" s="144" customFormat="1" ht="12.75" x14ac:dyDescent="0.2">
      <c r="A2928" s="135"/>
      <c r="B2928" s="91"/>
      <c r="C2928" s="92"/>
      <c r="H2928" s="145"/>
    </row>
    <row r="2929" spans="1:8" s="144" customFormat="1" ht="12.75" x14ac:dyDescent="0.2">
      <c r="A2929" s="135"/>
      <c r="B2929" s="91"/>
      <c r="C2929" s="92"/>
      <c r="H2929" s="145"/>
    </row>
    <row r="2930" spans="1:8" s="144" customFormat="1" ht="12.75" x14ac:dyDescent="0.2">
      <c r="A2930" s="135"/>
      <c r="B2930" s="91"/>
      <c r="C2930" s="92"/>
      <c r="H2930" s="145"/>
    </row>
    <row r="2931" spans="1:8" s="144" customFormat="1" ht="12.75" x14ac:dyDescent="0.2">
      <c r="A2931" s="135"/>
      <c r="B2931" s="91"/>
      <c r="C2931" s="92"/>
      <c r="H2931" s="145"/>
    </row>
    <row r="2932" spans="1:8" s="144" customFormat="1" ht="12.75" x14ac:dyDescent="0.2">
      <c r="A2932" s="135"/>
      <c r="B2932" s="91"/>
      <c r="C2932" s="92"/>
      <c r="H2932" s="145"/>
    </row>
    <row r="2933" spans="1:8" s="144" customFormat="1" ht="12.75" x14ac:dyDescent="0.2">
      <c r="A2933" s="135"/>
      <c r="B2933" s="91"/>
      <c r="C2933" s="92"/>
      <c r="H2933" s="145"/>
    </row>
    <row r="2934" spans="1:8" s="144" customFormat="1" ht="12.75" x14ac:dyDescent="0.2">
      <c r="A2934" s="135"/>
      <c r="B2934" s="91"/>
      <c r="C2934" s="92"/>
      <c r="H2934" s="145"/>
    </row>
    <row r="2935" spans="1:8" s="144" customFormat="1" ht="12.75" x14ac:dyDescent="0.2">
      <c r="A2935" s="135"/>
      <c r="B2935" s="91"/>
      <c r="C2935" s="92"/>
      <c r="H2935" s="145"/>
    </row>
    <row r="2936" spans="1:8" s="144" customFormat="1" ht="12.75" x14ac:dyDescent="0.2">
      <c r="A2936" s="135"/>
      <c r="B2936" s="91"/>
      <c r="C2936" s="92"/>
      <c r="H2936" s="145"/>
    </row>
    <row r="2937" spans="1:8" s="144" customFormat="1" ht="12.75" x14ac:dyDescent="0.2">
      <c r="A2937" s="135"/>
      <c r="B2937" s="91"/>
      <c r="C2937" s="92"/>
      <c r="H2937" s="145"/>
    </row>
    <row r="2938" spans="1:8" s="144" customFormat="1" ht="12.75" x14ac:dyDescent="0.2">
      <c r="A2938" s="135"/>
      <c r="B2938" s="91"/>
      <c r="C2938" s="92"/>
      <c r="H2938" s="145"/>
    </row>
    <row r="2939" spans="1:8" s="144" customFormat="1" ht="12.75" x14ac:dyDescent="0.2">
      <c r="A2939" s="135"/>
      <c r="B2939" s="91"/>
      <c r="C2939" s="92"/>
      <c r="H2939" s="145"/>
    </row>
    <row r="2940" spans="1:8" s="144" customFormat="1" ht="12.75" x14ac:dyDescent="0.2">
      <c r="A2940" s="135"/>
      <c r="B2940" s="91"/>
      <c r="C2940" s="92"/>
      <c r="H2940" s="145"/>
    </row>
    <row r="2941" spans="1:8" s="144" customFormat="1" ht="12.75" x14ac:dyDescent="0.2">
      <c r="A2941" s="135"/>
      <c r="B2941" s="91"/>
      <c r="C2941" s="92"/>
      <c r="H2941" s="145"/>
    </row>
    <row r="2942" spans="1:8" s="144" customFormat="1" ht="12.75" x14ac:dyDescent="0.2">
      <c r="A2942" s="135"/>
      <c r="B2942" s="91"/>
      <c r="C2942" s="92"/>
      <c r="H2942" s="145"/>
    </row>
    <row r="2943" spans="1:8" s="144" customFormat="1" ht="12.75" x14ac:dyDescent="0.2">
      <c r="A2943" s="135"/>
      <c r="B2943" s="91"/>
      <c r="C2943" s="92"/>
      <c r="H2943" s="145"/>
    </row>
    <row r="2944" spans="1:8" s="144" customFormat="1" ht="12.75" x14ac:dyDescent="0.2">
      <c r="A2944" s="135"/>
      <c r="B2944" s="91"/>
      <c r="C2944" s="92"/>
      <c r="H2944" s="145"/>
    </row>
    <row r="2945" spans="1:8" s="144" customFormat="1" ht="12.75" x14ac:dyDescent="0.2">
      <c r="A2945" s="135"/>
      <c r="B2945" s="91"/>
      <c r="C2945" s="92"/>
      <c r="H2945" s="145"/>
    </row>
    <row r="2946" spans="1:8" s="144" customFormat="1" ht="12.75" x14ac:dyDescent="0.2">
      <c r="A2946" s="135"/>
      <c r="B2946" s="91"/>
      <c r="C2946" s="92"/>
      <c r="H2946" s="145"/>
    </row>
    <row r="2947" spans="1:8" s="144" customFormat="1" ht="12.75" x14ac:dyDescent="0.2">
      <c r="A2947" s="135"/>
      <c r="B2947" s="91"/>
      <c r="C2947" s="92"/>
      <c r="H2947" s="145"/>
    </row>
    <row r="2948" spans="1:8" s="144" customFormat="1" ht="12.75" x14ac:dyDescent="0.2">
      <c r="A2948" s="135"/>
      <c r="B2948" s="91"/>
      <c r="C2948" s="92"/>
      <c r="H2948" s="145"/>
    </row>
    <row r="2949" spans="1:8" s="144" customFormat="1" ht="12.75" x14ac:dyDescent="0.2">
      <c r="A2949" s="135"/>
      <c r="B2949" s="91"/>
      <c r="C2949" s="92"/>
      <c r="H2949" s="145"/>
    </row>
    <row r="2950" spans="1:8" s="144" customFormat="1" ht="12.75" x14ac:dyDescent="0.2">
      <c r="A2950" s="135"/>
      <c r="B2950" s="91"/>
      <c r="C2950" s="92"/>
      <c r="H2950" s="145"/>
    </row>
    <row r="2951" spans="1:8" s="144" customFormat="1" ht="12.75" x14ac:dyDescent="0.2">
      <c r="A2951" s="135"/>
      <c r="B2951" s="91"/>
      <c r="C2951" s="92"/>
      <c r="H2951" s="145"/>
    </row>
    <row r="2952" spans="1:8" s="144" customFormat="1" ht="12.75" x14ac:dyDescent="0.2">
      <c r="A2952" s="135"/>
      <c r="B2952" s="91"/>
      <c r="C2952" s="92"/>
      <c r="H2952" s="145"/>
    </row>
    <row r="2953" spans="1:8" s="144" customFormat="1" ht="12.75" x14ac:dyDescent="0.2">
      <c r="A2953" s="135"/>
      <c r="B2953" s="91"/>
      <c r="C2953" s="92"/>
      <c r="H2953" s="145"/>
    </row>
    <row r="2954" spans="1:8" s="144" customFormat="1" ht="12.75" x14ac:dyDescent="0.2">
      <c r="A2954" s="135"/>
      <c r="B2954" s="91"/>
      <c r="C2954" s="92"/>
      <c r="H2954" s="145"/>
    </row>
    <row r="2955" spans="1:8" s="144" customFormat="1" ht="12.75" x14ac:dyDescent="0.2">
      <c r="A2955" s="135"/>
      <c r="B2955" s="91"/>
      <c r="C2955" s="92"/>
      <c r="H2955" s="145"/>
    </row>
    <row r="2956" spans="1:8" s="144" customFormat="1" ht="12.75" x14ac:dyDescent="0.2">
      <c r="A2956" s="135"/>
      <c r="B2956" s="91"/>
      <c r="C2956" s="92"/>
      <c r="H2956" s="145"/>
    </row>
    <row r="2957" spans="1:8" s="144" customFormat="1" ht="12.75" x14ac:dyDescent="0.2">
      <c r="A2957" s="135"/>
      <c r="B2957" s="91"/>
      <c r="C2957" s="92"/>
      <c r="H2957" s="145"/>
    </row>
    <row r="2958" spans="1:8" s="144" customFormat="1" ht="12.75" x14ac:dyDescent="0.2">
      <c r="A2958" s="135"/>
      <c r="B2958" s="91"/>
      <c r="C2958" s="92"/>
      <c r="H2958" s="145"/>
    </row>
    <row r="2959" spans="1:8" s="144" customFormat="1" ht="12.75" x14ac:dyDescent="0.2">
      <c r="A2959" s="135"/>
      <c r="B2959" s="91"/>
      <c r="C2959" s="92"/>
      <c r="H2959" s="145"/>
    </row>
    <row r="2960" spans="1:8" s="144" customFormat="1" ht="12.75" x14ac:dyDescent="0.2">
      <c r="A2960" s="135"/>
      <c r="B2960" s="91"/>
      <c r="C2960" s="92"/>
      <c r="H2960" s="145"/>
    </row>
    <row r="2961" spans="1:8" s="144" customFormat="1" ht="12.75" x14ac:dyDescent="0.2">
      <c r="A2961" s="135"/>
      <c r="B2961" s="91"/>
      <c r="C2961" s="92"/>
      <c r="H2961" s="145"/>
    </row>
    <row r="2962" spans="1:8" s="144" customFormat="1" ht="12.75" x14ac:dyDescent="0.2">
      <c r="A2962" s="135"/>
      <c r="B2962" s="91"/>
      <c r="C2962" s="92"/>
      <c r="H2962" s="145"/>
    </row>
    <row r="2963" spans="1:8" s="144" customFormat="1" ht="12.75" x14ac:dyDescent="0.2">
      <c r="A2963" s="135"/>
      <c r="B2963" s="91"/>
      <c r="C2963" s="92"/>
      <c r="H2963" s="145"/>
    </row>
    <row r="2964" spans="1:8" s="144" customFormat="1" ht="12.75" x14ac:dyDescent="0.2">
      <c r="A2964" s="135"/>
      <c r="B2964" s="91"/>
      <c r="C2964" s="92"/>
      <c r="H2964" s="145"/>
    </row>
    <row r="2965" spans="1:8" s="144" customFormat="1" ht="12.75" x14ac:dyDescent="0.2">
      <c r="A2965" s="135"/>
      <c r="B2965" s="91"/>
      <c r="C2965" s="92"/>
      <c r="H2965" s="145"/>
    </row>
    <row r="2966" spans="1:8" s="144" customFormat="1" ht="12.75" x14ac:dyDescent="0.2">
      <c r="A2966" s="135"/>
      <c r="B2966" s="91"/>
      <c r="C2966" s="92"/>
      <c r="H2966" s="145"/>
    </row>
    <row r="2967" spans="1:8" s="144" customFormat="1" ht="12.75" x14ac:dyDescent="0.2">
      <c r="A2967" s="135"/>
      <c r="B2967" s="91"/>
      <c r="C2967" s="92"/>
      <c r="H2967" s="145"/>
    </row>
    <row r="2968" spans="1:8" s="144" customFormat="1" ht="12.75" x14ac:dyDescent="0.2">
      <c r="A2968" s="135"/>
      <c r="B2968" s="91"/>
      <c r="C2968" s="92"/>
      <c r="H2968" s="145"/>
    </row>
    <row r="2969" spans="1:8" s="144" customFormat="1" ht="12.75" x14ac:dyDescent="0.2">
      <c r="A2969" s="135"/>
      <c r="B2969" s="91"/>
      <c r="C2969" s="92"/>
      <c r="H2969" s="145"/>
    </row>
    <row r="2970" spans="1:8" s="144" customFormat="1" ht="12.75" x14ac:dyDescent="0.2">
      <c r="A2970" s="135"/>
      <c r="B2970" s="91"/>
      <c r="C2970" s="92"/>
      <c r="H2970" s="145"/>
    </row>
    <row r="2971" spans="1:8" s="144" customFormat="1" ht="12.75" x14ac:dyDescent="0.2">
      <c r="A2971" s="135"/>
      <c r="B2971" s="91"/>
      <c r="C2971" s="92"/>
      <c r="H2971" s="145"/>
    </row>
    <row r="2972" spans="1:8" s="144" customFormat="1" ht="12.75" x14ac:dyDescent="0.2">
      <c r="A2972" s="135"/>
      <c r="B2972" s="91"/>
      <c r="C2972" s="92"/>
      <c r="H2972" s="145"/>
    </row>
    <row r="2973" spans="1:8" s="144" customFormat="1" ht="12.75" x14ac:dyDescent="0.2">
      <c r="A2973" s="135"/>
      <c r="B2973" s="91"/>
      <c r="C2973" s="92"/>
      <c r="H2973" s="145"/>
    </row>
    <row r="2974" spans="1:8" s="144" customFormat="1" ht="12.75" x14ac:dyDescent="0.2">
      <c r="A2974" s="135"/>
      <c r="B2974" s="91"/>
      <c r="C2974" s="92"/>
      <c r="H2974" s="145"/>
    </row>
    <row r="2975" spans="1:8" s="144" customFormat="1" ht="12.75" x14ac:dyDescent="0.2">
      <c r="A2975" s="135"/>
      <c r="B2975" s="91"/>
      <c r="C2975" s="92"/>
      <c r="H2975" s="145"/>
    </row>
    <row r="2976" spans="1:8" s="144" customFormat="1" ht="12.75" x14ac:dyDescent="0.2">
      <c r="A2976" s="135"/>
      <c r="B2976" s="91"/>
      <c r="C2976" s="92"/>
      <c r="H2976" s="145"/>
    </row>
    <row r="2977" spans="1:8" s="144" customFormat="1" ht="12.75" x14ac:dyDescent="0.2">
      <c r="A2977" s="135"/>
      <c r="B2977" s="91"/>
      <c r="C2977" s="92"/>
      <c r="H2977" s="145"/>
    </row>
    <row r="2978" spans="1:8" s="144" customFormat="1" ht="12.75" x14ac:dyDescent="0.2">
      <c r="A2978" s="135"/>
      <c r="B2978" s="91"/>
      <c r="C2978" s="92"/>
      <c r="H2978" s="145"/>
    </row>
    <row r="2979" spans="1:8" s="144" customFormat="1" ht="12.75" x14ac:dyDescent="0.2">
      <c r="A2979" s="135"/>
      <c r="B2979" s="91"/>
      <c r="C2979" s="92"/>
      <c r="H2979" s="145"/>
    </row>
    <row r="2980" spans="1:8" s="144" customFormat="1" ht="12.75" x14ac:dyDescent="0.2">
      <c r="A2980" s="135"/>
      <c r="B2980" s="91"/>
      <c r="C2980" s="92"/>
      <c r="H2980" s="145"/>
    </row>
    <row r="2981" spans="1:8" s="144" customFormat="1" ht="12.75" x14ac:dyDescent="0.2">
      <c r="A2981" s="135"/>
      <c r="B2981" s="91"/>
      <c r="C2981" s="92"/>
      <c r="H2981" s="145"/>
    </row>
    <row r="2982" spans="1:8" s="144" customFormat="1" ht="12.75" x14ac:dyDescent="0.2">
      <c r="A2982" s="135"/>
      <c r="B2982" s="91"/>
      <c r="C2982" s="92"/>
      <c r="H2982" s="145"/>
    </row>
    <row r="2983" spans="1:8" s="144" customFormat="1" ht="12.75" x14ac:dyDescent="0.2">
      <c r="A2983" s="135"/>
      <c r="B2983" s="91"/>
      <c r="C2983" s="92"/>
      <c r="H2983" s="145"/>
    </row>
    <row r="2984" spans="1:8" s="144" customFormat="1" ht="12.75" x14ac:dyDescent="0.2">
      <c r="A2984" s="135"/>
      <c r="B2984" s="91"/>
      <c r="C2984" s="92"/>
      <c r="H2984" s="145"/>
    </row>
    <row r="2985" spans="1:8" s="144" customFormat="1" ht="12.75" x14ac:dyDescent="0.2">
      <c r="A2985" s="135"/>
      <c r="B2985" s="91"/>
      <c r="C2985" s="92"/>
      <c r="H2985" s="145"/>
    </row>
    <row r="2986" spans="1:8" s="144" customFormat="1" ht="12.75" x14ac:dyDescent="0.2">
      <c r="A2986" s="135"/>
      <c r="B2986" s="91"/>
      <c r="C2986" s="92"/>
      <c r="H2986" s="145"/>
    </row>
    <row r="2987" spans="1:8" s="144" customFormat="1" ht="12.75" x14ac:dyDescent="0.2">
      <c r="A2987" s="135"/>
      <c r="B2987" s="91"/>
      <c r="C2987" s="92"/>
      <c r="H2987" s="145"/>
    </row>
    <row r="2988" spans="1:8" s="144" customFormat="1" ht="12.75" x14ac:dyDescent="0.2">
      <c r="A2988" s="135"/>
      <c r="B2988" s="91"/>
      <c r="C2988" s="92"/>
      <c r="H2988" s="145"/>
    </row>
    <row r="2989" spans="1:8" s="144" customFormat="1" ht="12.75" x14ac:dyDescent="0.2">
      <c r="A2989" s="135"/>
      <c r="B2989" s="91"/>
      <c r="C2989" s="92"/>
      <c r="H2989" s="145"/>
    </row>
    <row r="2990" spans="1:8" s="144" customFormat="1" ht="12.75" x14ac:dyDescent="0.2">
      <c r="A2990" s="135"/>
      <c r="B2990" s="91"/>
      <c r="C2990" s="92"/>
      <c r="H2990" s="145"/>
    </row>
    <row r="2991" spans="1:8" s="144" customFormat="1" ht="12.75" x14ac:dyDescent="0.2">
      <c r="A2991" s="135"/>
      <c r="B2991" s="91"/>
      <c r="C2991" s="92"/>
      <c r="H2991" s="145"/>
    </row>
    <row r="2992" spans="1:8" s="144" customFormat="1" ht="12.75" x14ac:dyDescent="0.2">
      <c r="A2992" s="135"/>
      <c r="B2992" s="91"/>
      <c r="C2992" s="92"/>
      <c r="H2992" s="145"/>
    </row>
    <row r="2993" spans="1:8" s="144" customFormat="1" ht="12.75" x14ac:dyDescent="0.2">
      <c r="A2993" s="135"/>
      <c r="B2993" s="91"/>
      <c r="C2993" s="92"/>
      <c r="H2993" s="145"/>
    </row>
    <row r="2994" spans="1:8" s="144" customFormat="1" ht="12.75" x14ac:dyDescent="0.2">
      <c r="A2994" s="135"/>
      <c r="B2994" s="91"/>
      <c r="C2994" s="92"/>
      <c r="H2994" s="145"/>
    </row>
    <row r="2995" spans="1:8" s="144" customFormat="1" ht="12.75" x14ac:dyDescent="0.2">
      <c r="A2995" s="135"/>
      <c r="B2995" s="91"/>
      <c r="C2995" s="92"/>
      <c r="H2995" s="145"/>
    </row>
    <row r="2996" spans="1:8" s="144" customFormat="1" ht="12.75" x14ac:dyDescent="0.2">
      <c r="A2996" s="135"/>
      <c r="B2996" s="91"/>
      <c r="C2996" s="92"/>
      <c r="H2996" s="145"/>
    </row>
    <row r="2997" spans="1:8" s="144" customFormat="1" ht="12.75" x14ac:dyDescent="0.2">
      <c r="A2997" s="135"/>
      <c r="B2997" s="91"/>
      <c r="C2997" s="92"/>
      <c r="H2997" s="145"/>
    </row>
    <row r="2998" spans="1:8" s="144" customFormat="1" ht="12.75" x14ac:dyDescent="0.2">
      <c r="A2998" s="135"/>
      <c r="B2998" s="91"/>
      <c r="C2998" s="92"/>
      <c r="H2998" s="145"/>
    </row>
    <row r="2999" spans="1:8" s="144" customFormat="1" ht="12.75" x14ac:dyDescent="0.2">
      <c r="A2999" s="135"/>
      <c r="B2999" s="91"/>
      <c r="C2999" s="92"/>
      <c r="H2999" s="145"/>
    </row>
    <row r="3000" spans="1:8" s="144" customFormat="1" ht="12.75" x14ac:dyDescent="0.2">
      <c r="A3000" s="135"/>
      <c r="B3000" s="91"/>
      <c r="C3000" s="92"/>
      <c r="H3000" s="145"/>
    </row>
    <row r="3001" spans="1:8" s="144" customFormat="1" ht="12.75" x14ac:dyDescent="0.2">
      <c r="A3001" s="135"/>
      <c r="B3001" s="91"/>
      <c r="C3001" s="92"/>
      <c r="H3001" s="145"/>
    </row>
    <row r="3002" spans="1:8" s="144" customFormat="1" ht="12.75" x14ac:dyDescent="0.2">
      <c r="A3002" s="135"/>
      <c r="B3002" s="91"/>
      <c r="C3002" s="92"/>
      <c r="H3002" s="145"/>
    </row>
    <row r="3003" spans="1:8" s="144" customFormat="1" ht="12.75" x14ac:dyDescent="0.2">
      <c r="A3003" s="135"/>
      <c r="B3003" s="91"/>
      <c r="C3003" s="92"/>
      <c r="H3003" s="145"/>
    </row>
    <row r="3004" spans="1:8" s="144" customFormat="1" ht="12.75" x14ac:dyDescent="0.2">
      <c r="A3004" s="135"/>
      <c r="B3004" s="91"/>
      <c r="C3004" s="92"/>
      <c r="H3004" s="145"/>
    </row>
    <row r="3005" spans="1:8" s="144" customFormat="1" ht="12.75" x14ac:dyDescent="0.2">
      <c r="A3005" s="135"/>
      <c r="B3005" s="91"/>
      <c r="C3005" s="92"/>
      <c r="H3005" s="145"/>
    </row>
    <row r="3006" spans="1:8" s="144" customFormat="1" ht="12.75" x14ac:dyDescent="0.2">
      <c r="A3006" s="135"/>
      <c r="B3006" s="91"/>
      <c r="C3006" s="92"/>
      <c r="H3006" s="145"/>
    </row>
    <row r="3007" spans="1:8" s="144" customFormat="1" ht="12.75" x14ac:dyDescent="0.2">
      <c r="A3007" s="135"/>
      <c r="B3007" s="91"/>
      <c r="C3007" s="92"/>
      <c r="H3007" s="145"/>
    </row>
    <row r="3008" spans="1:8" s="144" customFormat="1" ht="12.75" x14ac:dyDescent="0.2">
      <c r="A3008" s="135"/>
      <c r="B3008" s="91"/>
      <c r="C3008" s="92"/>
      <c r="H3008" s="145"/>
    </row>
    <row r="3009" spans="1:8" s="144" customFormat="1" ht="12.75" x14ac:dyDescent="0.2">
      <c r="A3009" s="135"/>
      <c r="B3009" s="91"/>
      <c r="C3009" s="92"/>
      <c r="H3009" s="145"/>
    </row>
    <row r="3010" spans="1:8" s="144" customFormat="1" ht="12.75" x14ac:dyDescent="0.2">
      <c r="A3010" s="135"/>
      <c r="B3010" s="91"/>
      <c r="C3010" s="92"/>
      <c r="H3010" s="145"/>
    </row>
    <row r="3011" spans="1:8" s="144" customFormat="1" ht="12.75" x14ac:dyDescent="0.2">
      <c r="A3011" s="135"/>
      <c r="B3011" s="91"/>
      <c r="C3011" s="92"/>
      <c r="H3011" s="145"/>
    </row>
    <row r="3012" spans="1:8" s="144" customFormat="1" ht="12.75" x14ac:dyDescent="0.2">
      <c r="A3012" s="135"/>
      <c r="B3012" s="91"/>
      <c r="C3012" s="92"/>
      <c r="H3012" s="145"/>
    </row>
    <row r="3013" spans="1:8" s="144" customFormat="1" ht="12.75" x14ac:dyDescent="0.2">
      <c r="A3013" s="135"/>
      <c r="B3013" s="91"/>
      <c r="C3013" s="92"/>
      <c r="H3013" s="145"/>
    </row>
    <row r="3014" spans="1:8" s="144" customFormat="1" ht="12.75" x14ac:dyDescent="0.2">
      <c r="A3014" s="135"/>
      <c r="B3014" s="91"/>
      <c r="C3014" s="92"/>
      <c r="H3014" s="145"/>
    </row>
    <row r="3015" spans="1:8" s="144" customFormat="1" ht="12.75" x14ac:dyDescent="0.2">
      <c r="A3015" s="135"/>
      <c r="B3015" s="91"/>
      <c r="C3015" s="92"/>
      <c r="H3015" s="145"/>
    </row>
    <row r="3016" spans="1:8" s="144" customFormat="1" ht="12.75" x14ac:dyDescent="0.2">
      <c r="A3016" s="135"/>
      <c r="B3016" s="91"/>
      <c r="C3016" s="92"/>
      <c r="H3016" s="145"/>
    </row>
    <row r="3017" spans="1:8" s="144" customFormat="1" ht="12.75" x14ac:dyDescent="0.2">
      <c r="A3017" s="135"/>
      <c r="B3017" s="91"/>
      <c r="C3017" s="92"/>
      <c r="H3017" s="145"/>
    </row>
    <row r="3018" spans="1:8" s="144" customFormat="1" ht="12.75" x14ac:dyDescent="0.2">
      <c r="A3018" s="135"/>
      <c r="B3018" s="91"/>
      <c r="C3018" s="92"/>
      <c r="H3018" s="145"/>
    </row>
    <row r="3019" spans="1:8" s="144" customFormat="1" ht="12.75" x14ac:dyDescent="0.2">
      <c r="A3019" s="135"/>
      <c r="B3019" s="91"/>
      <c r="C3019" s="92"/>
      <c r="H3019" s="145"/>
    </row>
    <row r="3020" spans="1:8" s="144" customFormat="1" ht="12.75" x14ac:dyDescent="0.2">
      <c r="A3020" s="135"/>
      <c r="B3020" s="91"/>
      <c r="C3020" s="92"/>
      <c r="H3020" s="145"/>
    </row>
    <row r="3021" spans="1:8" s="144" customFormat="1" ht="12.75" x14ac:dyDescent="0.2">
      <c r="A3021" s="135"/>
      <c r="B3021" s="91"/>
      <c r="C3021" s="92"/>
      <c r="H3021" s="145"/>
    </row>
    <row r="3022" spans="1:8" s="144" customFormat="1" ht="12.75" x14ac:dyDescent="0.2">
      <c r="A3022" s="135"/>
      <c r="B3022" s="91"/>
      <c r="C3022" s="92"/>
      <c r="H3022" s="145"/>
    </row>
    <row r="3023" spans="1:8" s="144" customFormat="1" ht="12.75" x14ac:dyDescent="0.2">
      <c r="A3023" s="135"/>
      <c r="B3023" s="91"/>
      <c r="C3023" s="92"/>
      <c r="H3023" s="145"/>
    </row>
    <row r="3024" spans="1:8" s="144" customFormat="1" ht="12.75" x14ac:dyDescent="0.2">
      <c r="A3024" s="135"/>
      <c r="B3024" s="91"/>
      <c r="C3024" s="92"/>
      <c r="H3024" s="145"/>
    </row>
    <row r="3025" spans="1:8" s="144" customFormat="1" ht="12.75" x14ac:dyDescent="0.2">
      <c r="A3025" s="135"/>
      <c r="B3025" s="91"/>
      <c r="C3025" s="92"/>
      <c r="H3025" s="145"/>
    </row>
    <row r="3026" spans="1:8" s="144" customFormat="1" ht="12.75" x14ac:dyDescent="0.2">
      <c r="A3026" s="135"/>
      <c r="B3026" s="91"/>
      <c r="C3026" s="92"/>
      <c r="H3026" s="145"/>
    </row>
    <row r="3027" spans="1:8" s="144" customFormat="1" ht="12.75" x14ac:dyDescent="0.2">
      <c r="A3027" s="135"/>
      <c r="B3027" s="91"/>
      <c r="C3027" s="92"/>
      <c r="H3027" s="145"/>
    </row>
    <row r="3028" spans="1:8" s="144" customFormat="1" ht="12.75" x14ac:dyDescent="0.2">
      <c r="A3028" s="135"/>
      <c r="B3028" s="91"/>
      <c r="C3028" s="92"/>
      <c r="H3028" s="145"/>
    </row>
    <row r="3029" spans="1:8" s="144" customFormat="1" ht="12.75" x14ac:dyDescent="0.2">
      <c r="A3029" s="135"/>
      <c r="B3029" s="91"/>
      <c r="C3029" s="92"/>
      <c r="H3029" s="145"/>
    </row>
    <row r="3030" spans="1:8" s="144" customFormat="1" ht="12.75" x14ac:dyDescent="0.2">
      <c r="A3030" s="135"/>
      <c r="B3030" s="91"/>
      <c r="C3030" s="92"/>
      <c r="H3030" s="145"/>
    </row>
    <row r="3031" spans="1:8" s="144" customFormat="1" ht="12.75" x14ac:dyDescent="0.2">
      <c r="A3031" s="135"/>
      <c r="B3031" s="91"/>
      <c r="C3031" s="92"/>
      <c r="H3031" s="145"/>
    </row>
    <row r="3032" spans="1:8" s="144" customFormat="1" ht="12.75" x14ac:dyDescent="0.2">
      <c r="A3032" s="135"/>
      <c r="B3032" s="91"/>
      <c r="C3032" s="92"/>
      <c r="H3032" s="145"/>
    </row>
    <row r="3033" spans="1:8" s="144" customFormat="1" ht="12.75" x14ac:dyDescent="0.2">
      <c r="A3033" s="135"/>
      <c r="B3033" s="91"/>
      <c r="C3033" s="92"/>
      <c r="H3033" s="145"/>
    </row>
    <row r="3034" spans="1:8" s="144" customFormat="1" ht="12.75" x14ac:dyDescent="0.2">
      <c r="A3034" s="135"/>
      <c r="B3034" s="91"/>
      <c r="C3034" s="92"/>
      <c r="H3034" s="145"/>
    </row>
    <row r="3035" spans="1:8" s="144" customFormat="1" ht="12.75" x14ac:dyDescent="0.2">
      <c r="A3035" s="135"/>
      <c r="B3035" s="91"/>
      <c r="C3035" s="92"/>
      <c r="H3035" s="145"/>
    </row>
    <row r="3036" spans="1:8" s="144" customFormat="1" ht="12.75" x14ac:dyDescent="0.2">
      <c r="A3036" s="135"/>
      <c r="B3036" s="91"/>
      <c r="C3036" s="92"/>
      <c r="H3036" s="145"/>
    </row>
    <row r="3037" spans="1:8" s="144" customFormat="1" ht="12.75" x14ac:dyDescent="0.2">
      <c r="A3037" s="135"/>
      <c r="B3037" s="91"/>
      <c r="C3037" s="92"/>
      <c r="H3037" s="145"/>
    </row>
    <row r="3038" spans="1:8" s="144" customFormat="1" ht="12.75" x14ac:dyDescent="0.2">
      <c r="A3038" s="135"/>
      <c r="B3038" s="91"/>
      <c r="C3038" s="92"/>
      <c r="H3038" s="145"/>
    </row>
    <row r="3039" spans="1:8" s="144" customFormat="1" ht="12.75" x14ac:dyDescent="0.2">
      <c r="A3039" s="135"/>
      <c r="B3039" s="91"/>
      <c r="C3039" s="92"/>
      <c r="H3039" s="145"/>
    </row>
    <row r="3040" spans="1:8" s="144" customFormat="1" ht="12.75" x14ac:dyDescent="0.2">
      <c r="A3040" s="135"/>
      <c r="B3040" s="91"/>
      <c r="C3040" s="92"/>
      <c r="H3040" s="145"/>
    </row>
    <row r="3041" spans="1:8" s="144" customFormat="1" ht="12.75" x14ac:dyDescent="0.2">
      <c r="A3041" s="135"/>
      <c r="B3041" s="91"/>
      <c r="C3041" s="92"/>
      <c r="H3041" s="145"/>
    </row>
    <row r="3042" spans="1:8" s="144" customFormat="1" ht="12.75" x14ac:dyDescent="0.2">
      <c r="A3042" s="135"/>
      <c r="B3042" s="91"/>
      <c r="C3042" s="92"/>
      <c r="H3042" s="145"/>
    </row>
    <row r="3043" spans="1:8" s="144" customFormat="1" ht="12.75" x14ac:dyDescent="0.2">
      <c r="A3043" s="135"/>
      <c r="B3043" s="91"/>
      <c r="C3043" s="92"/>
      <c r="H3043" s="145"/>
    </row>
    <row r="3044" spans="1:8" s="144" customFormat="1" ht="12.75" x14ac:dyDescent="0.2">
      <c r="A3044" s="135"/>
      <c r="B3044" s="91"/>
      <c r="C3044" s="92"/>
      <c r="H3044" s="145"/>
    </row>
    <row r="3045" spans="1:8" s="144" customFormat="1" ht="12.75" x14ac:dyDescent="0.2">
      <c r="A3045" s="135"/>
      <c r="B3045" s="91"/>
      <c r="C3045" s="92"/>
      <c r="H3045" s="145"/>
    </row>
    <row r="3046" spans="1:8" s="144" customFormat="1" ht="12.75" x14ac:dyDescent="0.2">
      <c r="A3046" s="135"/>
      <c r="B3046" s="91"/>
      <c r="C3046" s="92"/>
      <c r="H3046" s="145"/>
    </row>
    <row r="3047" spans="1:8" s="144" customFormat="1" ht="12.75" x14ac:dyDescent="0.2">
      <c r="A3047" s="135"/>
      <c r="B3047" s="91"/>
      <c r="C3047" s="92"/>
      <c r="H3047" s="145"/>
    </row>
    <row r="3048" spans="1:8" s="144" customFormat="1" ht="12.75" x14ac:dyDescent="0.2">
      <c r="A3048" s="135"/>
      <c r="B3048" s="91"/>
      <c r="C3048" s="92"/>
      <c r="H3048" s="145"/>
    </row>
    <row r="3049" spans="1:8" s="144" customFormat="1" ht="12.75" x14ac:dyDescent="0.2">
      <c r="A3049" s="135"/>
      <c r="B3049" s="91"/>
      <c r="C3049" s="92"/>
      <c r="H3049" s="145"/>
    </row>
    <row r="3050" spans="1:8" s="144" customFormat="1" ht="12.75" x14ac:dyDescent="0.2">
      <c r="A3050" s="135"/>
      <c r="B3050" s="91"/>
      <c r="C3050" s="92"/>
      <c r="H3050" s="145"/>
    </row>
    <row r="3051" spans="1:8" s="144" customFormat="1" ht="12.75" x14ac:dyDescent="0.2">
      <c r="A3051" s="135"/>
      <c r="B3051" s="91"/>
      <c r="C3051" s="92"/>
      <c r="H3051" s="145"/>
    </row>
    <row r="3052" spans="1:8" s="144" customFormat="1" ht="12.75" x14ac:dyDescent="0.2">
      <c r="A3052" s="135"/>
      <c r="B3052" s="91"/>
      <c r="C3052" s="92"/>
      <c r="H3052" s="145"/>
    </row>
    <row r="3053" spans="1:8" s="144" customFormat="1" ht="12.75" x14ac:dyDescent="0.2">
      <c r="A3053" s="135"/>
      <c r="B3053" s="91"/>
      <c r="C3053" s="92"/>
      <c r="H3053" s="145"/>
    </row>
    <row r="3054" spans="1:8" s="144" customFormat="1" ht="12.75" x14ac:dyDescent="0.2">
      <c r="A3054" s="135"/>
      <c r="B3054" s="91"/>
      <c r="C3054" s="92"/>
      <c r="H3054" s="145"/>
    </row>
    <row r="3055" spans="1:8" s="144" customFormat="1" ht="12.75" x14ac:dyDescent="0.2">
      <c r="A3055" s="135"/>
      <c r="B3055" s="91"/>
      <c r="C3055" s="92"/>
      <c r="H3055" s="145"/>
    </row>
    <row r="3056" spans="1:8" s="144" customFormat="1" ht="12.75" x14ac:dyDescent="0.2">
      <c r="A3056" s="135"/>
      <c r="B3056" s="91"/>
      <c r="C3056" s="92"/>
      <c r="H3056" s="145"/>
    </row>
    <row r="3057" spans="1:8" s="144" customFormat="1" ht="12.75" x14ac:dyDescent="0.2">
      <c r="A3057" s="135"/>
      <c r="B3057" s="91"/>
      <c r="C3057" s="92"/>
      <c r="H3057" s="145"/>
    </row>
    <row r="3058" spans="1:8" s="144" customFormat="1" ht="12.75" x14ac:dyDescent="0.2">
      <c r="A3058" s="135"/>
      <c r="B3058" s="91"/>
      <c r="C3058" s="92"/>
      <c r="H3058" s="145"/>
    </row>
    <row r="3059" spans="1:8" s="144" customFormat="1" ht="12.75" x14ac:dyDescent="0.2">
      <c r="A3059" s="135"/>
      <c r="B3059" s="91"/>
      <c r="C3059" s="92"/>
      <c r="H3059" s="145"/>
    </row>
    <row r="3060" spans="1:8" s="144" customFormat="1" ht="12.75" x14ac:dyDescent="0.2">
      <c r="A3060" s="135"/>
      <c r="B3060" s="91"/>
      <c r="C3060" s="92"/>
      <c r="H3060" s="145"/>
    </row>
    <row r="3061" spans="1:8" s="144" customFormat="1" ht="12.75" x14ac:dyDescent="0.2">
      <c r="A3061" s="135"/>
      <c r="B3061" s="91"/>
      <c r="C3061" s="92"/>
      <c r="H3061" s="145"/>
    </row>
    <row r="3062" spans="1:8" s="144" customFormat="1" ht="12.75" x14ac:dyDescent="0.2">
      <c r="A3062" s="135"/>
      <c r="B3062" s="91"/>
      <c r="C3062" s="92"/>
      <c r="H3062" s="145"/>
    </row>
    <row r="3063" spans="1:8" s="144" customFormat="1" ht="12.75" x14ac:dyDescent="0.2">
      <c r="A3063" s="135"/>
      <c r="B3063" s="91"/>
      <c r="C3063" s="92"/>
      <c r="H3063" s="145"/>
    </row>
    <row r="3064" spans="1:8" s="144" customFormat="1" ht="12.75" x14ac:dyDescent="0.2">
      <c r="A3064" s="135"/>
      <c r="B3064" s="91"/>
      <c r="C3064" s="92"/>
      <c r="H3064" s="145"/>
    </row>
    <row r="3065" spans="1:8" s="144" customFormat="1" ht="12.75" x14ac:dyDescent="0.2">
      <c r="A3065" s="135"/>
      <c r="B3065" s="91"/>
      <c r="C3065" s="92"/>
      <c r="H3065" s="145"/>
    </row>
    <row r="3066" spans="1:8" s="144" customFormat="1" ht="12.75" x14ac:dyDescent="0.2">
      <c r="A3066" s="135"/>
      <c r="B3066" s="91"/>
      <c r="C3066" s="92"/>
      <c r="H3066" s="145"/>
    </row>
    <row r="3067" spans="1:8" s="144" customFormat="1" ht="12.75" x14ac:dyDescent="0.2">
      <c r="A3067" s="135"/>
      <c r="B3067" s="91"/>
      <c r="C3067" s="92"/>
      <c r="H3067" s="145"/>
    </row>
    <row r="3068" spans="1:8" s="144" customFormat="1" ht="12.75" x14ac:dyDescent="0.2">
      <c r="A3068" s="135"/>
      <c r="B3068" s="91"/>
      <c r="C3068" s="92"/>
      <c r="H3068" s="145"/>
    </row>
    <row r="3069" spans="1:8" s="144" customFormat="1" ht="12.75" x14ac:dyDescent="0.2">
      <c r="A3069" s="135"/>
      <c r="B3069" s="91"/>
      <c r="C3069" s="92"/>
      <c r="H3069" s="145"/>
    </row>
    <row r="3070" spans="1:8" s="144" customFormat="1" ht="12.75" x14ac:dyDescent="0.2">
      <c r="A3070" s="135"/>
      <c r="B3070" s="91"/>
      <c r="C3070" s="92"/>
      <c r="H3070" s="145"/>
    </row>
    <row r="3071" spans="1:8" s="144" customFormat="1" ht="12.75" x14ac:dyDescent="0.2">
      <c r="A3071" s="135"/>
      <c r="B3071" s="91"/>
      <c r="C3071" s="92"/>
      <c r="H3071" s="145"/>
    </row>
    <row r="3072" spans="1:8" s="144" customFormat="1" ht="12.75" x14ac:dyDescent="0.2">
      <c r="A3072" s="135"/>
      <c r="B3072" s="91"/>
      <c r="C3072" s="92"/>
      <c r="H3072" s="145"/>
    </row>
    <row r="3073" spans="1:8" s="144" customFormat="1" ht="12.75" x14ac:dyDescent="0.2">
      <c r="A3073" s="135"/>
      <c r="B3073" s="91"/>
      <c r="C3073" s="92"/>
      <c r="H3073" s="145"/>
    </row>
    <row r="3074" spans="1:8" s="144" customFormat="1" ht="12.75" x14ac:dyDescent="0.2">
      <c r="A3074" s="135"/>
      <c r="B3074" s="91"/>
      <c r="C3074" s="92"/>
      <c r="H3074" s="145"/>
    </row>
    <row r="3075" spans="1:8" s="144" customFormat="1" ht="12.75" x14ac:dyDescent="0.2">
      <c r="A3075" s="135"/>
      <c r="B3075" s="91"/>
      <c r="C3075" s="92"/>
      <c r="H3075" s="145"/>
    </row>
    <row r="3076" spans="1:8" s="144" customFormat="1" ht="12.75" x14ac:dyDescent="0.2">
      <c r="A3076" s="135"/>
      <c r="B3076" s="91"/>
      <c r="C3076" s="92"/>
      <c r="H3076" s="145"/>
    </row>
    <row r="3077" spans="1:8" s="144" customFormat="1" ht="12.75" x14ac:dyDescent="0.2">
      <c r="A3077" s="135"/>
      <c r="B3077" s="91"/>
      <c r="C3077" s="92"/>
      <c r="H3077" s="145"/>
    </row>
    <row r="3078" spans="1:8" s="144" customFormat="1" ht="12.75" x14ac:dyDescent="0.2">
      <c r="A3078" s="135"/>
      <c r="B3078" s="91"/>
      <c r="C3078" s="92"/>
      <c r="H3078" s="145"/>
    </row>
    <row r="3079" spans="1:8" s="144" customFormat="1" ht="12.75" x14ac:dyDescent="0.2">
      <c r="A3079" s="135"/>
      <c r="B3079" s="91"/>
      <c r="C3079" s="92"/>
      <c r="H3079" s="145"/>
    </row>
    <row r="3080" spans="1:8" s="144" customFormat="1" ht="12.75" x14ac:dyDescent="0.2">
      <c r="A3080" s="135"/>
      <c r="B3080" s="91"/>
      <c r="C3080" s="92"/>
      <c r="H3080" s="145"/>
    </row>
    <row r="3081" spans="1:8" s="144" customFormat="1" ht="12.75" x14ac:dyDescent="0.2">
      <c r="A3081" s="135"/>
      <c r="B3081" s="91"/>
      <c r="C3081" s="92"/>
      <c r="H3081" s="145"/>
    </row>
    <row r="3082" spans="1:8" s="144" customFormat="1" ht="12.75" x14ac:dyDescent="0.2">
      <c r="A3082" s="135"/>
      <c r="B3082" s="91"/>
      <c r="C3082" s="92"/>
      <c r="H3082" s="145"/>
    </row>
    <row r="3083" spans="1:8" s="144" customFormat="1" ht="12.75" x14ac:dyDescent="0.2">
      <c r="A3083" s="135"/>
      <c r="B3083" s="91"/>
      <c r="C3083" s="92"/>
      <c r="H3083" s="145"/>
    </row>
    <row r="3084" spans="1:8" s="144" customFormat="1" ht="12.75" x14ac:dyDescent="0.2">
      <c r="A3084" s="135"/>
      <c r="B3084" s="91"/>
      <c r="C3084" s="92"/>
      <c r="H3084" s="145"/>
    </row>
    <row r="3085" spans="1:8" s="144" customFormat="1" ht="12.75" x14ac:dyDescent="0.2">
      <c r="A3085" s="135"/>
      <c r="B3085" s="91"/>
      <c r="C3085" s="92"/>
      <c r="H3085" s="145"/>
    </row>
    <row r="3086" spans="1:8" s="144" customFormat="1" ht="12.75" x14ac:dyDescent="0.2">
      <c r="A3086" s="135"/>
      <c r="B3086" s="91"/>
      <c r="C3086" s="92"/>
      <c r="H3086" s="145"/>
    </row>
    <row r="3087" spans="1:8" s="144" customFormat="1" ht="12.75" x14ac:dyDescent="0.2">
      <c r="A3087" s="135"/>
      <c r="B3087" s="91"/>
      <c r="C3087" s="92"/>
      <c r="H3087" s="145"/>
    </row>
    <row r="3088" spans="1:8" s="144" customFormat="1" ht="12.75" x14ac:dyDescent="0.2">
      <c r="A3088" s="135"/>
      <c r="B3088" s="91"/>
      <c r="C3088" s="92"/>
      <c r="H3088" s="145"/>
    </row>
    <row r="3089" spans="1:8" s="144" customFormat="1" ht="12.75" x14ac:dyDescent="0.2">
      <c r="A3089" s="135"/>
      <c r="B3089" s="91"/>
      <c r="C3089" s="92"/>
      <c r="H3089" s="145"/>
    </row>
    <row r="3090" spans="1:8" s="144" customFormat="1" ht="12.75" x14ac:dyDescent="0.2">
      <c r="A3090" s="135"/>
      <c r="B3090" s="91"/>
      <c r="C3090" s="92"/>
      <c r="H3090" s="145"/>
    </row>
    <row r="3091" spans="1:8" s="144" customFormat="1" ht="12.75" x14ac:dyDescent="0.2">
      <c r="A3091" s="135"/>
      <c r="B3091" s="91"/>
      <c r="C3091" s="92"/>
      <c r="H3091" s="145"/>
    </row>
    <row r="3092" spans="1:8" s="144" customFormat="1" ht="12.75" x14ac:dyDescent="0.2">
      <c r="A3092" s="135"/>
      <c r="B3092" s="91"/>
      <c r="C3092" s="92"/>
      <c r="H3092" s="145"/>
    </row>
    <row r="3093" spans="1:8" s="144" customFormat="1" ht="12.75" x14ac:dyDescent="0.2">
      <c r="A3093" s="135"/>
      <c r="B3093" s="91"/>
      <c r="C3093" s="92"/>
      <c r="H3093" s="145"/>
    </row>
    <row r="3094" spans="1:8" s="144" customFormat="1" ht="12.75" x14ac:dyDescent="0.2">
      <c r="A3094" s="135"/>
      <c r="B3094" s="91"/>
      <c r="C3094" s="92"/>
      <c r="H3094" s="145"/>
    </row>
    <row r="3095" spans="1:8" s="144" customFormat="1" ht="12.75" x14ac:dyDescent="0.2">
      <c r="A3095" s="135"/>
      <c r="B3095" s="91"/>
      <c r="C3095" s="92"/>
      <c r="H3095" s="145"/>
    </row>
    <row r="3096" spans="1:8" s="144" customFormat="1" ht="12.75" x14ac:dyDescent="0.2">
      <c r="A3096" s="135"/>
      <c r="B3096" s="91"/>
      <c r="C3096" s="92"/>
      <c r="H3096" s="145"/>
    </row>
    <row r="3097" spans="1:8" s="144" customFormat="1" ht="12.75" x14ac:dyDescent="0.2">
      <c r="A3097" s="135"/>
      <c r="B3097" s="91"/>
      <c r="C3097" s="92"/>
      <c r="H3097" s="145"/>
    </row>
    <row r="3098" spans="1:8" s="144" customFormat="1" ht="12.75" x14ac:dyDescent="0.2">
      <c r="A3098" s="135"/>
      <c r="B3098" s="91"/>
      <c r="C3098" s="92"/>
      <c r="H3098" s="145"/>
    </row>
    <row r="3099" spans="1:8" s="144" customFormat="1" ht="12.75" x14ac:dyDescent="0.2">
      <c r="A3099" s="135"/>
      <c r="B3099" s="91"/>
      <c r="C3099" s="92"/>
      <c r="H3099" s="145"/>
    </row>
    <row r="3100" spans="1:8" s="144" customFormat="1" ht="12.75" x14ac:dyDescent="0.2">
      <c r="A3100" s="135"/>
      <c r="B3100" s="91"/>
      <c r="C3100" s="92"/>
      <c r="H3100" s="145"/>
    </row>
    <row r="3101" spans="1:8" s="144" customFormat="1" ht="12.75" x14ac:dyDescent="0.2">
      <c r="A3101" s="135"/>
      <c r="B3101" s="91"/>
      <c r="C3101" s="92"/>
      <c r="H3101" s="145"/>
    </row>
    <row r="3102" spans="1:8" s="144" customFormat="1" ht="12.75" x14ac:dyDescent="0.2">
      <c r="A3102" s="135"/>
      <c r="B3102" s="91"/>
      <c r="C3102" s="92"/>
      <c r="H3102" s="145"/>
    </row>
    <row r="3103" spans="1:8" s="144" customFormat="1" ht="12.75" x14ac:dyDescent="0.2">
      <c r="A3103" s="135"/>
      <c r="B3103" s="91"/>
      <c r="C3103" s="92"/>
      <c r="H3103" s="145"/>
    </row>
    <row r="3104" spans="1:8" s="144" customFormat="1" ht="12.75" x14ac:dyDescent="0.2">
      <c r="A3104" s="135"/>
      <c r="B3104" s="91"/>
      <c r="C3104" s="92"/>
      <c r="H3104" s="145"/>
    </row>
    <row r="3105" spans="1:8" s="144" customFormat="1" ht="12.75" x14ac:dyDescent="0.2">
      <c r="A3105" s="135"/>
      <c r="B3105" s="91"/>
      <c r="C3105" s="92"/>
      <c r="H3105" s="145"/>
    </row>
    <row r="3106" spans="1:8" s="144" customFormat="1" ht="12.75" x14ac:dyDescent="0.2">
      <c r="A3106" s="135"/>
      <c r="B3106" s="91"/>
      <c r="C3106" s="92"/>
      <c r="H3106" s="145"/>
    </row>
    <row r="3107" spans="1:8" s="144" customFormat="1" ht="12.75" x14ac:dyDescent="0.2">
      <c r="A3107" s="135"/>
      <c r="B3107" s="91"/>
      <c r="C3107" s="92"/>
      <c r="H3107" s="145"/>
    </row>
    <row r="3108" spans="1:8" s="144" customFormat="1" ht="12.75" x14ac:dyDescent="0.2">
      <c r="A3108" s="135"/>
      <c r="B3108" s="91"/>
      <c r="C3108" s="92"/>
      <c r="H3108" s="145"/>
    </row>
    <row r="3109" spans="1:8" s="144" customFormat="1" ht="12.75" x14ac:dyDescent="0.2">
      <c r="A3109" s="135"/>
      <c r="B3109" s="91"/>
      <c r="C3109" s="92"/>
      <c r="H3109" s="145"/>
    </row>
    <row r="3110" spans="1:8" s="144" customFormat="1" ht="12.75" x14ac:dyDescent="0.2">
      <c r="A3110" s="135"/>
      <c r="B3110" s="91"/>
      <c r="C3110" s="92"/>
      <c r="H3110" s="145"/>
    </row>
    <row r="3111" spans="1:8" s="144" customFormat="1" ht="12.75" x14ac:dyDescent="0.2">
      <c r="A3111" s="135"/>
      <c r="B3111" s="91"/>
      <c r="C3111" s="92"/>
      <c r="H3111" s="145"/>
    </row>
    <row r="3112" spans="1:8" s="144" customFormat="1" ht="12.75" x14ac:dyDescent="0.2">
      <c r="A3112" s="135"/>
      <c r="B3112" s="91"/>
      <c r="C3112" s="92"/>
      <c r="H3112" s="145"/>
    </row>
    <row r="3113" spans="1:8" s="144" customFormat="1" ht="12.75" x14ac:dyDescent="0.2">
      <c r="A3113" s="135"/>
      <c r="B3113" s="91"/>
      <c r="C3113" s="92"/>
      <c r="H3113" s="145"/>
    </row>
    <row r="3114" spans="1:8" s="144" customFormat="1" ht="12.75" x14ac:dyDescent="0.2">
      <c r="A3114" s="135"/>
      <c r="B3114" s="91"/>
      <c r="C3114" s="92"/>
      <c r="H3114" s="145"/>
    </row>
    <row r="3115" spans="1:8" s="144" customFormat="1" ht="12.75" x14ac:dyDescent="0.2">
      <c r="A3115" s="135"/>
      <c r="B3115" s="91"/>
      <c r="C3115" s="92"/>
      <c r="H3115" s="145"/>
    </row>
    <row r="3116" spans="1:8" s="144" customFormat="1" ht="12.75" x14ac:dyDescent="0.2">
      <c r="A3116" s="135"/>
      <c r="B3116" s="91"/>
      <c r="C3116" s="92"/>
      <c r="H3116" s="145"/>
    </row>
    <row r="3117" spans="1:8" s="144" customFormat="1" ht="12.75" x14ac:dyDescent="0.2">
      <c r="A3117" s="135"/>
      <c r="B3117" s="91"/>
      <c r="C3117" s="92"/>
      <c r="H3117" s="145"/>
    </row>
    <row r="3118" spans="1:8" s="144" customFormat="1" ht="12.75" x14ac:dyDescent="0.2">
      <c r="A3118" s="135"/>
      <c r="B3118" s="91"/>
      <c r="C3118" s="92"/>
      <c r="H3118" s="145"/>
    </row>
    <row r="3119" spans="1:8" s="144" customFormat="1" ht="12.75" x14ac:dyDescent="0.2">
      <c r="A3119" s="135"/>
      <c r="B3119" s="91"/>
      <c r="C3119" s="92"/>
      <c r="H3119" s="145"/>
    </row>
    <row r="3120" spans="1:8" s="144" customFormat="1" ht="12.75" x14ac:dyDescent="0.2">
      <c r="A3120" s="135"/>
      <c r="B3120" s="91"/>
      <c r="C3120" s="92"/>
      <c r="H3120" s="145"/>
    </row>
    <row r="3121" spans="1:8" s="144" customFormat="1" ht="12.75" x14ac:dyDescent="0.2">
      <c r="A3121" s="135"/>
      <c r="B3121" s="91"/>
      <c r="C3121" s="92"/>
      <c r="H3121" s="145"/>
    </row>
    <row r="3122" spans="1:8" s="144" customFormat="1" ht="12.75" x14ac:dyDescent="0.2">
      <c r="A3122" s="135"/>
      <c r="B3122" s="91"/>
      <c r="C3122" s="92"/>
      <c r="H3122" s="145"/>
    </row>
    <row r="3123" spans="1:8" s="144" customFormat="1" ht="12.75" x14ac:dyDescent="0.2">
      <c r="A3123" s="135"/>
      <c r="B3123" s="91"/>
      <c r="C3123" s="92"/>
      <c r="H3123" s="145"/>
    </row>
    <row r="3124" spans="1:8" s="144" customFormat="1" ht="12.75" x14ac:dyDescent="0.2">
      <c r="A3124" s="135"/>
      <c r="B3124" s="91"/>
      <c r="C3124" s="92"/>
      <c r="H3124" s="145"/>
    </row>
    <row r="3125" spans="1:8" s="144" customFormat="1" ht="12.75" x14ac:dyDescent="0.2">
      <c r="A3125" s="135"/>
      <c r="B3125" s="91"/>
      <c r="C3125" s="92"/>
      <c r="H3125" s="145"/>
    </row>
    <row r="3126" spans="1:8" s="144" customFormat="1" ht="12.75" x14ac:dyDescent="0.2">
      <c r="A3126" s="135"/>
      <c r="B3126" s="91"/>
      <c r="C3126" s="92"/>
      <c r="H3126" s="145"/>
    </row>
    <row r="3127" spans="1:8" s="144" customFormat="1" ht="12.75" x14ac:dyDescent="0.2">
      <c r="A3127" s="135"/>
      <c r="B3127" s="91"/>
      <c r="C3127" s="92"/>
      <c r="H3127" s="145"/>
    </row>
    <row r="3128" spans="1:8" s="144" customFormat="1" ht="12.75" x14ac:dyDescent="0.2">
      <c r="A3128" s="135"/>
      <c r="B3128" s="91"/>
      <c r="C3128" s="92"/>
      <c r="H3128" s="145"/>
    </row>
    <row r="3129" spans="1:8" s="144" customFormat="1" ht="12.75" x14ac:dyDescent="0.2">
      <c r="A3129" s="135"/>
      <c r="B3129" s="91"/>
      <c r="C3129" s="92"/>
      <c r="H3129" s="145"/>
    </row>
    <row r="3130" spans="1:8" s="144" customFormat="1" ht="12.75" x14ac:dyDescent="0.2">
      <c r="A3130" s="135"/>
      <c r="B3130" s="91"/>
      <c r="C3130" s="92"/>
      <c r="H3130" s="145"/>
    </row>
    <row r="3131" spans="1:8" s="144" customFormat="1" ht="12.75" x14ac:dyDescent="0.2">
      <c r="A3131" s="135"/>
      <c r="B3131" s="91"/>
      <c r="C3131" s="92"/>
      <c r="H3131" s="145"/>
    </row>
    <row r="3132" spans="1:8" s="144" customFormat="1" ht="12.75" x14ac:dyDescent="0.2">
      <c r="A3132" s="135"/>
      <c r="B3132" s="91"/>
      <c r="C3132" s="92"/>
      <c r="H3132" s="145"/>
    </row>
    <row r="3133" spans="1:8" s="144" customFormat="1" ht="12.75" x14ac:dyDescent="0.2">
      <c r="A3133" s="135"/>
      <c r="B3133" s="91"/>
      <c r="C3133" s="92"/>
      <c r="H3133" s="145"/>
    </row>
    <row r="3134" spans="1:8" s="144" customFormat="1" ht="12.75" x14ac:dyDescent="0.2">
      <c r="A3134" s="135"/>
      <c r="B3134" s="91"/>
      <c r="C3134" s="92"/>
      <c r="H3134" s="145"/>
    </row>
    <row r="3135" spans="1:8" s="144" customFormat="1" ht="12.75" x14ac:dyDescent="0.2">
      <c r="A3135" s="135"/>
      <c r="B3135" s="91"/>
      <c r="C3135" s="92"/>
      <c r="H3135" s="145"/>
    </row>
    <row r="3136" spans="1:8" s="144" customFormat="1" ht="12.75" x14ac:dyDescent="0.2">
      <c r="A3136" s="135"/>
      <c r="B3136" s="91"/>
      <c r="C3136" s="92"/>
      <c r="H3136" s="145"/>
    </row>
    <row r="3137" spans="1:8" s="144" customFormat="1" ht="12.75" x14ac:dyDescent="0.2">
      <c r="A3137" s="135"/>
      <c r="B3137" s="91"/>
      <c r="C3137" s="92"/>
      <c r="H3137" s="145"/>
    </row>
    <row r="3138" spans="1:8" s="144" customFormat="1" ht="12.75" x14ac:dyDescent="0.2">
      <c r="A3138" s="135"/>
      <c r="B3138" s="91"/>
      <c r="C3138" s="92"/>
      <c r="H3138" s="145"/>
    </row>
    <row r="3139" spans="1:8" s="144" customFormat="1" ht="12.75" x14ac:dyDescent="0.2">
      <c r="A3139" s="135"/>
      <c r="B3139" s="91"/>
      <c r="C3139" s="92"/>
      <c r="H3139" s="145"/>
    </row>
    <row r="3140" spans="1:8" s="144" customFormat="1" ht="12.75" x14ac:dyDescent="0.2">
      <c r="A3140" s="135"/>
      <c r="B3140" s="91"/>
      <c r="C3140" s="92"/>
      <c r="H3140" s="145"/>
    </row>
    <row r="3141" spans="1:8" s="144" customFormat="1" ht="12.75" x14ac:dyDescent="0.2">
      <c r="A3141" s="135"/>
      <c r="B3141" s="91"/>
      <c r="C3141" s="92"/>
      <c r="H3141" s="145"/>
    </row>
    <row r="3142" spans="1:8" s="144" customFormat="1" ht="12.75" x14ac:dyDescent="0.2">
      <c r="A3142" s="135"/>
      <c r="B3142" s="91"/>
      <c r="C3142" s="92"/>
      <c r="H3142" s="145"/>
    </row>
    <row r="3143" spans="1:8" s="144" customFormat="1" ht="12.75" x14ac:dyDescent="0.2">
      <c r="A3143" s="135"/>
      <c r="B3143" s="91"/>
      <c r="C3143" s="92"/>
      <c r="H3143" s="145"/>
    </row>
    <row r="3144" spans="1:8" s="144" customFormat="1" ht="12.75" x14ac:dyDescent="0.2">
      <c r="A3144" s="135"/>
      <c r="B3144" s="91"/>
      <c r="C3144" s="92"/>
      <c r="H3144" s="145"/>
    </row>
    <row r="3145" spans="1:8" s="144" customFormat="1" ht="12.75" x14ac:dyDescent="0.2">
      <c r="A3145" s="135"/>
      <c r="B3145" s="91"/>
      <c r="C3145" s="92"/>
      <c r="H3145" s="145"/>
    </row>
    <row r="3146" spans="1:8" s="144" customFormat="1" ht="12.75" x14ac:dyDescent="0.2">
      <c r="A3146" s="135"/>
      <c r="B3146" s="91"/>
      <c r="C3146" s="92"/>
      <c r="H3146" s="145"/>
    </row>
    <row r="3147" spans="1:8" s="144" customFormat="1" ht="12.75" x14ac:dyDescent="0.2">
      <c r="A3147" s="135"/>
      <c r="B3147" s="91"/>
      <c r="C3147" s="92"/>
      <c r="H3147" s="145"/>
    </row>
    <row r="3148" spans="1:8" s="144" customFormat="1" ht="12.75" x14ac:dyDescent="0.2">
      <c r="A3148" s="135"/>
      <c r="B3148" s="91"/>
      <c r="C3148" s="92"/>
      <c r="H3148" s="145"/>
    </row>
    <row r="3149" spans="1:8" s="144" customFormat="1" ht="12.75" x14ac:dyDescent="0.2">
      <c r="A3149" s="135"/>
      <c r="B3149" s="91"/>
      <c r="C3149" s="92"/>
      <c r="H3149" s="145"/>
    </row>
    <row r="3150" spans="1:8" s="144" customFormat="1" ht="12.75" x14ac:dyDescent="0.2">
      <c r="A3150" s="135"/>
      <c r="B3150" s="91"/>
      <c r="C3150" s="92"/>
      <c r="H3150" s="145"/>
    </row>
    <row r="3151" spans="1:8" s="144" customFormat="1" ht="12.75" x14ac:dyDescent="0.2">
      <c r="A3151" s="135"/>
      <c r="B3151" s="91"/>
      <c r="C3151" s="92"/>
      <c r="H3151" s="145"/>
    </row>
    <row r="3152" spans="1:8" s="144" customFormat="1" ht="12.75" x14ac:dyDescent="0.2">
      <c r="A3152" s="135"/>
      <c r="B3152" s="91"/>
      <c r="C3152" s="92"/>
      <c r="H3152" s="145"/>
    </row>
    <row r="3153" spans="1:8" s="144" customFormat="1" ht="12.75" x14ac:dyDescent="0.2">
      <c r="A3153" s="135"/>
      <c r="B3153" s="91"/>
      <c r="C3153" s="92"/>
      <c r="H3153" s="145"/>
    </row>
    <row r="3154" spans="1:8" s="144" customFormat="1" ht="12.75" x14ac:dyDescent="0.2">
      <c r="A3154" s="135"/>
      <c r="B3154" s="91"/>
      <c r="C3154" s="92"/>
      <c r="H3154" s="145"/>
    </row>
    <row r="3155" spans="1:8" s="144" customFormat="1" ht="12.75" x14ac:dyDescent="0.2">
      <c r="A3155" s="135"/>
      <c r="B3155" s="91"/>
      <c r="C3155" s="92"/>
      <c r="H3155" s="145"/>
    </row>
    <row r="3156" spans="1:8" s="144" customFormat="1" ht="12.75" x14ac:dyDescent="0.2">
      <c r="A3156" s="135"/>
      <c r="B3156" s="91"/>
      <c r="C3156" s="92"/>
      <c r="H3156" s="145"/>
    </row>
    <row r="3157" spans="1:8" s="144" customFormat="1" ht="12.75" x14ac:dyDescent="0.2">
      <c r="A3157" s="135"/>
      <c r="B3157" s="91"/>
      <c r="C3157" s="92"/>
      <c r="H3157" s="145"/>
    </row>
    <row r="3158" spans="1:8" s="144" customFormat="1" ht="12.75" x14ac:dyDescent="0.2">
      <c r="A3158" s="135"/>
      <c r="B3158" s="91"/>
      <c r="C3158" s="92"/>
      <c r="H3158" s="145"/>
    </row>
    <row r="3159" spans="1:8" s="144" customFormat="1" ht="12.75" x14ac:dyDescent="0.2">
      <c r="A3159" s="135"/>
      <c r="B3159" s="91"/>
      <c r="C3159" s="92"/>
      <c r="H3159" s="145"/>
    </row>
    <row r="3160" spans="1:8" s="144" customFormat="1" ht="12.75" x14ac:dyDescent="0.2">
      <c r="A3160" s="135"/>
      <c r="B3160" s="91"/>
      <c r="C3160" s="92"/>
      <c r="H3160" s="145"/>
    </row>
    <row r="3161" spans="1:8" s="144" customFormat="1" ht="12.75" x14ac:dyDescent="0.2">
      <c r="A3161" s="135"/>
      <c r="B3161" s="91"/>
      <c r="C3161" s="92"/>
      <c r="H3161" s="145"/>
    </row>
    <row r="3162" spans="1:8" s="144" customFormat="1" ht="12.75" x14ac:dyDescent="0.2">
      <c r="A3162" s="135"/>
      <c r="B3162" s="91"/>
      <c r="C3162" s="92"/>
      <c r="H3162" s="145"/>
    </row>
    <row r="3163" spans="1:8" s="144" customFormat="1" ht="12.75" x14ac:dyDescent="0.2">
      <c r="A3163" s="135"/>
      <c r="B3163" s="91"/>
      <c r="C3163" s="92"/>
      <c r="H3163" s="145"/>
    </row>
    <row r="3164" spans="1:8" s="144" customFormat="1" ht="12.75" x14ac:dyDescent="0.2">
      <c r="A3164" s="135"/>
      <c r="B3164" s="91"/>
      <c r="C3164" s="92"/>
      <c r="H3164" s="145"/>
    </row>
    <row r="3165" spans="1:8" s="144" customFormat="1" ht="12.75" x14ac:dyDescent="0.2">
      <c r="A3165" s="135"/>
      <c r="B3165" s="91"/>
      <c r="C3165" s="92"/>
      <c r="H3165" s="145"/>
    </row>
    <row r="3166" spans="1:8" s="144" customFormat="1" ht="12.75" x14ac:dyDescent="0.2">
      <c r="A3166" s="135"/>
      <c r="B3166" s="91"/>
      <c r="C3166" s="92"/>
      <c r="H3166" s="145"/>
    </row>
    <row r="3167" spans="1:8" s="144" customFormat="1" ht="12.75" x14ac:dyDescent="0.2">
      <c r="A3167" s="135"/>
      <c r="B3167" s="91"/>
      <c r="C3167" s="92"/>
      <c r="H3167" s="145"/>
    </row>
    <row r="3168" spans="1:8" s="144" customFormat="1" ht="12.75" x14ac:dyDescent="0.2">
      <c r="A3168" s="135"/>
      <c r="B3168" s="91"/>
      <c r="C3168" s="92"/>
      <c r="H3168" s="145"/>
    </row>
    <row r="3169" spans="1:8" s="144" customFormat="1" ht="12.75" x14ac:dyDescent="0.2">
      <c r="A3169" s="135"/>
      <c r="B3169" s="91"/>
      <c r="C3169" s="92"/>
      <c r="H3169" s="145"/>
    </row>
    <row r="3170" spans="1:8" s="144" customFormat="1" ht="12.75" x14ac:dyDescent="0.2">
      <c r="A3170" s="135"/>
      <c r="B3170" s="91"/>
      <c r="C3170" s="92"/>
      <c r="H3170" s="145"/>
    </row>
    <row r="3171" spans="1:8" s="144" customFormat="1" ht="12.75" x14ac:dyDescent="0.2">
      <c r="A3171" s="135"/>
      <c r="B3171" s="91"/>
      <c r="C3171" s="92"/>
      <c r="H3171" s="145"/>
    </row>
    <row r="3172" spans="1:8" s="144" customFormat="1" ht="12.75" x14ac:dyDescent="0.2">
      <c r="A3172" s="135"/>
      <c r="B3172" s="91"/>
      <c r="C3172" s="92"/>
      <c r="H3172" s="145"/>
    </row>
    <row r="3173" spans="1:8" s="144" customFormat="1" ht="12.75" x14ac:dyDescent="0.2">
      <c r="A3173" s="135"/>
      <c r="B3173" s="91"/>
      <c r="C3173" s="92"/>
      <c r="H3173" s="145"/>
    </row>
    <row r="3174" spans="1:8" s="144" customFormat="1" ht="12.75" x14ac:dyDescent="0.2">
      <c r="A3174" s="135"/>
      <c r="B3174" s="91"/>
      <c r="C3174" s="92"/>
      <c r="H3174" s="145"/>
    </row>
    <row r="3175" spans="1:8" s="144" customFormat="1" ht="12.75" x14ac:dyDescent="0.2">
      <c r="A3175" s="135"/>
      <c r="B3175" s="91"/>
      <c r="C3175" s="92"/>
      <c r="H3175" s="145"/>
    </row>
    <row r="3176" spans="1:8" s="144" customFormat="1" ht="12.75" x14ac:dyDescent="0.2">
      <c r="A3176" s="135"/>
      <c r="B3176" s="91"/>
      <c r="C3176" s="92"/>
      <c r="H3176" s="145"/>
    </row>
    <row r="3177" spans="1:8" s="144" customFormat="1" ht="12.75" x14ac:dyDescent="0.2">
      <c r="A3177" s="135"/>
      <c r="B3177" s="91"/>
      <c r="C3177" s="92"/>
      <c r="H3177" s="145"/>
    </row>
    <row r="3178" spans="1:8" s="144" customFormat="1" ht="12.75" x14ac:dyDescent="0.2">
      <c r="A3178" s="135"/>
      <c r="B3178" s="91"/>
      <c r="C3178" s="92"/>
      <c r="H3178" s="145"/>
    </row>
    <row r="3179" spans="1:8" s="144" customFormat="1" ht="12.75" x14ac:dyDescent="0.2">
      <c r="A3179" s="135"/>
      <c r="B3179" s="91"/>
      <c r="C3179" s="92"/>
      <c r="H3179" s="145"/>
    </row>
    <row r="3180" spans="1:8" s="144" customFormat="1" ht="12.75" x14ac:dyDescent="0.2">
      <c r="A3180" s="135"/>
      <c r="B3180" s="91"/>
      <c r="C3180" s="92"/>
      <c r="H3180" s="145"/>
    </row>
    <row r="3181" spans="1:8" s="144" customFormat="1" ht="12.75" x14ac:dyDescent="0.2">
      <c r="A3181" s="135"/>
      <c r="B3181" s="91"/>
      <c r="C3181" s="92"/>
      <c r="H3181" s="145"/>
    </row>
    <row r="3182" spans="1:8" s="144" customFormat="1" ht="12.75" x14ac:dyDescent="0.2">
      <c r="A3182" s="135"/>
      <c r="B3182" s="91"/>
      <c r="C3182" s="92"/>
      <c r="H3182" s="145"/>
    </row>
    <row r="3183" spans="1:8" s="144" customFormat="1" ht="12.75" x14ac:dyDescent="0.2">
      <c r="A3183" s="135"/>
      <c r="B3183" s="91"/>
      <c r="C3183" s="92"/>
      <c r="H3183" s="145"/>
    </row>
    <row r="3184" spans="1:8" s="144" customFormat="1" ht="12.75" x14ac:dyDescent="0.2">
      <c r="A3184" s="135"/>
      <c r="B3184" s="91"/>
      <c r="C3184" s="92"/>
      <c r="H3184" s="145"/>
    </row>
    <row r="3185" spans="1:8" s="144" customFormat="1" ht="12.75" x14ac:dyDescent="0.2">
      <c r="A3185" s="135"/>
      <c r="B3185" s="91"/>
      <c r="C3185" s="92"/>
      <c r="H3185" s="145"/>
    </row>
    <row r="3186" spans="1:8" s="144" customFormat="1" ht="12.75" x14ac:dyDescent="0.2">
      <c r="A3186" s="135"/>
      <c r="B3186" s="91"/>
      <c r="C3186" s="92"/>
      <c r="H3186" s="145"/>
    </row>
    <row r="3187" spans="1:8" s="144" customFormat="1" ht="12.75" x14ac:dyDescent="0.2">
      <c r="A3187" s="135"/>
      <c r="B3187" s="91"/>
      <c r="C3187" s="92"/>
      <c r="H3187" s="145"/>
    </row>
    <row r="3188" spans="1:8" s="144" customFormat="1" ht="12.75" x14ac:dyDescent="0.2">
      <c r="A3188" s="135"/>
      <c r="B3188" s="91"/>
      <c r="C3188" s="92"/>
      <c r="H3188" s="145"/>
    </row>
    <row r="3189" spans="1:8" s="144" customFormat="1" ht="12.75" x14ac:dyDescent="0.2">
      <c r="A3189" s="135"/>
      <c r="B3189" s="91"/>
      <c r="C3189" s="92"/>
      <c r="H3189" s="145"/>
    </row>
    <row r="3190" spans="1:8" s="144" customFormat="1" ht="12.75" x14ac:dyDescent="0.2">
      <c r="A3190" s="135"/>
      <c r="B3190" s="91"/>
      <c r="C3190" s="92"/>
      <c r="H3190" s="145"/>
    </row>
    <row r="3191" spans="1:8" s="144" customFormat="1" ht="12.75" x14ac:dyDescent="0.2">
      <c r="A3191" s="135"/>
      <c r="B3191" s="91"/>
      <c r="C3191" s="92"/>
      <c r="H3191" s="145"/>
    </row>
    <row r="3192" spans="1:8" s="144" customFormat="1" ht="12.75" x14ac:dyDescent="0.2">
      <c r="A3192" s="135"/>
      <c r="B3192" s="91"/>
      <c r="C3192" s="92"/>
      <c r="H3192" s="145"/>
    </row>
    <row r="3193" spans="1:8" s="144" customFormat="1" ht="12.75" x14ac:dyDescent="0.2">
      <c r="A3193" s="135"/>
      <c r="B3193" s="91"/>
      <c r="C3193" s="92"/>
      <c r="H3193" s="145"/>
    </row>
    <row r="3194" spans="1:8" s="144" customFormat="1" ht="12.75" x14ac:dyDescent="0.2">
      <c r="A3194" s="135"/>
      <c r="B3194" s="91"/>
      <c r="C3194" s="92"/>
      <c r="H3194" s="145"/>
    </row>
    <row r="3195" spans="1:8" s="144" customFormat="1" ht="12.75" x14ac:dyDescent="0.2">
      <c r="A3195" s="135"/>
      <c r="B3195" s="91"/>
      <c r="C3195" s="92"/>
      <c r="H3195" s="145"/>
    </row>
    <row r="3196" spans="1:8" s="144" customFormat="1" ht="12.75" x14ac:dyDescent="0.2">
      <c r="A3196" s="135"/>
      <c r="B3196" s="91"/>
      <c r="C3196" s="92"/>
      <c r="H3196" s="145"/>
    </row>
    <row r="3197" spans="1:8" s="144" customFormat="1" ht="12.75" x14ac:dyDescent="0.2">
      <c r="A3197" s="135"/>
      <c r="B3197" s="91"/>
      <c r="C3197" s="92"/>
      <c r="H3197" s="145"/>
    </row>
    <row r="3198" spans="1:8" s="144" customFormat="1" ht="12.75" x14ac:dyDescent="0.2">
      <c r="A3198" s="135"/>
      <c r="B3198" s="91"/>
      <c r="C3198" s="92"/>
      <c r="H3198" s="145"/>
    </row>
    <row r="3199" spans="1:8" s="144" customFormat="1" ht="12.75" x14ac:dyDescent="0.2">
      <c r="A3199" s="135"/>
      <c r="B3199" s="91"/>
      <c r="C3199" s="92"/>
      <c r="H3199" s="145"/>
    </row>
    <row r="3200" spans="1:8" s="144" customFormat="1" ht="12.75" x14ac:dyDescent="0.2">
      <c r="A3200" s="135"/>
      <c r="B3200" s="91"/>
      <c r="C3200" s="92"/>
      <c r="H3200" s="145"/>
    </row>
    <row r="3201" spans="1:8" s="144" customFormat="1" ht="12.75" x14ac:dyDescent="0.2">
      <c r="A3201" s="135"/>
      <c r="B3201" s="91"/>
      <c r="C3201" s="92"/>
      <c r="H3201" s="145"/>
    </row>
    <row r="3202" spans="1:8" s="144" customFormat="1" ht="12.75" x14ac:dyDescent="0.2">
      <c r="A3202" s="135"/>
      <c r="B3202" s="91"/>
      <c r="C3202" s="92"/>
      <c r="H3202" s="145"/>
    </row>
    <row r="3203" spans="1:8" s="144" customFormat="1" ht="12.75" x14ac:dyDescent="0.2">
      <c r="A3203" s="135"/>
      <c r="B3203" s="91"/>
      <c r="C3203" s="92"/>
      <c r="H3203" s="145"/>
    </row>
    <row r="3204" spans="1:8" s="144" customFormat="1" ht="12.75" x14ac:dyDescent="0.2">
      <c r="A3204" s="135"/>
      <c r="B3204" s="91"/>
      <c r="C3204" s="92"/>
      <c r="H3204" s="145"/>
    </row>
    <row r="3205" spans="1:8" s="144" customFormat="1" ht="12.75" x14ac:dyDescent="0.2">
      <c r="A3205" s="135"/>
      <c r="B3205" s="91"/>
      <c r="C3205" s="92"/>
      <c r="H3205" s="145"/>
    </row>
    <row r="3206" spans="1:8" s="144" customFormat="1" ht="12.75" x14ac:dyDescent="0.2">
      <c r="A3206" s="135"/>
      <c r="B3206" s="91"/>
      <c r="C3206" s="92"/>
      <c r="H3206" s="145"/>
    </row>
    <row r="3207" spans="1:8" s="144" customFormat="1" ht="12.75" x14ac:dyDescent="0.2">
      <c r="A3207" s="135"/>
      <c r="B3207" s="91"/>
      <c r="C3207" s="92"/>
      <c r="H3207" s="145"/>
    </row>
    <row r="3208" spans="1:8" s="144" customFormat="1" ht="12.75" x14ac:dyDescent="0.2">
      <c r="A3208" s="135"/>
      <c r="B3208" s="91"/>
      <c r="C3208" s="92"/>
      <c r="H3208" s="145"/>
    </row>
    <row r="3209" spans="1:8" s="144" customFormat="1" ht="12.75" x14ac:dyDescent="0.2">
      <c r="A3209" s="135"/>
      <c r="B3209" s="91"/>
      <c r="C3209" s="92"/>
      <c r="H3209" s="145"/>
    </row>
    <row r="3210" spans="1:8" s="144" customFormat="1" ht="12.75" x14ac:dyDescent="0.2">
      <c r="A3210" s="135"/>
      <c r="B3210" s="91"/>
      <c r="C3210" s="92"/>
      <c r="H3210" s="145"/>
    </row>
    <row r="3211" spans="1:8" s="144" customFormat="1" ht="12.75" x14ac:dyDescent="0.2">
      <c r="A3211" s="135"/>
      <c r="B3211" s="91"/>
      <c r="C3211" s="92"/>
      <c r="H3211" s="145"/>
    </row>
    <row r="3212" spans="1:8" s="144" customFormat="1" ht="12.75" x14ac:dyDescent="0.2">
      <c r="A3212" s="135"/>
      <c r="B3212" s="91"/>
      <c r="C3212" s="92"/>
      <c r="H3212" s="145"/>
    </row>
    <row r="3213" spans="1:8" s="144" customFormat="1" ht="12.75" x14ac:dyDescent="0.2">
      <c r="A3213" s="135"/>
      <c r="B3213" s="91"/>
      <c r="C3213" s="92"/>
      <c r="H3213" s="145"/>
    </row>
    <row r="3214" spans="1:8" s="144" customFormat="1" ht="12.75" x14ac:dyDescent="0.2">
      <c r="A3214" s="135"/>
      <c r="B3214" s="91"/>
      <c r="C3214" s="92"/>
      <c r="H3214" s="145"/>
    </row>
    <row r="3215" spans="1:8" s="144" customFormat="1" ht="12.75" x14ac:dyDescent="0.2">
      <c r="A3215" s="135"/>
      <c r="B3215" s="91"/>
      <c r="C3215" s="92"/>
      <c r="H3215" s="145"/>
    </row>
    <row r="3216" spans="1:8" s="144" customFormat="1" ht="12.75" x14ac:dyDescent="0.2">
      <c r="A3216" s="135"/>
      <c r="B3216" s="91"/>
      <c r="C3216" s="92"/>
      <c r="H3216" s="145"/>
    </row>
    <row r="3217" spans="1:8" s="144" customFormat="1" ht="12.75" x14ac:dyDescent="0.2">
      <c r="A3217" s="135"/>
      <c r="B3217" s="91"/>
      <c r="C3217" s="92"/>
      <c r="H3217" s="145"/>
    </row>
    <row r="3218" spans="1:8" s="144" customFormat="1" ht="12.75" x14ac:dyDescent="0.2">
      <c r="A3218" s="135"/>
      <c r="B3218" s="91"/>
      <c r="C3218" s="92"/>
      <c r="H3218" s="145"/>
    </row>
    <row r="3219" spans="1:8" s="144" customFormat="1" ht="12.75" x14ac:dyDescent="0.2">
      <c r="A3219" s="135"/>
      <c r="B3219" s="91"/>
      <c r="C3219" s="92"/>
      <c r="H3219" s="145"/>
    </row>
    <row r="3220" spans="1:8" s="144" customFormat="1" ht="12.75" x14ac:dyDescent="0.2">
      <c r="A3220" s="135"/>
      <c r="B3220" s="91"/>
      <c r="C3220" s="92"/>
      <c r="H3220" s="145"/>
    </row>
    <row r="3221" spans="1:8" s="144" customFormat="1" ht="12.75" x14ac:dyDescent="0.2">
      <c r="A3221" s="135"/>
      <c r="B3221" s="91"/>
      <c r="C3221" s="92"/>
      <c r="H3221" s="145"/>
    </row>
    <row r="3222" spans="1:8" s="144" customFormat="1" ht="12.75" x14ac:dyDescent="0.2">
      <c r="A3222" s="135"/>
      <c r="B3222" s="91"/>
      <c r="C3222" s="92"/>
      <c r="H3222" s="145"/>
    </row>
    <row r="3223" spans="1:8" s="144" customFormat="1" ht="12.75" x14ac:dyDescent="0.2">
      <c r="A3223" s="135"/>
      <c r="B3223" s="91"/>
      <c r="C3223" s="92"/>
      <c r="H3223" s="145"/>
    </row>
    <row r="3224" spans="1:8" s="144" customFormat="1" ht="12.75" x14ac:dyDescent="0.2">
      <c r="A3224" s="135"/>
      <c r="B3224" s="91"/>
      <c r="C3224" s="92"/>
      <c r="H3224" s="145"/>
    </row>
    <row r="3225" spans="1:8" s="144" customFormat="1" ht="12.75" x14ac:dyDescent="0.2">
      <c r="A3225" s="135"/>
      <c r="B3225" s="91"/>
      <c r="C3225" s="92"/>
      <c r="H3225" s="145"/>
    </row>
    <row r="3226" spans="1:8" s="144" customFormat="1" ht="12.75" x14ac:dyDescent="0.2">
      <c r="A3226" s="135"/>
      <c r="B3226" s="91"/>
      <c r="C3226" s="92"/>
      <c r="H3226" s="145"/>
    </row>
    <row r="3227" spans="1:8" s="144" customFormat="1" ht="12.75" x14ac:dyDescent="0.2">
      <c r="A3227" s="135"/>
      <c r="B3227" s="91"/>
      <c r="C3227" s="92"/>
      <c r="H3227" s="145"/>
    </row>
    <row r="3228" spans="1:8" s="144" customFormat="1" ht="12.75" x14ac:dyDescent="0.2">
      <c r="A3228" s="135"/>
      <c r="B3228" s="91"/>
      <c r="C3228" s="92"/>
      <c r="H3228" s="145"/>
    </row>
    <row r="3229" spans="1:8" s="144" customFormat="1" ht="12.75" x14ac:dyDescent="0.2">
      <c r="A3229" s="135"/>
      <c r="B3229" s="91"/>
      <c r="C3229" s="92"/>
      <c r="H3229" s="145"/>
    </row>
    <row r="3230" spans="1:8" s="144" customFormat="1" ht="12.75" x14ac:dyDescent="0.2">
      <c r="A3230" s="135"/>
      <c r="B3230" s="91"/>
      <c r="C3230" s="92"/>
      <c r="H3230" s="145"/>
    </row>
    <row r="3231" spans="1:8" s="144" customFormat="1" ht="12.75" x14ac:dyDescent="0.2">
      <c r="A3231" s="135"/>
      <c r="B3231" s="91"/>
      <c r="C3231" s="92"/>
      <c r="H3231" s="145"/>
    </row>
    <row r="3232" spans="1:8" s="144" customFormat="1" ht="12.75" x14ac:dyDescent="0.2">
      <c r="A3232" s="135"/>
      <c r="B3232" s="91"/>
      <c r="C3232" s="92"/>
      <c r="H3232" s="145"/>
    </row>
    <row r="3233" spans="1:8" s="144" customFormat="1" ht="12.75" x14ac:dyDescent="0.2">
      <c r="A3233" s="135"/>
      <c r="B3233" s="91"/>
      <c r="C3233" s="92"/>
      <c r="H3233" s="145"/>
    </row>
    <row r="3234" spans="1:8" s="144" customFormat="1" ht="12.75" x14ac:dyDescent="0.2">
      <c r="A3234" s="135"/>
      <c r="B3234" s="91"/>
      <c r="C3234" s="92"/>
      <c r="H3234" s="145"/>
    </row>
    <row r="3235" spans="1:8" s="144" customFormat="1" ht="12.75" x14ac:dyDescent="0.2">
      <c r="A3235" s="135"/>
      <c r="B3235" s="91"/>
      <c r="C3235" s="92"/>
      <c r="H3235" s="145"/>
    </row>
    <row r="3236" spans="1:8" s="144" customFormat="1" ht="12.75" x14ac:dyDescent="0.2">
      <c r="A3236" s="135"/>
      <c r="B3236" s="91"/>
      <c r="C3236" s="92"/>
      <c r="H3236" s="145"/>
    </row>
    <row r="3237" spans="1:8" s="144" customFormat="1" ht="12.75" x14ac:dyDescent="0.2">
      <c r="A3237" s="135"/>
      <c r="B3237" s="91"/>
      <c r="C3237" s="92"/>
      <c r="H3237" s="145"/>
    </row>
    <row r="3238" spans="1:8" s="144" customFormat="1" ht="12.75" x14ac:dyDescent="0.2">
      <c r="A3238" s="135"/>
      <c r="B3238" s="91"/>
      <c r="C3238" s="92"/>
      <c r="H3238" s="145"/>
    </row>
    <row r="3239" spans="1:8" s="144" customFormat="1" ht="12.75" x14ac:dyDescent="0.2">
      <c r="A3239" s="135"/>
      <c r="B3239" s="91"/>
      <c r="C3239" s="92"/>
      <c r="H3239" s="145"/>
    </row>
    <row r="3240" spans="1:8" s="144" customFormat="1" ht="12.75" x14ac:dyDescent="0.2">
      <c r="A3240" s="135"/>
      <c r="B3240" s="91"/>
      <c r="C3240" s="92"/>
      <c r="H3240" s="145"/>
    </row>
    <row r="3241" spans="1:8" s="144" customFormat="1" ht="12.75" x14ac:dyDescent="0.2">
      <c r="A3241" s="135"/>
      <c r="B3241" s="91"/>
      <c r="C3241" s="92"/>
      <c r="H3241" s="145"/>
    </row>
    <row r="3242" spans="1:8" s="144" customFormat="1" ht="12.75" x14ac:dyDescent="0.2">
      <c r="A3242" s="135"/>
      <c r="B3242" s="91"/>
      <c r="C3242" s="92"/>
      <c r="H3242" s="145"/>
    </row>
    <row r="3243" spans="1:8" s="144" customFormat="1" ht="12.75" x14ac:dyDescent="0.2">
      <c r="A3243" s="135"/>
      <c r="B3243" s="91"/>
      <c r="C3243" s="92"/>
      <c r="H3243" s="145"/>
    </row>
    <row r="3244" spans="1:8" s="144" customFormat="1" ht="12.75" x14ac:dyDescent="0.2">
      <c r="A3244" s="135"/>
      <c r="B3244" s="91"/>
      <c r="C3244" s="92"/>
      <c r="H3244" s="145"/>
    </row>
    <row r="3245" spans="1:8" s="144" customFormat="1" ht="12.75" x14ac:dyDescent="0.2">
      <c r="A3245" s="135"/>
      <c r="B3245" s="91"/>
      <c r="C3245" s="92"/>
      <c r="H3245" s="145"/>
    </row>
    <row r="3246" spans="1:8" s="144" customFormat="1" ht="12.75" x14ac:dyDescent="0.2">
      <c r="A3246" s="135"/>
      <c r="B3246" s="91"/>
      <c r="C3246" s="92"/>
      <c r="H3246" s="145"/>
    </row>
    <row r="3247" spans="1:8" s="144" customFormat="1" ht="12.75" x14ac:dyDescent="0.2">
      <c r="A3247" s="135"/>
      <c r="B3247" s="91"/>
      <c r="C3247" s="92"/>
      <c r="H3247" s="145"/>
    </row>
    <row r="3248" spans="1:8" s="144" customFormat="1" ht="12.75" x14ac:dyDescent="0.2">
      <c r="A3248" s="135"/>
      <c r="B3248" s="91"/>
      <c r="C3248" s="92"/>
      <c r="H3248" s="145"/>
    </row>
    <row r="3249" spans="1:8" s="144" customFormat="1" ht="12.75" x14ac:dyDescent="0.2">
      <c r="A3249" s="135"/>
      <c r="B3249" s="91"/>
      <c r="C3249" s="92"/>
      <c r="H3249" s="145"/>
    </row>
    <row r="3250" spans="1:8" s="144" customFormat="1" ht="12.75" x14ac:dyDescent="0.2">
      <c r="A3250" s="135"/>
      <c r="B3250" s="91"/>
      <c r="C3250" s="92"/>
      <c r="H3250" s="145"/>
    </row>
    <row r="3251" spans="1:8" s="144" customFormat="1" ht="12.75" x14ac:dyDescent="0.2">
      <c r="A3251" s="135"/>
      <c r="B3251" s="91"/>
      <c r="C3251" s="92"/>
      <c r="H3251" s="145"/>
    </row>
    <row r="3252" spans="1:8" s="144" customFormat="1" ht="12.75" x14ac:dyDescent="0.2">
      <c r="A3252" s="135"/>
      <c r="B3252" s="91"/>
      <c r="C3252" s="92"/>
      <c r="H3252" s="145"/>
    </row>
    <row r="3253" spans="1:8" s="144" customFormat="1" ht="12.75" x14ac:dyDescent="0.2">
      <c r="A3253" s="135"/>
      <c r="B3253" s="91"/>
      <c r="C3253" s="92"/>
      <c r="H3253" s="145"/>
    </row>
    <row r="3254" spans="1:8" s="144" customFormat="1" ht="12.75" x14ac:dyDescent="0.2">
      <c r="A3254" s="135"/>
      <c r="B3254" s="91"/>
      <c r="C3254" s="92"/>
      <c r="H3254" s="145"/>
    </row>
    <row r="3255" spans="1:8" s="144" customFormat="1" ht="12.75" x14ac:dyDescent="0.2">
      <c r="A3255" s="135"/>
      <c r="B3255" s="91"/>
      <c r="C3255" s="92"/>
      <c r="H3255" s="145"/>
    </row>
    <row r="3256" spans="1:8" s="144" customFormat="1" ht="12.75" x14ac:dyDescent="0.2">
      <c r="A3256" s="135"/>
      <c r="B3256" s="91"/>
      <c r="C3256" s="92"/>
      <c r="H3256" s="145"/>
    </row>
    <row r="3257" spans="1:8" s="144" customFormat="1" ht="12.75" x14ac:dyDescent="0.2">
      <c r="A3257" s="135"/>
      <c r="B3257" s="91"/>
      <c r="C3257" s="92"/>
      <c r="H3257" s="145"/>
    </row>
    <row r="3258" spans="1:8" s="144" customFormat="1" ht="12.75" x14ac:dyDescent="0.2">
      <c r="A3258" s="135"/>
      <c r="B3258" s="91"/>
      <c r="C3258" s="92"/>
      <c r="H3258" s="145"/>
    </row>
    <row r="3259" spans="1:8" s="144" customFormat="1" ht="12.75" x14ac:dyDescent="0.2">
      <c r="A3259" s="135"/>
      <c r="B3259" s="91"/>
      <c r="C3259" s="92"/>
      <c r="H3259" s="145"/>
    </row>
    <row r="3260" spans="1:8" s="144" customFormat="1" ht="12.75" x14ac:dyDescent="0.2">
      <c r="A3260" s="135"/>
      <c r="B3260" s="91"/>
      <c r="C3260" s="92"/>
      <c r="H3260" s="145"/>
    </row>
    <row r="3261" spans="1:8" s="144" customFormat="1" ht="12.75" x14ac:dyDescent="0.2">
      <c r="A3261" s="135"/>
      <c r="B3261" s="91"/>
      <c r="C3261" s="92"/>
      <c r="H3261" s="145"/>
    </row>
    <row r="3262" spans="1:8" s="144" customFormat="1" ht="12.75" x14ac:dyDescent="0.2">
      <c r="A3262" s="135"/>
      <c r="B3262" s="91"/>
      <c r="C3262" s="92"/>
      <c r="H3262" s="145"/>
    </row>
    <row r="3263" spans="1:8" s="144" customFormat="1" ht="12.75" x14ac:dyDescent="0.2">
      <c r="A3263" s="135"/>
      <c r="B3263" s="91"/>
      <c r="C3263" s="92"/>
      <c r="H3263" s="145"/>
    </row>
    <row r="3264" spans="1:8" s="144" customFormat="1" ht="12.75" x14ac:dyDescent="0.2">
      <c r="A3264" s="135"/>
      <c r="B3264" s="91"/>
      <c r="C3264" s="92"/>
      <c r="H3264" s="145"/>
    </row>
    <row r="3265" spans="1:8" s="144" customFormat="1" ht="12.75" x14ac:dyDescent="0.2">
      <c r="A3265" s="135"/>
      <c r="B3265" s="91"/>
      <c r="C3265" s="92"/>
      <c r="H3265" s="145"/>
    </row>
    <row r="3266" spans="1:8" s="144" customFormat="1" ht="12.75" x14ac:dyDescent="0.2">
      <c r="A3266" s="135"/>
      <c r="B3266" s="91"/>
      <c r="C3266" s="92"/>
      <c r="H3266" s="145"/>
    </row>
    <row r="3267" spans="1:8" s="144" customFormat="1" ht="12.75" x14ac:dyDescent="0.2">
      <c r="A3267" s="135"/>
      <c r="B3267" s="91"/>
      <c r="C3267" s="92"/>
      <c r="H3267" s="145"/>
    </row>
    <row r="3268" spans="1:8" s="144" customFormat="1" ht="12.75" x14ac:dyDescent="0.2">
      <c r="A3268" s="135"/>
      <c r="B3268" s="91"/>
      <c r="C3268" s="92"/>
      <c r="H3268" s="145"/>
    </row>
    <row r="3269" spans="1:8" s="144" customFormat="1" ht="12.75" x14ac:dyDescent="0.2">
      <c r="A3269" s="135"/>
      <c r="B3269" s="91"/>
      <c r="C3269" s="92"/>
      <c r="H3269" s="145"/>
    </row>
    <row r="3270" spans="1:8" s="144" customFormat="1" ht="12.75" x14ac:dyDescent="0.2">
      <c r="A3270" s="135"/>
      <c r="B3270" s="91"/>
      <c r="C3270" s="92"/>
      <c r="H3270" s="145"/>
    </row>
    <row r="3271" spans="1:8" s="144" customFormat="1" ht="12.75" x14ac:dyDescent="0.2">
      <c r="A3271" s="135"/>
      <c r="B3271" s="91"/>
      <c r="C3271" s="92"/>
      <c r="H3271" s="145"/>
    </row>
    <row r="3272" spans="1:8" s="144" customFormat="1" ht="12.75" x14ac:dyDescent="0.2">
      <c r="A3272" s="135"/>
      <c r="B3272" s="91"/>
      <c r="C3272" s="92"/>
      <c r="H3272" s="145"/>
    </row>
    <row r="3273" spans="1:8" s="144" customFormat="1" ht="12.75" x14ac:dyDescent="0.2">
      <c r="A3273" s="135"/>
      <c r="B3273" s="91"/>
      <c r="C3273" s="92"/>
      <c r="H3273" s="145"/>
    </row>
    <row r="3274" spans="1:8" s="144" customFormat="1" ht="12.75" x14ac:dyDescent="0.2">
      <c r="A3274" s="135"/>
      <c r="B3274" s="91"/>
      <c r="C3274" s="92"/>
      <c r="H3274" s="145"/>
    </row>
    <row r="3275" spans="1:8" s="144" customFormat="1" ht="12.75" x14ac:dyDescent="0.2">
      <c r="A3275" s="135"/>
      <c r="B3275" s="91"/>
      <c r="C3275" s="92"/>
      <c r="H3275" s="145"/>
    </row>
    <row r="3276" spans="1:8" s="144" customFormat="1" ht="12.75" x14ac:dyDescent="0.2">
      <c r="A3276" s="135"/>
      <c r="B3276" s="91"/>
      <c r="C3276" s="92"/>
      <c r="H3276" s="145"/>
    </row>
    <row r="3277" spans="1:8" s="144" customFormat="1" ht="12.75" x14ac:dyDescent="0.2">
      <c r="A3277" s="135"/>
      <c r="B3277" s="91"/>
      <c r="C3277" s="92"/>
      <c r="H3277" s="145"/>
    </row>
    <row r="3278" spans="1:8" s="144" customFormat="1" ht="12.75" x14ac:dyDescent="0.2">
      <c r="A3278" s="135"/>
      <c r="B3278" s="91"/>
      <c r="C3278" s="92"/>
      <c r="H3278" s="145"/>
    </row>
    <row r="3279" spans="1:8" s="144" customFormat="1" ht="12.75" x14ac:dyDescent="0.2">
      <c r="A3279" s="135"/>
      <c r="B3279" s="91"/>
      <c r="C3279" s="92"/>
      <c r="H3279" s="145"/>
    </row>
    <row r="3280" spans="1:8" s="144" customFormat="1" ht="12.75" x14ac:dyDescent="0.2">
      <c r="A3280" s="135"/>
      <c r="B3280" s="91"/>
      <c r="C3280" s="92"/>
      <c r="H3280" s="145"/>
    </row>
    <row r="3281" spans="1:8" s="144" customFormat="1" ht="12.75" x14ac:dyDescent="0.2">
      <c r="A3281" s="135"/>
      <c r="B3281" s="91"/>
      <c r="C3281" s="92"/>
      <c r="H3281" s="145"/>
    </row>
    <row r="3282" spans="1:8" s="144" customFormat="1" ht="12.75" x14ac:dyDescent="0.2">
      <c r="A3282" s="135"/>
      <c r="B3282" s="91"/>
      <c r="C3282" s="92"/>
      <c r="H3282" s="145"/>
    </row>
    <row r="3283" spans="1:8" s="144" customFormat="1" ht="12.75" x14ac:dyDescent="0.2">
      <c r="A3283" s="135"/>
      <c r="B3283" s="91"/>
      <c r="C3283" s="92"/>
      <c r="H3283" s="145"/>
    </row>
    <row r="3284" spans="1:8" s="144" customFormat="1" ht="12.75" x14ac:dyDescent="0.2">
      <c r="A3284" s="135"/>
      <c r="B3284" s="91"/>
      <c r="C3284" s="92"/>
      <c r="H3284" s="145"/>
    </row>
    <row r="3285" spans="1:8" s="144" customFormat="1" ht="12.75" x14ac:dyDescent="0.2">
      <c r="A3285" s="135"/>
      <c r="B3285" s="91"/>
      <c r="C3285" s="92"/>
      <c r="H3285" s="145"/>
    </row>
    <row r="3286" spans="1:8" s="144" customFormat="1" ht="12.75" x14ac:dyDescent="0.2">
      <c r="A3286" s="135"/>
      <c r="B3286" s="91"/>
      <c r="C3286" s="92"/>
      <c r="H3286" s="145"/>
    </row>
    <row r="3287" spans="1:8" s="144" customFormat="1" ht="12.75" x14ac:dyDescent="0.2">
      <c r="A3287" s="135"/>
      <c r="B3287" s="91"/>
      <c r="C3287" s="92"/>
      <c r="H3287" s="145"/>
    </row>
    <row r="3288" spans="1:8" s="144" customFormat="1" ht="12.75" x14ac:dyDescent="0.2">
      <c r="A3288" s="135"/>
      <c r="B3288" s="91"/>
      <c r="C3288" s="92"/>
      <c r="H3288" s="145"/>
    </row>
    <row r="3289" spans="1:8" s="144" customFormat="1" ht="12.75" x14ac:dyDescent="0.2">
      <c r="A3289" s="135"/>
      <c r="B3289" s="91"/>
      <c r="C3289" s="92"/>
      <c r="H3289" s="145"/>
    </row>
    <row r="3290" spans="1:8" s="144" customFormat="1" ht="12.75" x14ac:dyDescent="0.2">
      <c r="A3290" s="135"/>
      <c r="B3290" s="91"/>
      <c r="C3290" s="92"/>
      <c r="H3290" s="145"/>
    </row>
    <row r="3291" spans="1:8" s="144" customFormat="1" ht="12.75" x14ac:dyDescent="0.2">
      <c r="A3291" s="135"/>
      <c r="B3291" s="91"/>
      <c r="C3291" s="92"/>
      <c r="H3291" s="145"/>
    </row>
    <row r="3292" spans="1:8" s="144" customFormat="1" ht="12.75" x14ac:dyDescent="0.2">
      <c r="A3292" s="135"/>
      <c r="B3292" s="91"/>
      <c r="C3292" s="92"/>
      <c r="H3292" s="145"/>
    </row>
    <row r="3293" spans="1:8" s="144" customFormat="1" ht="12.75" x14ac:dyDescent="0.2">
      <c r="A3293" s="135"/>
      <c r="B3293" s="91"/>
      <c r="C3293" s="92"/>
      <c r="H3293" s="145"/>
    </row>
    <row r="3294" spans="1:8" s="144" customFormat="1" ht="12.75" x14ac:dyDescent="0.2">
      <c r="A3294" s="135"/>
      <c r="B3294" s="91"/>
      <c r="C3294" s="92"/>
      <c r="H3294" s="145"/>
    </row>
    <row r="3295" spans="1:8" s="144" customFormat="1" ht="12.75" x14ac:dyDescent="0.2">
      <c r="A3295" s="135"/>
      <c r="B3295" s="91"/>
      <c r="C3295" s="92"/>
      <c r="H3295" s="145"/>
    </row>
    <row r="3296" spans="1:8" s="144" customFormat="1" ht="12.75" x14ac:dyDescent="0.2">
      <c r="A3296" s="135"/>
      <c r="B3296" s="91"/>
      <c r="C3296" s="92"/>
      <c r="H3296" s="145"/>
    </row>
    <row r="3297" spans="1:8" s="144" customFormat="1" ht="12.75" x14ac:dyDescent="0.2">
      <c r="A3297" s="135"/>
      <c r="B3297" s="91"/>
      <c r="C3297" s="92"/>
      <c r="H3297" s="145"/>
    </row>
    <row r="3298" spans="1:8" s="144" customFormat="1" ht="12.75" x14ac:dyDescent="0.2">
      <c r="A3298" s="135"/>
      <c r="B3298" s="91"/>
      <c r="C3298" s="92"/>
      <c r="H3298" s="145"/>
    </row>
    <row r="3299" spans="1:8" s="144" customFormat="1" ht="12.75" x14ac:dyDescent="0.2">
      <c r="A3299" s="135"/>
      <c r="B3299" s="91"/>
      <c r="C3299" s="92"/>
      <c r="H3299" s="145"/>
    </row>
    <row r="3300" spans="1:8" s="144" customFormat="1" ht="12.75" x14ac:dyDescent="0.2">
      <c r="A3300" s="135"/>
      <c r="B3300" s="91"/>
      <c r="C3300" s="92"/>
      <c r="H3300" s="145"/>
    </row>
    <row r="3301" spans="1:8" s="144" customFormat="1" ht="12.75" x14ac:dyDescent="0.2">
      <c r="A3301" s="135"/>
      <c r="B3301" s="91"/>
      <c r="C3301" s="92"/>
      <c r="H3301" s="145"/>
    </row>
    <row r="3302" spans="1:8" s="144" customFormat="1" ht="12.75" x14ac:dyDescent="0.2">
      <c r="A3302" s="135"/>
      <c r="B3302" s="91"/>
      <c r="C3302" s="92"/>
      <c r="H3302" s="145"/>
    </row>
    <row r="3303" spans="1:8" s="144" customFormat="1" ht="12.75" x14ac:dyDescent="0.2">
      <c r="A3303" s="135"/>
      <c r="B3303" s="91"/>
      <c r="C3303" s="92"/>
      <c r="H3303" s="145"/>
    </row>
    <row r="3304" spans="1:8" s="144" customFormat="1" ht="12.75" x14ac:dyDescent="0.2">
      <c r="A3304" s="135"/>
      <c r="B3304" s="91"/>
      <c r="C3304" s="92"/>
      <c r="H3304" s="145"/>
    </row>
    <row r="3305" spans="1:8" s="144" customFormat="1" ht="12.75" x14ac:dyDescent="0.2">
      <c r="A3305" s="135"/>
      <c r="B3305" s="91"/>
      <c r="C3305" s="92"/>
      <c r="H3305" s="145"/>
    </row>
    <row r="3306" spans="1:8" s="144" customFormat="1" ht="12.75" x14ac:dyDescent="0.2">
      <c r="A3306" s="135"/>
      <c r="B3306" s="91"/>
      <c r="C3306" s="92"/>
      <c r="H3306" s="145"/>
    </row>
    <row r="3307" spans="1:8" s="144" customFormat="1" ht="12.75" x14ac:dyDescent="0.2">
      <c r="A3307" s="135"/>
      <c r="B3307" s="91"/>
      <c r="C3307" s="92"/>
      <c r="H3307" s="145"/>
    </row>
    <row r="3308" spans="1:8" s="144" customFormat="1" ht="12.75" x14ac:dyDescent="0.2">
      <c r="A3308" s="135"/>
      <c r="B3308" s="91"/>
      <c r="C3308" s="92"/>
      <c r="H3308" s="145"/>
    </row>
    <row r="3309" spans="1:8" s="144" customFormat="1" ht="12.75" x14ac:dyDescent="0.2">
      <c r="A3309" s="135"/>
      <c r="B3309" s="91"/>
      <c r="C3309" s="92"/>
      <c r="H3309" s="145"/>
    </row>
    <row r="3310" spans="1:8" s="144" customFormat="1" ht="12.75" x14ac:dyDescent="0.2">
      <c r="A3310" s="135"/>
      <c r="B3310" s="91"/>
      <c r="C3310" s="92"/>
      <c r="H3310" s="145"/>
    </row>
    <row r="3311" spans="1:8" s="144" customFormat="1" ht="12.75" x14ac:dyDescent="0.2">
      <c r="A3311" s="135"/>
      <c r="B3311" s="91"/>
      <c r="C3311" s="92"/>
      <c r="H3311" s="145"/>
    </row>
    <row r="3312" spans="1:8" s="144" customFormat="1" ht="12.75" x14ac:dyDescent="0.2">
      <c r="A3312" s="135"/>
      <c r="B3312" s="91"/>
      <c r="C3312" s="92"/>
      <c r="H3312" s="145"/>
    </row>
    <row r="3313" spans="1:8" s="144" customFormat="1" ht="12.75" x14ac:dyDescent="0.2">
      <c r="A3313" s="135"/>
      <c r="B3313" s="91"/>
      <c r="C3313" s="92"/>
      <c r="H3313" s="145"/>
    </row>
    <row r="3314" spans="1:8" s="144" customFormat="1" ht="12.75" x14ac:dyDescent="0.2">
      <c r="A3314" s="135"/>
      <c r="B3314" s="91"/>
      <c r="C3314" s="92"/>
      <c r="H3314" s="145"/>
    </row>
    <row r="3315" spans="1:8" s="144" customFormat="1" ht="12.75" x14ac:dyDescent="0.2">
      <c r="A3315" s="135"/>
      <c r="B3315" s="91"/>
      <c r="C3315" s="92"/>
      <c r="H3315" s="145"/>
    </row>
    <row r="3316" spans="1:8" s="144" customFormat="1" ht="12.75" x14ac:dyDescent="0.2">
      <c r="A3316" s="135"/>
      <c r="B3316" s="91"/>
      <c r="C3316" s="92"/>
      <c r="H3316" s="145"/>
    </row>
    <row r="3317" spans="1:8" s="144" customFormat="1" ht="12.75" x14ac:dyDescent="0.2">
      <c r="A3317" s="135"/>
      <c r="B3317" s="91"/>
      <c r="C3317" s="92"/>
      <c r="H3317" s="145"/>
    </row>
    <row r="3318" spans="1:8" s="144" customFormat="1" ht="12.75" x14ac:dyDescent="0.2">
      <c r="A3318" s="135"/>
      <c r="B3318" s="91"/>
      <c r="C3318" s="92"/>
      <c r="H3318" s="145"/>
    </row>
    <row r="3319" spans="1:8" s="144" customFormat="1" ht="12.75" x14ac:dyDescent="0.2">
      <c r="A3319" s="135"/>
      <c r="B3319" s="91"/>
      <c r="C3319" s="92"/>
      <c r="H3319" s="145"/>
    </row>
    <row r="3320" spans="1:8" s="144" customFormat="1" ht="12.75" x14ac:dyDescent="0.2">
      <c r="A3320" s="135"/>
      <c r="B3320" s="91"/>
      <c r="C3320" s="92"/>
      <c r="H3320" s="145"/>
    </row>
    <row r="3321" spans="1:8" s="144" customFormat="1" ht="12.75" x14ac:dyDescent="0.2">
      <c r="A3321" s="135"/>
      <c r="B3321" s="91"/>
      <c r="C3321" s="92"/>
      <c r="H3321" s="145"/>
    </row>
    <row r="3322" spans="1:8" s="144" customFormat="1" ht="12.75" x14ac:dyDescent="0.2">
      <c r="A3322" s="135"/>
      <c r="B3322" s="91"/>
      <c r="C3322" s="92"/>
      <c r="H3322" s="145"/>
    </row>
    <row r="3323" spans="1:8" s="144" customFormat="1" ht="12.75" x14ac:dyDescent="0.2">
      <c r="A3323" s="135"/>
      <c r="B3323" s="91"/>
      <c r="C3323" s="92"/>
      <c r="H3323" s="145"/>
    </row>
    <row r="3324" spans="1:8" s="144" customFormat="1" ht="12.75" x14ac:dyDescent="0.2">
      <c r="A3324" s="135"/>
      <c r="B3324" s="91"/>
      <c r="C3324" s="92"/>
      <c r="H3324" s="145"/>
    </row>
    <row r="3325" spans="1:8" s="144" customFormat="1" ht="12.75" x14ac:dyDescent="0.2">
      <c r="A3325" s="135"/>
      <c r="B3325" s="91"/>
      <c r="C3325" s="92"/>
      <c r="H3325" s="145"/>
    </row>
    <row r="3326" spans="1:8" s="144" customFormat="1" ht="12.75" x14ac:dyDescent="0.2">
      <c r="A3326" s="135"/>
      <c r="B3326" s="91"/>
      <c r="C3326" s="92"/>
      <c r="H3326" s="145"/>
    </row>
    <row r="3327" spans="1:8" s="144" customFormat="1" ht="12.75" x14ac:dyDescent="0.2">
      <c r="A3327" s="135"/>
      <c r="B3327" s="91"/>
      <c r="C3327" s="92"/>
      <c r="H3327" s="145"/>
    </row>
    <row r="3328" spans="1:8" s="144" customFormat="1" ht="12.75" x14ac:dyDescent="0.2">
      <c r="A3328" s="135"/>
      <c r="B3328" s="91"/>
      <c r="C3328" s="92"/>
      <c r="H3328" s="145"/>
    </row>
    <row r="3329" spans="1:8" s="144" customFormat="1" ht="12.75" x14ac:dyDescent="0.2">
      <c r="A3329" s="135"/>
      <c r="B3329" s="91"/>
      <c r="C3329" s="92"/>
      <c r="H3329" s="145"/>
    </row>
    <row r="3330" spans="1:8" s="144" customFormat="1" ht="12.75" x14ac:dyDescent="0.2">
      <c r="A3330" s="135"/>
      <c r="B3330" s="91"/>
      <c r="C3330" s="92"/>
      <c r="H3330" s="145"/>
    </row>
    <row r="3331" spans="1:8" s="144" customFormat="1" ht="12.75" x14ac:dyDescent="0.2">
      <c r="A3331" s="135"/>
      <c r="B3331" s="91"/>
      <c r="C3331" s="92"/>
      <c r="H3331" s="145"/>
    </row>
    <row r="3332" spans="1:8" s="144" customFormat="1" ht="12.75" x14ac:dyDescent="0.2">
      <c r="A3332" s="135"/>
      <c r="B3332" s="91"/>
      <c r="C3332" s="92"/>
      <c r="H3332" s="145"/>
    </row>
    <row r="3333" spans="1:8" s="144" customFormat="1" ht="12.75" x14ac:dyDescent="0.2">
      <c r="A3333" s="135"/>
      <c r="B3333" s="91"/>
      <c r="C3333" s="92"/>
      <c r="H3333" s="145"/>
    </row>
    <row r="3334" spans="1:8" s="144" customFormat="1" ht="12.75" x14ac:dyDescent="0.2">
      <c r="A3334" s="135"/>
      <c r="B3334" s="91"/>
      <c r="C3334" s="92"/>
      <c r="H3334" s="145"/>
    </row>
    <row r="3335" spans="1:8" s="144" customFormat="1" ht="12.75" x14ac:dyDescent="0.2">
      <c r="A3335" s="135"/>
      <c r="B3335" s="91"/>
      <c r="C3335" s="92"/>
      <c r="H3335" s="145"/>
    </row>
    <row r="3336" spans="1:8" s="144" customFormat="1" ht="12.75" x14ac:dyDescent="0.2">
      <c r="A3336" s="135"/>
      <c r="B3336" s="91"/>
      <c r="C3336" s="92"/>
      <c r="H3336" s="145"/>
    </row>
    <row r="3337" spans="1:8" s="144" customFormat="1" ht="12.75" x14ac:dyDescent="0.2">
      <c r="A3337" s="135"/>
      <c r="B3337" s="91"/>
      <c r="C3337" s="92"/>
      <c r="H3337" s="145"/>
    </row>
    <row r="3338" spans="1:8" s="144" customFormat="1" ht="12.75" x14ac:dyDescent="0.2">
      <c r="A3338" s="135"/>
      <c r="B3338" s="91"/>
      <c r="C3338" s="92"/>
      <c r="H3338" s="145"/>
    </row>
    <row r="3339" spans="1:8" s="144" customFormat="1" ht="12.75" x14ac:dyDescent="0.2">
      <c r="A3339" s="135"/>
      <c r="B3339" s="91"/>
      <c r="C3339" s="92"/>
      <c r="H3339" s="145"/>
    </row>
    <row r="3340" spans="1:8" s="144" customFormat="1" ht="12.75" x14ac:dyDescent="0.2">
      <c r="A3340" s="135"/>
      <c r="B3340" s="91"/>
      <c r="C3340" s="92"/>
      <c r="H3340" s="145"/>
    </row>
    <row r="3341" spans="1:8" s="144" customFormat="1" ht="12.75" x14ac:dyDescent="0.2">
      <c r="A3341" s="135"/>
      <c r="B3341" s="91"/>
      <c r="C3341" s="92"/>
      <c r="H3341" s="145"/>
    </row>
    <row r="3342" spans="1:8" s="144" customFormat="1" ht="12.75" x14ac:dyDescent="0.2">
      <c r="A3342" s="135"/>
      <c r="B3342" s="91"/>
      <c r="C3342" s="92"/>
      <c r="H3342" s="145"/>
    </row>
    <row r="3343" spans="1:8" s="144" customFormat="1" ht="12.75" x14ac:dyDescent="0.2">
      <c r="A3343" s="135"/>
      <c r="B3343" s="91"/>
      <c r="C3343" s="92"/>
      <c r="H3343" s="145"/>
    </row>
    <row r="3344" spans="1:8" s="144" customFormat="1" ht="12.75" x14ac:dyDescent="0.2">
      <c r="A3344" s="135"/>
      <c r="B3344" s="91"/>
      <c r="C3344" s="92"/>
      <c r="H3344" s="145"/>
    </row>
    <row r="3345" spans="1:8" s="144" customFormat="1" ht="12.75" x14ac:dyDescent="0.2">
      <c r="A3345" s="135"/>
      <c r="B3345" s="91"/>
      <c r="C3345" s="92"/>
      <c r="H3345" s="145"/>
    </row>
    <row r="3346" spans="1:8" s="144" customFormat="1" ht="12.75" x14ac:dyDescent="0.2">
      <c r="A3346" s="135"/>
      <c r="B3346" s="91"/>
      <c r="C3346" s="92"/>
      <c r="H3346" s="145"/>
    </row>
    <row r="3347" spans="1:8" s="144" customFormat="1" ht="12.75" x14ac:dyDescent="0.2">
      <c r="A3347" s="135"/>
      <c r="B3347" s="91"/>
      <c r="C3347" s="92"/>
      <c r="H3347" s="145"/>
    </row>
    <row r="3348" spans="1:8" s="144" customFormat="1" ht="12.75" x14ac:dyDescent="0.2">
      <c r="A3348" s="135"/>
      <c r="B3348" s="91"/>
      <c r="C3348" s="92"/>
      <c r="H3348" s="145"/>
    </row>
    <row r="3349" spans="1:8" s="144" customFormat="1" ht="12.75" x14ac:dyDescent="0.2">
      <c r="A3349" s="135"/>
      <c r="B3349" s="91"/>
      <c r="C3349" s="92"/>
      <c r="H3349" s="145"/>
    </row>
    <row r="3350" spans="1:8" s="144" customFormat="1" ht="12.75" x14ac:dyDescent="0.2">
      <c r="A3350" s="135"/>
      <c r="B3350" s="91"/>
      <c r="C3350" s="92"/>
      <c r="H3350" s="145"/>
    </row>
    <row r="3351" spans="1:8" s="144" customFormat="1" ht="12.75" x14ac:dyDescent="0.2">
      <c r="A3351" s="135"/>
      <c r="B3351" s="91"/>
      <c r="C3351" s="92"/>
      <c r="H3351" s="145"/>
    </row>
    <row r="3352" spans="1:8" s="144" customFormat="1" ht="12.75" x14ac:dyDescent="0.2">
      <c r="A3352" s="135"/>
      <c r="B3352" s="91"/>
      <c r="C3352" s="92"/>
      <c r="H3352" s="145"/>
    </row>
    <row r="3353" spans="1:8" s="144" customFormat="1" ht="12.75" x14ac:dyDescent="0.2">
      <c r="A3353" s="135"/>
      <c r="B3353" s="91"/>
      <c r="C3353" s="92"/>
      <c r="H3353" s="145"/>
    </row>
    <row r="3354" spans="1:8" s="144" customFormat="1" ht="12.75" x14ac:dyDescent="0.2">
      <c r="A3354" s="135"/>
      <c r="B3354" s="91"/>
      <c r="C3354" s="92"/>
      <c r="H3354" s="145"/>
    </row>
    <row r="3355" spans="1:8" s="144" customFormat="1" ht="12.75" x14ac:dyDescent="0.2">
      <c r="A3355" s="135"/>
      <c r="B3355" s="91"/>
      <c r="C3355" s="92"/>
      <c r="H3355" s="145"/>
    </row>
    <row r="3356" spans="1:8" s="144" customFormat="1" ht="12.75" x14ac:dyDescent="0.2">
      <c r="A3356" s="135"/>
      <c r="B3356" s="91"/>
      <c r="C3356" s="92"/>
      <c r="H3356" s="145"/>
    </row>
    <row r="3357" spans="1:8" s="144" customFormat="1" ht="12.75" x14ac:dyDescent="0.2">
      <c r="A3357" s="135"/>
      <c r="B3357" s="91"/>
      <c r="C3357" s="92"/>
      <c r="H3357" s="145"/>
    </row>
    <row r="3358" spans="1:8" s="144" customFormat="1" ht="12.75" x14ac:dyDescent="0.2">
      <c r="A3358" s="135"/>
      <c r="B3358" s="91"/>
      <c r="C3358" s="92"/>
      <c r="H3358" s="145"/>
    </row>
    <row r="3359" spans="1:8" s="144" customFormat="1" ht="12.75" x14ac:dyDescent="0.2">
      <c r="A3359" s="135"/>
      <c r="B3359" s="91"/>
      <c r="C3359" s="92"/>
      <c r="H3359" s="145"/>
    </row>
    <row r="3360" spans="1:8" s="144" customFormat="1" ht="12.75" x14ac:dyDescent="0.2">
      <c r="A3360" s="135"/>
      <c r="B3360" s="91"/>
      <c r="C3360" s="92"/>
      <c r="H3360" s="145"/>
    </row>
    <row r="3361" spans="1:8" s="144" customFormat="1" ht="12.75" x14ac:dyDescent="0.2">
      <c r="A3361" s="135"/>
      <c r="B3361" s="91"/>
      <c r="C3361" s="92"/>
      <c r="H3361" s="145"/>
    </row>
    <row r="3362" spans="1:8" s="144" customFormat="1" ht="12.75" x14ac:dyDescent="0.2">
      <c r="A3362" s="135"/>
      <c r="B3362" s="91"/>
      <c r="C3362" s="92"/>
      <c r="H3362" s="145"/>
    </row>
    <row r="3363" spans="1:8" s="144" customFormat="1" ht="12.75" x14ac:dyDescent="0.2">
      <c r="A3363" s="135"/>
      <c r="B3363" s="91"/>
      <c r="C3363" s="92"/>
      <c r="H3363" s="145"/>
    </row>
    <row r="3364" spans="1:8" s="144" customFormat="1" ht="12.75" x14ac:dyDescent="0.2">
      <c r="A3364" s="135"/>
      <c r="B3364" s="91"/>
      <c r="C3364" s="92"/>
      <c r="H3364" s="145"/>
    </row>
    <row r="3365" spans="1:8" s="144" customFormat="1" ht="12.75" x14ac:dyDescent="0.2">
      <c r="A3365" s="135"/>
      <c r="B3365" s="91"/>
      <c r="C3365" s="92"/>
      <c r="H3365" s="145"/>
    </row>
    <row r="3366" spans="1:8" s="144" customFormat="1" ht="12.75" x14ac:dyDescent="0.2">
      <c r="A3366" s="135"/>
      <c r="B3366" s="91"/>
      <c r="C3366" s="92"/>
      <c r="H3366" s="145"/>
    </row>
    <row r="3367" spans="1:8" s="144" customFormat="1" ht="12.75" x14ac:dyDescent="0.2">
      <c r="A3367" s="135"/>
      <c r="B3367" s="91"/>
      <c r="C3367" s="92"/>
      <c r="H3367" s="145"/>
    </row>
    <row r="3368" spans="1:8" s="144" customFormat="1" ht="12.75" x14ac:dyDescent="0.2">
      <c r="A3368" s="135"/>
      <c r="B3368" s="91"/>
      <c r="C3368" s="92"/>
      <c r="H3368" s="145"/>
    </row>
    <row r="3369" spans="1:8" s="144" customFormat="1" ht="12.75" x14ac:dyDescent="0.2">
      <c r="A3369" s="135"/>
      <c r="B3369" s="91"/>
      <c r="C3369" s="92"/>
      <c r="H3369" s="145"/>
    </row>
    <row r="3370" spans="1:8" s="144" customFormat="1" ht="12.75" x14ac:dyDescent="0.2">
      <c r="A3370" s="135"/>
      <c r="B3370" s="91"/>
      <c r="C3370" s="92"/>
      <c r="H3370" s="145"/>
    </row>
    <row r="3371" spans="1:8" s="144" customFormat="1" ht="12.75" x14ac:dyDescent="0.2">
      <c r="A3371" s="135"/>
      <c r="B3371" s="91"/>
      <c r="C3371" s="92"/>
      <c r="H3371" s="145"/>
    </row>
    <row r="3372" spans="1:8" s="144" customFormat="1" ht="12.75" x14ac:dyDescent="0.2">
      <c r="A3372" s="135"/>
      <c r="B3372" s="91"/>
      <c r="C3372" s="92"/>
      <c r="H3372" s="145"/>
    </row>
    <row r="3373" spans="1:8" s="144" customFormat="1" ht="12.75" x14ac:dyDescent="0.2">
      <c r="A3373" s="135"/>
      <c r="B3373" s="91"/>
      <c r="C3373" s="92"/>
      <c r="H3373" s="145"/>
    </row>
    <row r="3374" spans="1:8" s="144" customFormat="1" ht="12.75" x14ac:dyDescent="0.2">
      <c r="A3374" s="135"/>
      <c r="B3374" s="91"/>
      <c r="C3374" s="92"/>
      <c r="H3374" s="145"/>
    </row>
    <row r="3375" spans="1:8" s="144" customFormat="1" ht="12.75" x14ac:dyDescent="0.2">
      <c r="A3375" s="135"/>
      <c r="B3375" s="91"/>
      <c r="C3375" s="92"/>
      <c r="H3375" s="145"/>
    </row>
    <row r="3376" spans="1:8" s="144" customFormat="1" ht="12.75" x14ac:dyDescent="0.2">
      <c r="A3376" s="135"/>
      <c r="B3376" s="91"/>
      <c r="C3376" s="92"/>
      <c r="H3376" s="145"/>
    </row>
    <row r="3377" spans="1:8" s="144" customFormat="1" ht="12.75" x14ac:dyDescent="0.2">
      <c r="A3377" s="135"/>
      <c r="B3377" s="91"/>
      <c r="C3377" s="92"/>
      <c r="H3377" s="145"/>
    </row>
    <row r="3378" spans="1:8" s="144" customFormat="1" ht="12.75" x14ac:dyDescent="0.2">
      <c r="A3378" s="135"/>
      <c r="B3378" s="91"/>
      <c r="C3378" s="92"/>
      <c r="H3378" s="145"/>
    </row>
    <row r="3379" spans="1:8" s="144" customFormat="1" ht="12.75" x14ac:dyDescent="0.2">
      <c r="A3379" s="135"/>
      <c r="B3379" s="91"/>
      <c r="C3379" s="92"/>
      <c r="H3379" s="145"/>
    </row>
    <row r="3380" spans="1:8" s="144" customFormat="1" ht="12.75" x14ac:dyDescent="0.2">
      <c r="A3380" s="135"/>
      <c r="B3380" s="91"/>
      <c r="C3380" s="92"/>
      <c r="H3380" s="145"/>
    </row>
    <row r="3381" spans="1:8" s="144" customFormat="1" ht="12.75" x14ac:dyDescent="0.2">
      <c r="A3381" s="135"/>
      <c r="B3381" s="91"/>
      <c r="C3381" s="92"/>
      <c r="H3381" s="145"/>
    </row>
    <row r="3382" spans="1:8" s="144" customFormat="1" ht="12.75" x14ac:dyDescent="0.2">
      <c r="A3382" s="135"/>
      <c r="B3382" s="91"/>
      <c r="C3382" s="92"/>
      <c r="H3382" s="145"/>
    </row>
    <row r="3383" spans="1:8" s="144" customFormat="1" ht="12.75" x14ac:dyDescent="0.2">
      <c r="A3383" s="135"/>
      <c r="B3383" s="91"/>
      <c r="C3383" s="92"/>
      <c r="H3383" s="145"/>
    </row>
    <row r="3384" spans="1:8" s="144" customFormat="1" ht="12.75" x14ac:dyDescent="0.2">
      <c r="A3384" s="135"/>
      <c r="B3384" s="91"/>
      <c r="C3384" s="92"/>
      <c r="H3384" s="145"/>
    </row>
    <row r="3385" spans="1:8" s="144" customFormat="1" ht="12.75" x14ac:dyDescent="0.2">
      <c r="A3385" s="135"/>
      <c r="B3385" s="91"/>
      <c r="C3385" s="92"/>
      <c r="H3385" s="145"/>
    </row>
    <row r="3386" spans="1:8" s="144" customFormat="1" ht="12.75" x14ac:dyDescent="0.2">
      <c r="A3386" s="135"/>
      <c r="B3386" s="91"/>
      <c r="C3386" s="92"/>
      <c r="H3386" s="145"/>
    </row>
    <row r="3387" spans="1:8" s="144" customFormat="1" ht="12.75" x14ac:dyDescent="0.2">
      <c r="A3387" s="135"/>
      <c r="B3387" s="91"/>
      <c r="C3387" s="92"/>
      <c r="H3387" s="145"/>
    </row>
    <row r="3388" spans="1:8" s="144" customFormat="1" ht="12.75" x14ac:dyDescent="0.2">
      <c r="A3388" s="135"/>
      <c r="B3388" s="91"/>
      <c r="C3388" s="92"/>
      <c r="H3388" s="145"/>
    </row>
    <row r="3389" spans="1:8" s="144" customFormat="1" ht="12.75" x14ac:dyDescent="0.2">
      <c r="A3389" s="135"/>
      <c r="B3389" s="91"/>
      <c r="C3389" s="92"/>
      <c r="H3389" s="145"/>
    </row>
    <row r="3390" spans="1:8" s="144" customFormat="1" ht="12.75" x14ac:dyDescent="0.2">
      <c r="A3390" s="135"/>
      <c r="B3390" s="91"/>
      <c r="C3390" s="92"/>
      <c r="H3390" s="145"/>
    </row>
    <row r="3391" spans="1:8" s="144" customFormat="1" ht="12.75" x14ac:dyDescent="0.2">
      <c r="A3391" s="135"/>
      <c r="B3391" s="91"/>
      <c r="C3391" s="92"/>
      <c r="H3391" s="145"/>
    </row>
    <row r="3392" spans="1:8" s="144" customFormat="1" ht="12.75" x14ac:dyDescent="0.2">
      <c r="A3392" s="135"/>
      <c r="B3392" s="91"/>
      <c r="C3392" s="92"/>
      <c r="H3392" s="145"/>
    </row>
    <row r="3393" spans="1:8" s="144" customFormat="1" ht="12.75" x14ac:dyDescent="0.2">
      <c r="A3393" s="135"/>
      <c r="B3393" s="91"/>
      <c r="C3393" s="92"/>
      <c r="H3393" s="145"/>
    </row>
    <row r="3394" spans="1:8" s="144" customFormat="1" ht="12.75" x14ac:dyDescent="0.2">
      <c r="A3394" s="135"/>
      <c r="B3394" s="91"/>
      <c r="C3394" s="92"/>
      <c r="H3394" s="145"/>
    </row>
    <row r="3395" spans="1:8" s="144" customFormat="1" ht="12.75" x14ac:dyDescent="0.2">
      <c r="A3395" s="135"/>
      <c r="B3395" s="91"/>
      <c r="C3395" s="92"/>
      <c r="H3395" s="145"/>
    </row>
    <row r="3396" spans="1:8" s="144" customFormat="1" ht="12.75" x14ac:dyDescent="0.2">
      <c r="A3396" s="135"/>
      <c r="B3396" s="91"/>
      <c r="C3396" s="92"/>
      <c r="H3396" s="145"/>
    </row>
    <row r="3397" spans="1:8" s="144" customFormat="1" ht="12.75" x14ac:dyDescent="0.2">
      <c r="A3397" s="135"/>
      <c r="B3397" s="91"/>
      <c r="C3397" s="92"/>
      <c r="H3397" s="145"/>
    </row>
    <row r="3398" spans="1:8" s="144" customFormat="1" ht="12.75" x14ac:dyDescent="0.2">
      <c r="A3398" s="135"/>
      <c r="B3398" s="91"/>
      <c r="C3398" s="92"/>
      <c r="H3398" s="145"/>
    </row>
    <row r="3399" spans="1:8" s="144" customFormat="1" ht="12.75" x14ac:dyDescent="0.2">
      <c r="A3399" s="135"/>
      <c r="B3399" s="91"/>
      <c r="C3399" s="92"/>
      <c r="H3399" s="145"/>
    </row>
    <row r="3400" spans="1:8" s="144" customFormat="1" ht="12.75" x14ac:dyDescent="0.2">
      <c r="A3400" s="135"/>
      <c r="B3400" s="91"/>
      <c r="C3400" s="92"/>
      <c r="H3400" s="145"/>
    </row>
    <row r="3401" spans="1:8" s="144" customFormat="1" ht="12.75" x14ac:dyDescent="0.2">
      <c r="A3401" s="135"/>
      <c r="B3401" s="91"/>
      <c r="C3401" s="92"/>
      <c r="H3401" s="145"/>
    </row>
    <row r="3402" spans="1:8" s="144" customFormat="1" ht="12.75" x14ac:dyDescent="0.2">
      <c r="A3402" s="135"/>
      <c r="B3402" s="91"/>
      <c r="C3402" s="92"/>
      <c r="H3402" s="145"/>
    </row>
    <row r="3403" spans="1:8" s="144" customFormat="1" ht="12.75" x14ac:dyDescent="0.2">
      <c r="A3403" s="135"/>
      <c r="B3403" s="91"/>
      <c r="C3403" s="92"/>
      <c r="H3403" s="145"/>
    </row>
    <row r="3404" spans="1:8" s="144" customFormat="1" ht="12.75" x14ac:dyDescent="0.2">
      <c r="A3404" s="135"/>
      <c r="B3404" s="91"/>
      <c r="C3404" s="92"/>
      <c r="H3404" s="145"/>
    </row>
    <row r="3405" spans="1:8" s="144" customFormat="1" ht="12.75" x14ac:dyDescent="0.2">
      <c r="A3405" s="135"/>
      <c r="B3405" s="91"/>
      <c r="C3405" s="92"/>
      <c r="H3405" s="145"/>
    </row>
    <row r="3406" spans="1:8" s="144" customFormat="1" ht="12.75" x14ac:dyDescent="0.2">
      <c r="A3406" s="135"/>
      <c r="B3406" s="91"/>
      <c r="C3406" s="92"/>
      <c r="H3406" s="145"/>
    </row>
    <row r="3407" spans="1:8" s="144" customFormat="1" ht="12.75" x14ac:dyDescent="0.2">
      <c r="A3407" s="135"/>
      <c r="B3407" s="91"/>
      <c r="C3407" s="92"/>
      <c r="H3407" s="145"/>
    </row>
    <row r="3408" spans="1:8" s="144" customFormat="1" ht="12.75" x14ac:dyDescent="0.2">
      <c r="A3408" s="135"/>
      <c r="B3408" s="91"/>
      <c r="C3408" s="92"/>
      <c r="H3408" s="145"/>
    </row>
    <row r="3409" spans="1:8" s="144" customFormat="1" ht="12.75" x14ac:dyDescent="0.2">
      <c r="A3409" s="135"/>
      <c r="B3409" s="91"/>
      <c r="C3409" s="92"/>
      <c r="H3409" s="145"/>
    </row>
    <row r="3410" spans="1:8" s="144" customFormat="1" ht="12.75" x14ac:dyDescent="0.2">
      <c r="A3410" s="135"/>
      <c r="B3410" s="91"/>
      <c r="C3410" s="92"/>
      <c r="H3410" s="145"/>
    </row>
    <row r="3411" spans="1:8" s="144" customFormat="1" ht="12.75" x14ac:dyDescent="0.2">
      <c r="A3411" s="135"/>
      <c r="B3411" s="91"/>
      <c r="C3411" s="92"/>
      <c r="H3411" s="145"/>
    </row>
    <row r="3412" spans="1:8" s="144" customFormat="1" ht="12.75" x14ac:dyDescent="0.2">
      <c r="A3412" s="135"/>
      <c r="B3412" s="91"/>
      <c r="C3412" s="92"/>
      <c r="H3412" s="145"/>
    </row>
    <row r="3413" spans="1:8" s="144" customFormat="1" ht="12.75" x14ac:dyDescent="0.2">
      <c r="A3413" s="135"/>
      <c r="B3413" s="91"/>
      <c r="C3413" s="92"/>
      <c r="H3413" s="145"/>
    </row>
    <row r="3414" spans="1:8" s="144" customFormat="1" ht="12.75" x14ac:dyDescent="0.2">
      <c r="A3414" s="135"/>
      <c r="B3414" s="91"/>
      <c r="C3414" s="92"/>
      <c r="H3414" s="145"/>
    </row>
    <row r="3415" spans="1:8" s="144" customFormat="1" ht="12.75" x14ac:dyDescent="0.2">
      <c r="A3415" s="135"/>
      <c r="B3415" s="91"/>
      <c r="C3415" s="92"/>
      <c r="H3415" s="145"/>
    </row>
    <row r="3416" spans="1:8" s="144" customFormat="1" ht="12.75" x14ac:dyDescent="0.2">
      <c r="A3416" s="135"/>
      <c r="B3416" s="91"/>
      <c r="C3416" s="92"/>
      <c r="H3416" s="145"/>
    </row>
    <row r="3417" spans="1:8" s="144" customFormat="1" ht="12.75" x14ac:dyDescent="0.2">
      <c r="A3417" s="135"/>
      <c r="B3417" s="91"/>
      <c r="C3417" s="92"/>
      <c r="H3417" s="145"/>
    </row>
    <row r="3418" spans="1:8" s="144" customFormat="1" ht="12.75" x14ac:dyDescent="0.2">
      <c r="A3418" s="135"/>
      <c r="B3418" s="91"/>
      <c r="C3418" s="92"/>
      <c r="H3418" s="145"/>
    </row>
    <row r="3419" spans="1:8" s="144" customFormat="1" ht="12.75" x14ac:dyDescent="0.2">
      <c r="A3419" s="135"/>
      <c r="B3419" s="91"/>
      <c r="C3419" s="92"/>
      <c r="H3419" s="145"/>
    </row>
    <row r="3420" spans="1:8" s="144" customFormat="1" ht="12.75" x14ac:dyDescent="0.2">
      <c r="A3420" s="135"/>
      <c r="B3420" s="91"/>
      <c r="C3420" s="92"/>
      <c r="H3420" s="145"/>
    </row>
    <row r="3421" spans="1:8" s="144" customFormat="1" ht="12.75" x14ac:dyDescent="0.2">
      <c r="A3421" s="135"/>
      <c r="B3421" s="91"/>
      <c r="C3421" s="92"/>
      <c r="H3421" s="145"/>
    </row>
    <row r="3422" spans="1:8" s="144" customFormat="1" ht="12.75" x14ac:dyDescent="0.2">
      <c r="A3422" s="135"/>
      <c r="B3422" s="91"/>
      <c r="C3422" s="92"/>
      <c r="H3422" s="145"/>
    </row>
    <row r="3423" spans="1:8" s="144" customFormat="1" ht="12.75" x14ac:dyDescent="0.2">
      <c r="A3423" s="135"/>
      <c r="B3423" s="91"/>
      <c r="C3423" s="92"/>
      <c r="H3423" s="145"/>
    </row>
    <row r="3424" spans="1:8" s="144" customFormat="1" ht="12.75" x14ac:dyDescent="0.2">
      <c r="A3424" s="135"/>
      <c r="B3424" s="91"/>
      <c r="C3424" s="92"/>
      <c r="H3424" s="145"/>
    </row>
    <row r="3425" spans="1:8" s="144" customFormat="1" ht="12.75" x14ac:dyDescent="0.2">
      <c r="A3425" s="135"/>
      <c r="B3425" s="91"/>
      <c r="C3425" s="92"/>
      <c r="H3425" s="145"/>
    </row>
    <row r="3426" spans="1:8" s="144" customFormat="1" ht="12.75" x14ac:dyDescent="0.2">
      <c r="A3426" s="135"/>
      <c r="B3426" s="91"/>
      <c r="C3426" s="92"/>
      <c r="H3426" s="145"/>
    </row>
    <row r="3427" spans="1:8" s="144" customFormat="1" ht="12.75" x14ac:dyDescent="0.2">
      <c r="A3427" s="135"/>
      <c r="B3427" s="91"/>
      <c r="C3427" s="92"/>
      <c r="H3427" s="145"/>
    </row>
    <row r="3428" spans="1:8" s="144" customFormat="1" ht="12.75" x14ac:dyDescent="0.2">
      <c r="A3428" s="135"/>
      <c r="B3428" s="91"/>
      <c r="C3428" s="92"/>
      <c r="H3428" s="145"/>
    </row>
    <row r="3429" spans="1:8" s="144" customFormat="1" ht="12.75" x14ac:dyDescent="0.2">
      <c r="A3429" s="135"/>
      <c r="B3429" s="91"/>
      <c r="C3429" s="92"/>
      <c r="H3429" s="145"/>
    </row>
    <row r="3430" spans="1:8" s="144" customFormat="1" ht="12.75" x14ac:dyDescent="0.2">
      <c r="A3430" s="135"/>
      <c r="B3430" s="91"/>
      <c r="C3430" s="92"/>
      <c r="H3430" s="145"/>
    </row>
    <row r="3431" spans="1:8" s="144" customFormat="1" ht="12.75" x14ac:dyDescent="0.2">
      <c r="A3431" s="135"/>
      <c r="B3431" s="91"/>
      <c r="C3431" s="92"/>
      <c r="H3431" s="145"/>
    </row>
    <row r="3432" spans="1:8" s="144" customFormat="1" ht="12.75" x14ac:dyDescent="0.2">
      <c r="A3432" s="135"/>
      <c r="B3432" s="91"/>
      <c r="C3432" s="92"/>
      <c r="H3432" s="145"/>
    </row>
    <row r="3433" spans="1:8" s="144" customFormat="1" ht="12.75" x14ac:dyDescent="0.2">
      <c r="A3433" s="135"/>
      <c r="B3433" s="91"/>
      <c r="C3433" s="92"/>
      <c r="H3433" s="145"/>
    </row>
    <row r="3434" spans="1:8" s="144" customFormat="1" ht="12.75" x14ac:dyDescent="0.2">
      <c r="A3434" s="135"/>
      <c r="B3434" s="91"/>
      <c r="C3434" s="92"/>
      <c r="H3434" s="145"/>
    </row>
    <row r="3435" spans="1:8" s="144" customFormat="1" ht="12.75" x14ac:dyDescent="0.2">
      <c r="A3435" s="135"/>
      <c r="B3435" s="91"/>
      <c r="C3435" s="92"/>
      <c r="H3435" s="145"/>
    </row>
    <row r="3436" spans="1:8" s="144" customFormat="1" ht="12.75" x14ac:dyDescent="0.2">
      <c r="A3436" s="135"/>
      <c r="B3436" s="91"/>
      <c r="C3436" s="92"/>
      <c r="H3436" s="145"/>
    </row>
    <row r="3437" spans="1:8" s="144" customFormat="1" ht="12.75" x14ac:dyDescent="0.2">
      <c r="A3437" s="135"/>
      <c r="B3437" s="91"/>
      <c r="C3437" s="92"/>
      <c r="H3437" s="145"/>
    </row>
    <row r="3438" spans="1:8" s="144" customFormat="1" ht="12.75" x14ac:dyDescent="0.2">
      <c r="A3438" s="135"/>
      <c r="B3438" s="91"/>
      <c r="C3438" s="92"/>
      <c r="H3438" s="145"/>
    </row>
    <row r="3439" spans="1:8" s="144" customFormat="1" ht="12.75" x14ac:dyDescent="0.2">
      <c r="A3439" s="135"/>
      <c r="B3439" s="91"/>
      <c r="C3439" s="92"/>
      <c r="H3439" s="145"/>
    </row>
    <row r="3440" spans="1:8" s="144" customFormat="1" ht="12.75" x14ac:dyDescent="0.2">
      <c r="A3440" s="135"/>
      <c r="B3440" s="91"/>
      <c r="C3440" s="92"/>
      <c r="H3440" s="145"/>
    </row>
    <row r="3441" spans="1:8" s="144" customFormat="1" ht="12.75" x14ac:dyDescent="0.2">
      <c r="A3441" s="135"/>
      <c r="B3441" s="91"/>
      <c r="C3441" s="92"/>
      <c r="H3441" s="145"/>
    </row>
    <row r="3442" spans="1:8" s="144" customFormat="1" ht="12.75" x14ac:dyDescent="0.2">
      <c r="A3442" s="135"/>
      <c r="B3442" s="91"/>
      <c r="C3442" s="92"/>
      <c r="H3442" s="145"/>
    </row>
    <row r="3443" spans="1:8" s="144" customFormat="1" ht="12.75" x14ac:dyDescent="0.2">
      <c r="A3443" s="135"/>
      <c r="B3443" s="91"/>
      <c r="C3443" s="92"/>
      <c r="H3443" s="145"/>
    </row>
    <row r="3444" spans="1:8" s="144" customFormat="1" ht="12.75" x14ac:dyDescent="0.2">
      <c r="A3444" s="135"/>
      <c r="B3444" s="91"/>
      <c r="C3444" s="92"/>
      <c r="H3444" s="145"/>
    </row>
    <row r="3445" spans="1:8" s="144" customFormat="1" ht="12.75" x14ac:dyDescent="0.2">
      <c r="A3445" s="135"/>
      <c r="B3445" s="91"/>
      <c r="C3445" s="92"/>
      <c r="H3445" s="145"/>
    </row>
    <row r="3446" spans="1:8" s="144" customFormat="1" ht="12.75" x14ac:dyDescent="0.2">
      <c r="A3446" s="135"/>
      <c r="B3446" s="91"/>
      <c r="C3446" s="92"/>
      <c r="H3446" s="145"/>
    </row>
    <row r="3447" spans="1:8" s="144" customFormat="1" ht="12.75" x14ac:dyDescent="0.2">
      <c r="A3447" s="135"/>
      <c r="B3447" s="91"/>
      <c r="C3447" s="92"/>
      <c r="H3447" s="145"/>
    </row>
    <row r="3448" spans="1:8" s="144" customFormat="1" ht="12.75" x14ac:dyDescent="0.2">
      <c r="A3448" s="135"/>
      <c r="B3448" s="91"/>
      <c r="C3448" s="92"/>
      <c r="H3448" s="145"/>
    </row>
    <row r="3449" spans="1:8" s="144" customFormat="1" ht="12.75" x14ac:dyDescent="0.2">
      <c r="A3449" s="135"/>
      <c r="B3449" s="91"/>
      <c r="C3449" s="92"/>
      <c r="H3449" s="145"/>
    </row>
    <row r="3450" spans="1:8" s="144" customFormat="1" ht="12.75" x14ac:dyDescent="0.2">
      <c r="A3450" s="135"/>
      <c r="B3450" s="91"/>
      <c r="C3450" s="92"/>
      <c r="H3450" s="145"/>
    </row>
    <row r="3451" spans="1:8" s="144" customFormat="1" ht="12.75" x14ac:dyDescent="0.2">
      <c r="A3451" s="135"/>
      <c r="B3451" s="91"/>
      <c r="C3451" s="92"/>
      <c r="H3451" s="145"/>
    </row>
    <row r="3452" spans="1:8" s="144" customFormat="1" ht="12.75" x14ac:dyDescent="0.2">
      <c r="A3452" s="135"/>
      <c r="B3452" s="91"/>
      <c r="C3452" s="92"/>
      <c r="H3452" s="145"/>
    </row>
    <row r="3453" spans="1:8" s="144" customFormat="1" ht="12.75" x14ac:dyDescent="0.2">
      <c r="A3453" s="135"/>
      <c r="B3453" s="91"/>
      <c r="C3453" s="92"/>
      <c r="H3453" s="145"/>
    </row>
    <row r="3454" spans="1:8" s="144" customFormat="1" ht="12.75" x14ac:dyDescent="0.2">
      <c r="A3454" s="135"/>
      <c r="B3454" s="91"/>
      <c r="C3454" s="92"/>
      <c r="H3454" s="145"/>
    </row>
    <row r="3455" spans="1:8" s="144" customFormat="1" ht="12.75" x14ac:dyDescent="0.2">
      <c r="A3455" s="135"/>
      <c r="B3455" s="91"/>
      <c r="C3455" s="92"/>
      <c r="H3455" s="145"/>
    </row>
    <row r="3456" spans="1:8" s="144" customFormat="1" ht="12.75" x14ac:dyDescent="0.2">
      <c r="A3456" s="135"/>
      <c r="B3456" s="91"/>
      <c r="C3456" s="92"/>
      <c r="H3456" s="145"/>
    </row>
    <row r="3457" spans="1:8" s="144" customFormat="1" ht="12.75" x14ac:dyDescent="0.2">
      <c r="A3457" s="135"/>
      <c r="B3457" s="91"/>
      <c r="C3457" s="92"/>
      <c r="H3457" s="145"/>
    </row>
    <row r="3458" spans="1:8" s="144" customFormat="1" ht="12.75" x14ac:dyDescent="0.2">
      <c r="A3458" s="135"/>
      <c r="B3458" s="91"/>
      <c r="C3458" s="92"/>
      <c r="H3458" s="145"/>
    </row>
    <row r="3459" spans="1:8" s="144" customFormat="1" ht="12.75" x14ac:dyDescent="0.2">
      <c r="A3459" s="135"/>
      <c r="B3459" s="91"/>
      <c r="C3459" s="92"/>
      <c r="H3459" s="145"/>
    </row>
    <row r="3460" spans="1:8" s="144" customFormat="1" ht="12.75" x14ac:dyDescent="0.2">
      <c r="A3460" s="135"/>
      <c r="B3460" s="91"/>
      <c r="C3460" s="92"/>
      <c r="H3460" s="145"/>
    </row>
    <row r="3461" spans="1:8" s="144" customFormat="1" ht="12.75" x14ac:dyDescent="0.2">
      <c r="A3461" s="135"/>
      <c r="B3461" s="91"/>
      <c r="C3461" s="92"/>
      <c r="H3461" s="145"/>
    </row>
    <row r="3462" spans="1:8" s="144" customFormat="1" ht="12.75" x14ac:dyDescent="0.2">
      <c r="A3462" s="135"/>
      <c r="B3462" s="91"/>
      <c r="C3462" s="92"/>
      <c r="H3462" s="145"/>
    </row>
    <row r="3463" spans="1:8" s="144" customFormat="1" ht="12.75" x14ac:dyDescent="0.2">
      <c r="A3463" s="135"/>
      <c r="B3463" s="91"/>
      <c r="C3463" s="92"/>
      <c r="H3463" s="145"/>
    </row>
    <row r="3464" spans="1:8" s="144" customFormat="1" ht="12.75" x14ac:dyDescent="0.2">
      <c r="A3464" s="135"/>
      <c r="B3464" s="91"/>
      <c r="C3464" s="92"/>
      <c r="H3464" s="145"/>
    </row>
    <row r="3465" spans="1:8" s="144" customFormat="1" ht="12.75" x14ac:dyDescent="0.2">
      <c r="A3465" s="135"/>
      <c r="B3465" s="91"/>
      <c r="C3465" s="92"/>
      <c r="H3465" s="145"/>
    </row>
    <row r="3466" spans="1:8" s="144" customFormat="1" ht="12.75" x14ac:dyDescent="0.2">
      <c r="A3466" s="135"/>
      <c r="B3466" s="91"/>
      <c r="C3466" s="92"/>
      <c r="H3466" s="145"/>
    </row>
    <row r="3467" spans="1:8" s="144" customFormat="1" ht="12.75" x14ac:dyDescent="0.2">
      <c r="A3467" s="135"/>
      <c r="B3467" s="91"/>
      <c r="C3467" s="92"/>
      <c r="H3467" s="145"/>
    </row>
    <row r="3468" spans="1:8" s="144" customFormat="1" ht="12.75" x14ac:dyDescent="0.2">
      <c r="A3468" s="135"/>
      <c r="B3468" s="91"/>
      <c r="C3468" s="92"/>
      <c r="H3468" s="145"/>
    </row>
    <row r="3469" spans="1:8" s="144" customFormat="1" ht="12.75" x14ac:dyDescent="0.2">
      <c r="A3469" s="135"/>
      <c r="B3469" s="91"/>
      <c r="C3469" s="92"/>
      <c r="H3469" s="145"/>
    </row>
    <row r="3470" spans="1:8" s="144" customFormat="1" ht="12.75" x14ac:dyDescent="0.2">
      <c r="A3470" s="135"/>
      <c r="B3470" s="91"/>
      <c r="C3470" s="92"/>
      <c r="H3470" s="145"/>
    </row>
    <row r="3471" spans="1:8" s="144" customFormat="1" ht="12.75" x14ac:dyDescent="0.2">
      <c r="A3471" s="135"/>
      <c r="B3471" s="91"/>
      <c r="C3471" s="92"/>
      <c r="H3471" s="145"/>
    </row>
    <row r="3472" spans="1:8" s="144" customFormat="1" ht="12.75" x14ac:dyDescent="0.2">
      <c r="A3472" s="135"/>
      <c r="B3472" s="91"/>
      <c r="C3472" s="92"/>
      <c r="H3472" s="145"/>
    </row>
    <row r="3473" spans="1:8" s="144" customFormat="1" ht="12.75" x14ac:dyDescent="0.2">
      <c r="A3473" s="135"/>
      <c r="B3473" s="91"/>
      <c r="C3473" s="92"/>
      <c r="H3473" s="145"/>
    </row>
    <row r="3474" spans="1:8" s="144" customFormat="1" ht="12.75" x14ac:dyDescent="0.2">
      <c r="A3474" s="135"/>
      <c r="B3474" s="91"/>
      <c r="C3474" s="92"/>
      <c r="H3474" s="145"/>
    </row>
    <row r="3475" spans="1:8" s="144" customFormat="1" ht="12.75" x14ac:dyDescent="0.2">
      <c r="A3475" s="135"/>
      <c r="B3475" s="91"/>
      <c r="C3475" s="92"/>
      <c r="H3475" s="145"/>
    </row>
    <row r="3476" spans="1:8" s="144" customFormat="1" ht="12.75" x14ac:dyDescent="0.2">
      <c r="A3476" s="135"/>
      <c r="B3476" s="91"/>
      <c r="C3476" s="92"/>
      <c r="H3476" s="145"/>
    </row>
    <row r="3477" spans="1:8" s="144" customFormat="1" ht="12.75" x14ac:dyDescent="0.2">
      <c r="A3477" s="135"/>
      <c r="B3477" s="91"/>
      <c r="C3477" s="92"/>
      <c r="H3477" s="145"/>
    </row>
    <row r="3478" spans="1:8" s="144" customFormat="1" ht="12.75" x14ac:dyDescent="0.2">
      <c r="A3478" s="135"/>
      <c r="B3478" s="91"/>
      <c r="C3478" s="92"/>
      <c r="H3478" s="145"/>
    </row>
    <row r="3479" spans="1:8" s="144" customFormat="1" ht="12.75" x14ac:dyDescent="0.2">
      <c r="A3479" s="135"/>
      <c r="B3479" s="91"/>
      <c r="C3479" s="92"/>
      <c r="H3479" s="145"/>
    </row>
    <row r="3480" spans="1:8" s="144" customFormat="1" ht="12.75" x14ac:dyDescent="0.2">
      <c r="A3480" s="135"/>
      <c r="B3480" s="91"/>
      <c r="C3480" s="92"/>
      <c r="H3480" s="145"/>
    </row>
    <row r="3481" spans="1:8" s="144" customFormat="1" ht="12.75" x14ac:dyDescent="0.2">
      <c r="A3481" s="135"/>
      <c r="B3481" s="91"/>
      <c r="C3481" s="92"/>
      <c r="H3481" s="145"/>
    </row>
    <row r="3482" spans="1:8" s="144" customFormat="1" ht="12.75" x14ac:dyDescent="0.2">
      <c r="A3482" s="135"/>
      <c r="B3482" s="91"/>
      <c r="C3482" s="92"/>
      <c r="H3482" s="145"/>
    </row>
    <row r="3483" spans="1:8" s="144" customFormat="1" ht="12.75" x14ac:dyDescent="0.2">
      <c r="A3483" s="135"/>
      <c r="B3483" s="91"/>
      <c r="C3483" s="92"/>
      <c r="H3483" s="145"/>
    </row>
    <row r="3484" spans="1:8" s="144" customFormat="1" ht="12.75" x14ac:dyDescent="0.2">
      <c r="A3484" s="135"/>
      <c r="B3484" s="91"/>
      <c r="C3484" s="92"/>
      <c r="H3484" s="145"/>
    </row>
    <row r="3485" spans="1:8" s="144" customFormat="1" ht="12.75" x14ac:dyDescent="0.2">
      <c r="A3485" s="135"/>
      <c r="B3485" s="91"/>
      <c r="C3485" s="92"/>
      <c r="H3485" s="145"/>
    </row>
    <row r="3486" spans="1:8" s="144" customFormat="1" ht="12.75" x14ac:dyDescent="0.2">
      <c r="A3486" s="135"/>
      <c r="B3486" s="91"/>
      <c r="C3486" s="92"/>
      <c r="H3486" s="145"/>
    </row>
    <row r="3487" spans="1:8" s="144" customFormat="1" ht="12.75" x14ac:dyDescent="0.2">
      <c r="A3487" s="135"/>
      <c r="B3487" s="91"/>
      <c r="C3487" s="92"/>
      <c r="H3487" s="145"/>
    </row>
    <row r="3488" spans="1:8" s="144" customFormat="1" ht="12.75" x14ac:dyDescent="0.2">
      <c r="A3488" s="135"/>
      <c r="B3488" s="91"/>
      <c r="C3488" s="92"/>
      <c r="H3488" s="145"/>
    </row>
    <row r="3489" spans="1:8" s="144" customFormat="1" ht="12.75" x14ac:dyDescent="0.2">
      <c r="A3489" s="135"/>
      <c r="B3489" s="91"/>
      <c r="C3489" s="92"/>
      <c r="H3489" s="145"/>
    </row>
    <row r="3490" spans="1:8" s="144" customFormat="1" ht="12.75" x14ac:dyDescent="0.2">
      <c r="A3490" s="135"/>
      <c r="B3490" s="91"/>
      <c r="C3490" s="92"/>
      <c r="H3490" s="145"/>
    </row>
    <row r="3491" spans="1:8" s="144" customFormat="1" ht="12.75" x14ac:dyDescent="0.2">
      <c r="A3491" s="135"/>
      <c r="B3491" s="91"/>
      <c r="C3491" s="92"/>
      <c r="H3491" s="145"/>
    </row>
    <row r="3492" spans="1:8" s="144" customFormat="1" ht="12.75" x14ac:dyDescent="0.2">
      <c r="A3492" s="135"/>
      <c r="B3492" s="91"/>
      <c r="C3492" s="92"/>
      <c r="H3492" s="145"/>
    </row>
    <row r="3493" spans="1:8" s="144" customFormat="1" ht="12.75" x14ac:dyDescent="0.2">
      <c r="A3493" s="135"/>
      <c r="B3493" s="91"/>
      <c r="C3493" s="92"/>
      <c r="H3493" s="145"/>
    </row>
    <row r="3494" spans="1:8" s="144" customFormat="1" ht="12.75" x14ac:dyDescent="0.2">
      <c r="A3494" s="135"/>
      <c r="B3494" s="91"/>
      <c r="C3494" s="92"/>
      <c r="H3494" s="145"/>
    </row>
    <row r="3495" spans="1:8" s="144" customFormat="1" ht="12.75" x14ac:dyDescent="0.2">
      <c r="A3495" s="135"/>
      <c r="B3495" s="91"/>
      <c r="C3495" s="92"/>
      <c r="H3495" s="145"/>
    </row>
    <row r="3496" spans="1:8" s="144" customFormat="1" ht="12.75" x14ac:dyDescent="0.2">
      <c r="A3496" s="135"/>
      <c r="B3496" s="91"/>
      <c r="C3496" s="92"/>
      <c r="H3496" s="145"/>
    </row>
    <row r="3497" spans="1:8" s="144" customFormat="1" ht="12.75" x14ac:dyDescent="0.2">
      <c r="A3497" s="135"/>
      <c r="B3497" s="91"/>
      <c r="C3497" s="92"/>
      <c r="H3497" s="145"/>
    </row>
    <row r="3498" spans="1:8" s="144" customFormat="1" ht="12.75" x14ac:dyDescent="0.2">
      <c r="A3498" s="135"/>
      <c r="B3498" s="91"/>
      <c r="C3498" s="92"/>
      <c r="H3498" s="145"/>
    </row>
    <row r="3499" spans="1:8" s="144" customFormat="1" ht="12.75" x14ac:dyDescent="0.2">
      <c r="A3499" s="135"/>
      <c r="B3499" s="91"/>
      <c r="C3499" s="92"/>
      <c r="H3499" s="145"/>
    </row>
    <row r="3500" spans="1:8" s="144" customFormat="1" ht="12.75" x14ac:dyDescent="0.2">
      <c r="A3500" s="135"/>
      <c r="B3500" s="91"/>
      <c r="C3500" s="92"/>
      <c r="H3500" s="145"/>
    </row>
    <row r="3501" spans="1:8" s="144" customFormat="1" ht="12.75" x14ac:dyDescent="0.2">
      <c r="A3501" s="135"/>
      <c r="B3501" s="91"/>
      <c r="C3501" s="92"/>
      <c r="H3501" s="145"/>
    </row>
    <row r="3502" spans="1:8" s="144" customFormat="1" ht="12.75" x14ac:dyDescent="0.2">
      <c r="A3502" s="135"/>
      <c r="B3502" s="91"/>
      <c r="C3502" s="92"/>
      <c r="H3502" s="145"/>
    </row>
    <row r="3503" spans="1:8" s="144" customFormat="1" ht="12.75" x14ac:dyDescent="0.2">
      <c r="A3503" s="135"/>
      <c r="B3503" s="91"/>
      <c r="C3503" s="92"/>
      <c r="H3503" s="145"/>
    </row>
    <row r="3504" spans="1:8" s="144" customFormat="1" ht="12.75" x14ac:dyDescent="0.2">
      <c r="A3504" s="135"/>
      <c r="B3504" s="91"/>
      <c r="C3504" s="92"/>
      <c r="H3504" s="145"/>
    </row>
    <row r="3505" spans="1:8" s="144" customFormat="1" ht="12.75" x14ac:dyDescent="0.2">
      <c r="A3505" s="135"/>
      <c r="B3505" s="91"/>
      <c r="C3505" s="92"/>
      <c r="H3505" s="145"/>
    </row>
    <row r="3506" spans="1:8" s="144" customFormat="1" ht="12.75" x14ac:dyDescent="0.2">
      <c r="A3506" s="135"/>
      <c r="B3506" s="91"/>
      <c r="C3506" s="92"/>
      <c r="H3506" s="145"/>
    </row>
    <row r="3507" spans="1:8" s="144" customFormat="1" ht="12.75" x14ac:dyDescent="0.2">
      <c r="A3507" s="135"/>
      <c r="B3507" s="91"/>
      <c r="C3507" s="92"/>
      <c r="H3507" s="145"/>
    </row>
    <row r="3508" spans="1:8" s="144" customFormat="1" ht="12.75" x14ac:dyDescent="0.2">
      <c r="A3508" s="135"/>
      <c r="B3508" s="91"/>
      <c r="C3508" s="92"/>
      <c r="H3508" s="145"/>
    </row>
    <row r="3509" spans="1:8" s="144" customFormat="1" ht="12.75" x14ac:dyDescent="0.2">
      <c r="A3509" s="135"/>
      <c r="B3509" s="91"/>
      <c r="C3509" s="92"/>
      <c r="H3509" s="145"/>
    </row>
    <row r="3510" spans="1:8" s="144" customFormat="1" ht="12.75" x14ac:dyDescent="0.2">
      <c r="A3510" s="135"/>
      <c r="B3510" s="91"/>
      <c r="C3510" s="92"/>
      <c r="H3510" s="145"/>
    </row>
    <row r="3511" spans="1:8" s="144" customFormat="1" ht="12.75" x14ac:dyDescent="0.2">
      <c r="A3511" s="135"/>
      <c r="B3511" s="91"/>
      <c r="C3511" s="92"/>
      <c r="H3511" s="145"/>
    </row>
    <row r="3512" spans="1:8" s="144" customFormat="1" ht="12.75" x14ac:dyDescent="0.2">
      <c r="A3512" s="135"/>
      <c r="B3512" s="91"/>
      <c r="C3512" s="92"/>
      <c r="H3512" s="145"/>
    </row>
    <row r="3513" spans="1:8" s="144" customFormat="1" ht="12.75" x14ac:dyDescent="0.2">
      <c r="A3513" s="135"/>
      <c r="B3513" s="91"/>
      <c r="C3513" s="92"/>
      <c r="H3513" s="145"/>
    </row>
    <row r="3514" spans="1:8" s="144" customFormat="1" ht="12.75" x14ac:dyDescent="0.2">
      <c r="A3514" s="135"/>
      <c r="B3514" s="91"/>
      <c r="C3514" s="92"/>
      <c r="H3514" s="145"/>
    </row>
    <row r="3515" spans="1:8" s="144" customFormat="1" ht="12.75" x14ac:dyDescent="0.2">
      <c r="A3515" s="135"/>
      <c r="B3515" s="91"/>
      <c r="C3515" s="92"/>
      <c r="H3515" s="145"/>
    </row>
    <row r="3516" spans="1:8" s="144" customFormat="1" ht="12.75" x14ac:dyDescent="0.2">
      <c r="A3516" s="135"/>
      <c r="B3516" s="91"/>
      <c r="C3516" s="92"/>
      <c r="H3516" s="145"/>
    </row>
    <row r="3517" spans="1:8" s="144" customFormat="1" ht="12.75" x14ac:dyDescent="0.2">
      <c r="A3517" s="135"/>
      <c r="B3517" s="91"/>
      <c r="C3517" s="92"/>
      <c r="H3517" s="145"/>
    </row>
    <row r="3518" spans="1:8" s="144" customFormat="1" ht="12.75" x14ac:dyDescent="0.2">
      <c r="A3518" s="135"/>
      <c r="B3518" s="91"/>
      <c r="C3518" s="92"/>
      <c r="H3518" s="145"/>
    </row>
    <row r="3519" spans="1:8" s="144" customFormat="1" ht="12.75" x14ac:dyDescent="0.2">
      <c r="A3519" s="135"/>
      <c r="B3519" s="91"/>
      <c r="C3519" s="92"/>
      <c r="H3519" s="145"/>
    </row>
    <row r="3520" spans="1:8" s="144" customFormat="1" ht="12.75" x14ac:dyDescent="0.2">
      <c r="A3520" s="135"/>
      <c r="B3520" s="91"/>
      <c r="C3520" s="92"/>
      <c r="H3520" s="145"/>
    </row>
    <row r="3521" spans="1:8" s="144" customFormat="1" ht="12.75" x14ac:dyDescent="0.2">
      <c r="A3521" s="135"/>
      <c r="B3521" s="91"/>
      <c r="C3521" s="92"/>
      <c r="H3521" s="145"/>
    </row>
    <row r="3522" spans="1:8" s="144" customFormat="1" ht="12.75" x14ac:dyDescent="0.2">
      <c r="A3522" s="135"/>
      <c r="B3522" s="91"/>
      <c r="C3522" s="92"/>
      <c r="H3522" s="145"/>
    </row>
    <row r="3523" spans="1:8" s="144" customFormat="1" ht="12.75" x14ac:dyDescent="0.2">
      <c r="A3523" s="135"/>
      <c r="B3523" s="91"/>
      <c r="C3523" s="92"/>
      <c r="H3523" s="145"/>
    </row>
    <row r="3524" spans="1:8" s="144" customFormat="1" ht="12.75" x14ac:dyDescent="0.2">
      <c r="A3524" s="135"/>
      <c r="B3524" s="91"/>
      <c r="C3524" s="92"/>
      <c r="H3524" s="145"/>
    </row>
    <row r="3525" spans="1:8" s="144" customFormat="1" ht="12.75" x14ac:dyDescent="0.2">
      <c r="A3525" s="135"/>
      <c r="B3525" s="91"/>
      <c r="C3525" s="92"/>
      <c r="H3525" s="145"/>
    </row>
    <row r="3526" spans="1:8" s="144" customFormat="1" ht="12.75" x14ac:dyDescent="0.2">
      <c r="A3526" s="135"/>
      <c r="B3526" s="91"/>
      <c r="C3526" s="92"/>
      <c r="H3526" s="145"/>
    </row>
    <row r="3527" spans="1:8" s="144" customFormat="1" ht="12.75" x14ac:dyDescent="0.2">
      <c r="A3527" s="135"/>
      <c r="B3527" s="91"/>
      <c r="C3527" s="92"/>
      <c r="H3527" s="145"/>
    </row>
    <row r="3528" spans="1:8" s="144" customFormat="1" ht="12.75" x14ac:dyDescent="0.2">
      <c r="A3528" s="135"/>
      <c r="B3528" s="91"/>
      <c r="C3528" s="92"/>
      <c r="H3528" s="145"/>
    </row>
    <row r="3529" spans="1:8" s="144" customFormat="1" ht="12.75" x14ac:dyDescent="0.2">
      <c r="A3529" s="135"/>
      <c r="B3529" s="91"/>
      <c r="C3529" s="92"/>
      <c r="H3529" s="145"/>
    </row>
    <row r="3530" spans="1:8" s="144" customFormat="1" ht="12.75" x14ac:dyDescent="0.2">
      <c r="A3530" s="135"/>
      <c r="B3530" s="91"/>
      <c r="C3530" s="92"/>
      <c r="H3530" s="145"/>
    </row>
    <row r="3531" spans="1:8" s="144" customFormat="1" ht="12.75" x14ac:dyDescent="0.2">
      <c r="A3531" s="135"/>
      <c r="B3531" s="91"/>
      <c r="C3531" s="92"/>
      <c r="H3531" s="145"/>
    </row>
    <row r="3532" spans="1:8" s="144" customFormat="1" ht="12.75" x14ac:dyDescent="0.2">
      <c r="A3532" s="135"/>
      <c r="B3532" s="91"/>
      <c r="C3532" s="92"/>
      <c r="H3532" s="145"/>
    </row>
    <row r="3533" spans="1:8" s="144" customFormat="1" ht="12.75" x14ac:dyDescent="0.2">
      <c r="A3533" s="135"/>
      <c r="B3533" s="91"/>
      <c r="C3533" s="92"/>
      <c r="H3533" s="145"/>
    </row>
    <row r="3534" spans="1:8" s="144" customFormat="1" ht="12.75" x14ac:dyDescent="0.2">
      <c r="A3534" s="135"/>
      <c r="B3534" s="91"/>
      <c r="C3534" s="92"/>
      <c r="H3534" s="145"/>
    </row>
    <row r="3535" spans="1:8" s="144" customFormat="1" ht="12.75" x14ac:dyDescent="0.2">
      <c r="A3535" s="135"/>
      <c r="B3535" s="91"/>
      <c r="C3535" s="92"/>
      <c r="H3535" s="145"/>
    </row>
    <row r="3536" spans="1:8" s="144" customFormat="1" ht="12.75" x14ac:dyDescent="0.2">
      <c r="A3536" s="135"/>
      <c r="B3536" s="91"/>
      <c r="C3536" s="92"/>
      <c r="H3536" s="145"/>
    </row>
    <row r="3537" spans="1:8" s="144" customFormat="1" ht="12.75" x14ac:dyDescent="0.2">
      <c r="A3537" s="135"/>
      <c r="B3537" s="91"/>
      <c r="C3537" s="92"/>
      <c r="H3537" s="145"/>
    </row>
    <row r="3538" spans="1:8" s="144" customFormat="1" ht="12.75" x14ac:dyDescent="0.2">
      <c r="A3538" s="135"/>
      <c r="B3538" s="91"/>
      <c r="C3538" s="92"/>
      <c r="H3538" s="145"/>
    </row>
    <row r="3539" spans="1:8" s="144" customFormat="1" ht="12.75" x14ac:dyDescent="0.2">
      <c r="A3539" s="135"/>
      <c r="B3539" s="91"/>
      <c r="C3539" s="92"/>
      <c r="H3539" s="145"/>
    </row>
    <row r="3540" spans="1:8" s="144" customFormat="1" ht="12.75" x14ac:dyDescent="0.2">
      <c r="A3540" s="135"/>
      <c r="B3540" s="91"/>
      <c r="C3540" s="92"/>
      <c r="H3540" s="145"/>
    </row>
    <row r="3541" spans="1:8" s="144" customFormat="1" ht="12.75" x14ac:dyDescent="0.2">
      <c r="A3541" s="135"/>
      <c r="B3541" s="91"/>
      <c r="C3541" s="92"/>
      <c r="H3541" s="145"/>
    </row>
    <row r="3542" spans="1:8" s="144" customFormat="1" ht="12.75" x14ac:dyDescent="0.2">
      <c r="A3542" s="135"/>
      <c r="B3542" s="91"/>
      <c r="C3542" s="92"/>
      <c r="H3542" s="145"/>
    </row>
    <row r="3543" spans="1:8" s="144" customFormat="1" ht="12.75" x14ac:dyDescent="0.2">
      <c r="A3543" s="135"/>
      <c r="B3543" s="91"/>
      <c r="C3543" s="92"/>
      <c r="H3543" s="145"/>
    </row>
    <row r="3544" spans="1:8" s="144" customFormat="1" ht="12.75" x14ac:dyDescent="0.2">
      <c r="A3544" s="135"/>
      <c r="B3544" s="91"/>
      <c r="C3544" s="92"/>
      <c r="H3544" s="145"/>
    </row>
    <row r="3545" spans="1:8" s="144" customFormat="1" ht="12.75" x14ac:dyDescent="0.2">
      <c r="A3545" s="135"/>
      <c r="B3545" s="91"/>
      <c r="C3545" s="92"/>
      <c r="H3545" s="145"/>
    </row>
    <row r="3546" spans="1:8" s="144" customFormat="1" ht="12.75" x14ac:dyDescent="0.2">
      <c r="A3546" s="135"/>
      <c r="B3546" s="91"/>
      <c r="C3546" s="92"/>
      <c r="H3546" s="145"/>
    </row>
    <row r="3547" spans="1:8" s="144" customFormat="1" ht="12.75" x14ac:dyDescent="0.2">
      <c r="A3547" s="135"/>
      <c r="B3547" s="91"/>
      <c r="C3547" s="92"/>
      <c r="H3547" s="145"/>
    </row>
    <row r="3548" spans="1:8" s="144" customFormat="1" ht="12.75" x14ac:dyDescent="0.2">
      <c r="A3548" s="135"/>
      <c r="B3548" s="91"/>
      <c r="C3548" s="92"/>
      <c r="H3548" s="145"/>
    </row>
    <row r="3549" spans="1:8" s="144" customFormat="1" ht="12.75" x14ac:dyDescent="0.2">
      <c r="A3549" s="135"/>
      <c r="B3549" s="91"/>
      <c r="C3549" s="92"/>
      <c r="H3549" s="145"/>
    </row>
    <row r="3550" spans="1:8" s="144" customFormat="1" ht="12.75" x14ac:dyDescent="0.2">
      <c r="A3550" s="135"/>
      <c r="B3550" s="91"/>
      <c r="C3550" s="92"/>
      <c r="H3550" s="145"/>
    </row>
    <row r="3551" spans="1:8" s="144" customFormat="1" ht="12.75" x14ac:dyDescent="0.2">
      <c r="A3551" s="135"/>
      <c r="B3551" s="91"/>
      <c r="C3551" s="92"/>
      <c r="H3551" s="145"/>
    </row>
    <row r="3552" spans="1:8" s="144" customFormat="1" ht="12.75" x14ac:dyDescent="0.2">
      <c r="A3552" s="135"/>
      <c r="B3552" s="91"/>
      <c r="C3552" s="92"/>
      <c r="H3552" s="145"/>
    </row>
    <row r="3553" spans="1:8" s="144" customFormat="1" ht="12.75" x14ac:dyDescent="0.2">
      <c r="A3553" s="135"/>
      <c r="B3553" s="91"/>
      <c r="C3553" s="92"/>
      <c r="H3553" s="145"/>
    </row>
    <row r="3554" spans="1:8" s="144" customFormat="1" ht="12.75" x14ac:dyDescent="0.2">
      <c r="A3554" s="135"/>
      <c r="B3554" s="91"/>
      <c r="C3554" s="92"/>
      <c r="H3554" s="145"/>
    </row>
    <row r="3555" spans="1:8" s="144" customFormat="1" ht="12.75" x14ac:dyDescent="0.2">
      <c r="A3555" s="135"/>
      <c r="B3555" s="91"/>
      <c r="C3555" s="92"/>
      <c r="H3555" s="145"/>
    </row>
    <row r="3556" spans="1:8" s="144" customFormat="1" ht="12.75" x14ac:dyDescent="0.2">
      <c r="A3556" s="135"/>
      <c r="B3556" s="91"/>
      <c r="C3556" s="92"/>
      <c r="H3556" s="145"/>
    </row>
    <row r="3557" spans="1:8" s="144" customFormat="1" ht="12.75" x14ac:dyDescent="0.2">
      <c r="A3557" s="135"/>
      <c r="B3557" s="91"/>
      <c r="C3557" s="92"/>
      <c r="H3557" s="145"/>
    </row>
    <row r="3558" spans="1:8" s="144" customFormat="1" ht="12.75" x14ac:dyDescent="0.2">
      <c r="A3558" s="135"/>
      <c r="B3558" s="91"/>
      <c r="C3558" s="92"/>
      <c r="H3558" s="145"/>
    </row>
    <row r="3559" spans="1:8" s="144" customFormat="1" ht="12.75" x14ac:dyDescent="0.2">
      <c r="A3559" s="135"/>
      <c r="B3559" s="91"/>
      <c r="C3559" s="92"/>
      <c r="H3559" s="145"/>
    </row>
    <row r="3560" spans="1:8" s="144" customFormat="1" ht="12.75" x14ac:dyDescent="0.2">
      <c r="A3560" s="135"/>
      <c r="B3560" s="91"/>
      <c r="C3560" s="92"/>
      <c r="H3560" s="145"/>
    </row>
    <row r="3561" spans="1:8" s="144" customFormat="1" ht="12.75" x14ac:dyDescent="0.2">
      <c r="A3561" s="135"/>
      <c r="B3561" s="91"/>
      <c r="C3561" s="92"/>
      <c r="H3561" s="145"/>
    </row>
    <row r="3562" spans="1:8" s="144" customFormat="1" ht="12.75" x14ac:dyDescent="0.2">
      <c r="A3562" s="135"/>
      <c r="B3562" s="91"/>
      <c r="C3562" s="92"/>
      <c r="H3562" s="145"/>
    </row>
    <row r="3563" spans="1:8" s="144" customFormat="1" ht="12.75" x14ac:dyDescent="0.2">
      <c r="A3563" s="135"/>
      <c r="B3563" s="91"/>
      <c r="C3563" s="92"/>
      <c r="H3563" s="145"/>
    </row>
    <row r="3564" spans="1:8" s="144" customFormat="1" ht="12.75" x14ac:dyDescent="0.2">
      <c r="A3564" s="135"/>
      <c r="B3564" s="91"/>
      <c r="C3564" s="92"/>
      <c r="H3564" s="145"/>
    </row>
    <row r="3565" spans="1:8" s="144" customFormat="1" ht="12.75" x14ac:dyDescent="0.2">
      <c r="A3565" s="135"/>
      <c r="B3565" s="91"/>
      <c r="C3565" s="92"/>
      <c r="H3565" s="145"/>
    </row>
    <row r="3566" spans="1:8" s="144" customFormat="1" ht="12.75" x14ac:dyDescent="0.2">
      <c r="A3566" s="135"/>
      <c r="B3566" s="91"/>
      <c r="C3566" s="92"/>
      <c r="H3566" s="145"/>
    </row>
    <row r="3567" spans="1:8" s="144" customFormat="1" ht="12.75" x14ac:dyDescent="0.2">
      <c r="A3567" s="135"/>
      <c r="B3567" s="91"/>
      <c r="C3567" s="92"/>
      <c r="H3567" s="145"/>
    </row>
    <row r="3568" spans="1:8" s="144" customFormat="1" ht="12.75" x14ac:dyDescent="0.2">
      <c r="A3568" s="135"/>
      <c r="B3568" s="91"/>
      <c r="C3568" s="92"/>
      <c r="H3568" s="145"/>
    </row>
    <row r="3569" spans="1:8" s="144" customFormat="1" ht="12.75" x14ac:dyDescent="0.2">
      <c r="A3569" s="135"/>
      <c r="B3569" s="91"/>
      <c r="C3569" s="92"/>
      <c r="H3569" s="145"/>
    </row>
    <row r="3570" spans="1:8" s="144" customFormat="1" ht="12.75" x14ac:dyDescent="0.2">
      <c r="A3570" s="135"/>
      <c r="B3570" s="91"/>
      <c r="C3570" s="92"/>
      <c r="H3570" s="145"/>
    </row>
    <row r="3571" spans="1:8" s="144" customFormat="1" ht="12.75" x14ac:dyDescent="0.2">
      <c r="A3571" s="135"/>
      <c r="B3571" s="91"/>
      <c r="C3571" s="92"/>
      <c r="H3571" s="145"/>
    </row>
    <row r="3572" spans="1:8" s="144" customFormat="1" ht="12.75" x14ac:dyDescent="0.2">
      <c r="A3572" s="135"/>
      <c r="B3572" s="91"/>
      <c r="C3572" s="92"/>
      <c r="H3572" s="145"/>
    </row>
    <row r="3573" spans="1:8" s="144" customFormat="1" ht="12.75" x14ac:dyDescent="0.2">
      <c r="A3573" s="135"/>
      <c r="B3573" s="91"/>
      <c r="C3573" s="92"/>
      <c r="H3573" s="145"/>
    </row>
    <row r="3574" spans="1:8" s="144" customFormat="1" ht="12.75" x14ac:dyDescent="0.2">
      <c r="A3574" s="135"/>
      <c r="B3574" s="91"/>
      <c r="C3574" s="92"/>
      <c r="H3574" s="145"/>
    </row>
    <row r="3575" spans="1:8" s="144" customFormat="1" ht="12.75" x14ac:dyDescent="0.2">
      <c r="A3575" s="135"/>
      <c r="B3575" s="91"/>
      <c r="C3575" s="92"/>
      <c r="H3575" s="145"/>
    </row>
    <row r="3576" spans="1:8" s="144" customFormat="1" ht="12.75" x14ac:dyDescent="0.2">
      <c r="A3576" s="135"/>
      <c r="B3576" s="91"/>
      <c r="C3576" s="92"/>
      <c r="H3576" s="145"/>
    </row>
    <row r="3577" spans="1:8" s="144" customFormat="1" ht="12.75" x14ac:dyDescent="0.2">
      <c r="A3577" s="135"/>
      <c r="B3577" s="91"/>
      <c r="C3577" s="92"/>
      <c r="H3577" s="145"/>
    </row>
    <row r="3578" spans="1:8" s="144" customFormat="1" ht="12.75" x14ac:dyDescent="0.2">
      <c r="A3578" s="135"/>
      <c r="B3578" s="91"/>
      <c r="C3578" s="92"/>
      <c r="H3578" s="145"/>
    </row>
    <row r="3579" spans="1:8" s="144" customFormat="1" ht="12.75" x14ac:dyDescent="0.2">
      <c r="A3579" s="135"/>
      <c r="B3579" s="91"/>
      <c r="C3579" s="92"/>
      <c r="H3579" s="145"/>
    </row>
    <row r="3580" spans="1:8" s="144" customFormat="1" ht="12.75" x14ac:dyDescent="0.2">
      <c r="A3580" s="135"/>
      <c r="B3580" s="91"/>
      <c r="C3580" s="92"/>
      <c r="H3580" s="145"/>
    </row>
    <row r="3581" spans="1:8" s="144" customFormat="1" ht="12.75" x14ac:dyDescent="0.2">
      <c r="A3581" s="135"/>
      <c r="B3581" s="91"/>
      <c r="C3581" s="92"/>
      <c r="H3581" s="145"/>
    </row>
    <row r="3582" spans="1:8" s="144" customFormat="1" ht="12.75" x14ac:dyDescent="0.2">
      <c r="A3582" s="135"/>
      <c r="B3582" s="91"/>
      <c r="C3582" s="92"/>
      <c r="H3582" s="145"/>
    </row>
    <row r="3583" spans="1:8" s="144" customFormat="1" ht="12.75" x14ac:dyDescent="0.2">
      <c r="A3583" s="135"/>
      <c r="B3583" s="91"/>
      <c r="C3583" s="92"/>
      <c r="H3583" s="145"/>
    </row>
    <row r="3584" spans="1:8" s="144" customFormat="1" ht="12.75" x14ac:dyDescent="0.2">
      <c r="A3584" s="135"/>
      <c r="B3584" s="91"/>
      <c r="C3584" s="92"/>
      <c r="H3584" s="145"/>
    </row>
    <row r="3585" spans="1:8" s="144" customFormat="1" ht="12.75" x14ac:dyDescent="0.2">
      <c r="A3585" s="135"/>
      <c r="B3585" s="91"/>
      <c r="C3585" s="92"/>
      <c r="H3585" s="145"/>
    </row>
    <row r="3586" spans="1:8" s="144" customFormat="1" ht="12.75" x14ac:dyDescent="0.2">
      <c r="A3586" s="135"/>
      <c r="B3586" s="91"/>
      <c r="C3586" s="92"/>
      <c r="H3586" s="145"/>
    </row>
    <row r="3587" spans="1:8" s="144" customFormat="1" ht="12.75" x14ac:dyDescent="0.2">
      <c r="A3587" s="135"/>
      <c r="B3587" s="91"/>
      <c r="C3587" s="92"/>
      <c r="H3587" s="145"/>
    </row>
    <row r="3588" spans="1:8" s="144" customFormat="1" ht="12.75" x14ac:dyDescent="0.2">
      <c r="A3588" s="135"/>
      <c r="B3588" s="91"/>
      <c r="C3588" s="92"/>
      <c r="H3588" s="145"/>
    </row>
    <row r="3589" spans="1:8" s="144" customFormat="1" ht="12.75" x14ac:dyDescent="0.2">
      <c r="A3589" s="135"/>
      <c r="B3589" s="91"/>
      <c r="C3589" s="92"/>
      <c r="H3589" s="145"/>
    </row>
    <row r="3590" spans="1:8" s="144" customFormat="1" ht="12.75" x14ac:dyDescent="0.2">
      <c r="A3590" s="135"/>
      <c r="B3590" s="91"/>
      <c r="C3590" s="92"/>
      <c r="H3590" s="145"/>
    </row>
    <row r="3591" spans="1:8" s="144" customFormat="1" ht="12.75" x14ac:dyDescent="0.2">
      <c r="A3591" s="135"/>
      <c r="B3591" s="91"/>
      <c r="C3591" s="92"/>
      <c r="H3591" s="145"/>
    </row>
    <row r="3592" spans="1:8" s="144" customFormat="1" ht="12.75" x14ac:dyDescent="0.2">
      <c r="A3592" s="135"/>
      <c r="B3592" s="91"/>
      <c r="C3592" s="92"/>
      <c r="H3592" s="145"/>
    </row>
    <row r="3593" spans="1:8" s="144" customFormat="1" ht="12.75" x14ac:dyDescent="0.2">
      <c r="A3593" s="135"/>
      <c r="B3593" s="91"/>
      <c r="C3593" s="92"/>
      <c r="H3593" s="145"/>
    </row>
    <row r="3594" spans="1:8" s="144" customFormat="1" ht="12.75" x14ac:dyDescent="0.2">
      <c r="A3594" s="135"/>
      <c r="B3594" s="91"/>
      <c r="C3594" s="92"/>
      <c r="H3594" s="145"/>
    </row>
    <row r="3595" spans="1:8" s="144" customFormat="1" ht="12.75" x14ac:dyDescent="0.2">
      <c r="A3595" s="135"/>
      <c r="B3595" s="91"/>
      <c r="C3595" s="92"/>
      <c r="H3595" s="145"/>
    </row>
    <row r="3596" spans="1:8" s="144" customFormat="1" ht="12.75" x14ac:dyDescent="0.2">
      <c r="A3596" s="135"/>
      <c r="B3596" s="91"/>
      <c r="C3596" s="92"/>
      <c r="H3596" s="145"/>
    </row>
    <row r="3597" spans="1:8" s="144" customFormat="1" ht="12.75" x14ac:dyDescent="0.2">
      <c r="A3597" s="135"/>
      <c r="B3597" s="91"/>
      <c r="C3597" s="92"/>
      <c r="H3597" s="145"/>
    </row>
    <row r="3598" spans="1:8" s="144" customFormat="1" ht="12.75" x14ac:dyDescent="0.2">
      <c r="A3598" s="135"/>
      <c r="B3598" s="91"/>
      <c r="C3598" s="92"/>
      <c r="H3598" s="145"/>
    </row>
    <row r="3599" spans="1:8" s="144" customFormat="1" ht="12.75" x14ac:dyDescent="0.2">
      <c r="A3599" s="135"/>
      <c r="B3599" s="91"/>
      <c r="C3599" s="92"/>
      <c r="H3599" s="145"/>
    </row>
    <row r="3600" spans="1:8" s="144" customFormat="1" ht="12.75" x14ac:dyDescent="0.2">
      <c r="A3600" s="135"/>
      <c r="B3600" s="91"/>
      <c r="C3600" s="92"/>
      <c r="H3600" s="145"/>
    </row>
    <row r="3601" spans="1:8" s="144" customFormat="1" ht="12.75" x14ac:dyDescent="0.2">
      <c r="A3601" s="135"/>
      <c r="B3601" s="91"/>
      <c r="C3601" s="92"/>
      <c r="H3601" s="145"/>
    </row>
    <row r="3602" spans="1:8" s="144" customFormat="1" ht="12.75" x14ac:dyDescent="0.2">
      <c r="A3602" s="135"/>
      <c r="B3602" s="91"/>
      <c r="C3602" s="92"/>
      <c r="H3602" s="145"/>
    </row>
    <row r="3603" spans="1:8" s="144" customFormat="1" ht="12.75" x14ac:dyDescent="0.2">
      <c r="A3603" s="135"/>
      <c r="B3603" s="91"/>
      <c r="C3603" s="92"/>
      <c r="H3603" s="145"/>
    </row>
    <row r="3604" spans="1:8" s="144" customFormat="1" ht="12.75" x14ac:dyDescent="0.2">
      <c r="A3604" s="135"/>
      <c r="B3604" s="91"/>
      <c r="C3604" s="92"/>
      <c r="H3604" s="145"/>
    </row>
    <row r="3605" spans="1:8" s="144" customFormat="1" ht="12.75" x14ac:dyDescent="0.2">
      <c r="A3605" s="135"/>
      <c r="B3605" s="91"/>
      <c r="C3605" s="92"/>
      <c r="H3605" s="145"/>
    </row>
    <row r="3606" spans="1:8" s="144" customFormat="1" ht="12.75" x14ac:dyDescent="0.2">
      <c r="A3606" s="135"/>
      <c r="B3606" s="91"/>
      <c r="C3606" s="92"/>
      <c r="H3606" s="145"/>
    </row>
    <row r="3607" spans="1:8" s="144" customFormat="1" ht="12.75" x14ac:dyDescent="0.2">
      <c r="A3607" s="135"/>
      <c r="B3607" s="91"/>
      <c r="C3607" s="92"/>
      <c r="H3607" s="145"/>
    </row>
    <row r="3608" spans="1:8" s="144" customFormat="1" ht="12.75" x14ac:dyDescent="0.2">
      <c r="A3608" s="135"/>
      <c r="B3608" s="91"/>
      <c r="C3608" s="92"/>
      <c r="H3608" s="145"/>
    </row>
    <row r="3609" spans="1:8" s="144" customFormat="1" ht="12.75" x14ac:dyDescent="0.2">
      <c r="A3609" s="135"/>
      <c r="B3609" s="91"/>
      <c r="C3609" s="92"/>
      <c r="H3609" s="145"/>
    </row>
    <row r="3610" spans="1:8" s="144" customFormat="1" ht="12.75" x14ac:dyDescent="0.2">
      <c r="A3610" s="135"/>
      <c r="B3610" s="91"/>
      <c r="C3610" s="92"/>
      <c r="H3610" s="145"/>
    </row>
    <row r="3611" spans="1:8" s="144" customFormat="1" ht="12.75" x14ac:dyDescent="0.2">
      <c r="A3611" s="135"/>
      <c r="B3611" s="91"/>
      <c r="C3611" s="92"/>
      <c r="H3611" s="145"/>
    </row>
    <row r="3612" spans="1:8" s="144" customFormat="1" ht="12.75" x14ac:dyDescent="0.2">
      <c r="A3612" s="135"/>
      <c r="B3612" s="91"/>
      <c r="C3612" s="92"/>
      <c r="H3612" s="145"/>
    </row>
    <row r="3613" spans="1:8" s="144" customFormat="1" ht="12.75" x14ac:dyDescent="0.2">
      <c r="A3613" s="135"/>
      <c r="B3613" s="91"/>
      <c r="C3613" s="92"/>
      <c r="H3613" s="145"/>
    </row>
    <row r="3614" spans="1:8" s="144" customFormat="1" ht="12.75" x14ac:dyDescent="0.2">
      <c r="A3614" s="135"/>
      <c r="B3614" s="91"/>
      <c r="C3614" s="92"/>
      <c r="H3614" s="145"/>
    </row>
    <row r="3615" spans="1:8" s="144" customFormat="1" ht="12.75" x14ac:dyDescent="0.2">
      <c r="A3615" s="135"/>
      <c r="B3615" s="91"/>
      <c r="C3615" s="92"/>
      <c r="H3615" s="145"/>
    </row>
    <row r="3616" spans="1:8" s="144" customFormat="1" ht="12.75" x14ac:dyDescent="0.2">
      <c r="A3616" s="135"/>
      <c r="B3616" s="91"/>
      <c r="C3616" s="92"/>
      <c r="H3616" s="145"/>
    </row>
    <row r="3617" spans="1:8" s="144" customFormat="1" ht="12.75" x14ac:dyDescent="0.2">
      <c r="A3617" s="135"/>
      <c r="B3617" s="91"/>
      <c r="C3617" s="92"/>
      <c r="H3617" s="145"/>
    </row>
    <row r="3618" spans="1:8" s="144" customFormat="1" ht="12.75" x14ac:dyDescent="0.2">
      <c r="A3618" s="135"/>
      <c r="B3618" s="91"/>
      <c r="C3618" s="92"/>
      <c r="H3618" s="145"/>
    </row>
    <row r="3619" spans="1:8" s="144" customFormat="1" ht="12.75" x14ac:dyDescent="0.2">
      <c r="A3619" s="135"/>
      <c r="B3619" s="91"/>
      <c r="C3619" s="92"/>
      <c r="H3619" s="145"/>
    </row>
    <row r="3620" spans="1:8" s="144" customFormat="1" ht="12.75" x14ac:dyDescent="0.2">
      <c r="A3620" s="135"/>
      <c r="B3620" s="91"/>
      <c r="C3620" s="92"/>
      <c r="H3620" s="145"/>
    </row>
    <row r="3621" spans="1:8" s="144" customFormat="1" ht="12.75" x14ac:dyDescent="0.2">
      <c r="A3621" s="135"/>
      <c r="B3621" s="91"/>
      <c r="C3621" s="92"/>
      <c r="H3621" s="145"/>
    </row>
    <row r="3622" spans="1:8" s="144" customFormat="1" ht="12.75" x14ac:dyDescent="0.2">
      <c r="A3622" s="135"/>
      <c r="B3622" s="91"/>
      <c r="C3622" s="92"/>
      <c r="H3622" s="145"/>
    </row>
    <row r="3623" spans="1:8" s="144" customFormat="1" ht="12.75" x14ac:dyDescent="0.2">
      <c r="A3623" s="135"/>
      <c r="B3623" s="91"/>
      <c r="C3623" s="92"/>
      <c r="H3623" s="145"/>
    </row>
    <row r="3624" spans="1:8" s="144" customFormat="1" ht="12.75" x14ac:dyDescent="0.2">
      <c r="A3624" s="135"/>
      <c r="B3624" s="91"/>
      <c r="C3624" s="92"/>
      <c r="H3624" s="145"/>
    </row>
    <row r="3625" spans="1:8" s="144" customFormat="1" ht="12.75" x14ac:dyDescent="0.2">
      <c r="A3625" s="135"/>
      <c r="B3625" s="91"/>
      <c r="C3625" s="92"/>
      <c r="H3625" s="145"/>
    </row>
    <row r="3626" spans="1:8" s="144" customFormat="1" ht="12.75" x14ac:dyDescent="0.2">
      <c r="A3626" s="135"/>
      <c r="B3626" s="91"/>
      <c r="C3626" s="92"/>
      <c r="H3626" s="145"/>
    </row>
    <row r="3627" spans="1:8" s="144" customFormat="1" ht="12.75" x14ac:dyDescent="0.2">
      <c r="A3627" s="135"/>
      <c r="B3627" s="91"/>
      <c r="C3627" s="92"/>
      <c r="H3627" s="145"/>
    </row>
    <row r="3628" spans="1:8" s="144" customFormat="1" ht="12.75" x14ac:dyDescent="0.2">
      <c r="A3628" s="135"/>
      <c r="B3628" s="91"/>
      <c r="C3628" s="92"/>
      <c r="H3628" s="145"/>
    </row>
    <row r="3629" spans="1:8" s="144" customFormat="1" ht="12.75" x14ac:dyDescent="0.2">
      <c r="A3629" s="135"/>
      <c r="B3629" s="91"/>
      <c r="C3629" s="92"/>
      <c r="H3629" s="145"/>
    </row>
    <row r="3630" spans="1:8" s="144" customFormat="1" ht="12.75" x14ac:dyDescent="0.2">
      <c r="A3630" s="135"/>
      <c r="B3630" s="91"/>
      <c r="C3630" s="92"/>
      <c r="H3630" s="145"/>
    </row>
    <row r="3631" spans="1:8" s="144" customFormat="1" ht="12.75" x14ac:dyDescent="0.2">
      <c r="A3631" s="135"/>
      <c r="B3631" s="91"/>
      <c r="C3631" s="92"/>
      <c r="H3631" s="145"/>
    </row>
    <row r="3632" spans="1:8" s="144" customFormat="1" ht="12.75" x14ac:dyDescent="0.2">
      <c r="A3632" s="135"/>
      <c r="B3632" s="91"/>
      <c r="C3632" s="92"/>
      <c r="H3632" s="145"/>
    </row>
    <row r="3633" spans="1:8" s="144" customFormat="1" ht="12.75" x14ac:dyDescent="0.2">
      <c r="A3633" s="135"/>
      <c r="B3633" s="91"/>
      <c r="C3633" s="92"/>
      <c r="H3633" s="145"/>
    </row>
    <row r="3634" spans="1:8" s="144" customFormat="1" ht="12.75" x14ac:dyDescent="0.2">
      <c r="A3634" s="135"/>
      <c r="B3634" s="91"/>
      <c r="C3634" s="92"/>
      <c r="H3634" s="145"/>
    </row>
    <row r="3635" spans="1:8" s="144" customFormat="1" ht="12.75" x14ac:dyDescent="0.2">
      <c r="A3635" s="135"/>
      <c r="B3635" s="91"/>
      <c r="C3635" s="92"/>
      <c r="H3635" s="145"/>
    </row>
    <row r="3636" spans="1:8" s="144" customFormat="1" ht="12.75" x14ac:dyDescent="0.2">
      <c r="A3636" s="135"/>
      <c r="B3636" s="91"/>
      <c r="C3636" s="92"/>
      <c r="H3636" s="145"/>
    </row>
    <row r="3637" spans="1:8" s="144" customFormat="1" ht="12.75" x14ac:dyDescent="0.2">
      <c r="A3637" s="135"/>
      <c r="B3637" s="91"/>
      <c r="C3637" s="92"/>
      <c r="H3637" s="145"/>
    </row>
    <row r="3638" spans="1:8" s="144" customFormat="1" ht="12.75" x14ac:dyDescent="0.2">
      <c r="A3638" s="135"/>
      <c r="B3638" s="91"/>
      <c r="C3638" s="92"/>
      <c r="H3638" s="145"/>
    </row>
    <row r="3639" spans="1:8" s="144" customFormat="1" ht="12.75" x14ac:dyDescent="0.2">
      <c r="A3639" s="135"/>
      <c r="B3639" s="91"/>
      <c r="C3639" s="92"/>
      <c r="H3639" s="145"/>
    </row>
    <row r="3640" spans="1:8" s="144" customFormat="1" ht="12.75" x14ac:dyDescent="0.2">
      <c r="A3640" s="135"/>
      <c r="B3640" s="91"/>
      <c r="C3640" s="92"/>
      <c r="H3640" s="145"/>
    </row>
    <row r="3641" spans="1:8" s="144" customFormat="1" ht="12.75" x14ac:dyDescent="0.2">
      <c r="A3641" s="135"/>
      <c r="B3641" s="91"/>
      <c r="C3641" s="92"/>
      <c r="H3641" s="145"/>
    </row>
    <row r="3642" spans="1:8" s="144" customFormat="1" ht="12.75" x14ac:dyDescent="0.2">
      <c r="A3642" s="135"/>
      <c r="B3642" s="91"/>
      <c r="C3642" s="92"/>
      <c r="H3642" s="145"/>
    </row>
    <row r="3643" spans="1:8" s="144" customFormat="1" ht="12.75" x14ac:dyDescent="0.2">
      <c r="A3643" s="135"/>
      <c r="B3643" s="91"/>
      <c r="C3643" s="92"/>
      <c r="H3643" s="145"/>
    </row>
    <row r="3644" spans="1:8" s="144" customFormat="1" ht="12.75" x14ac:dyDescent="0.2">
      <c r="A3644" s="135"/>
      <c r="B3644" s="91"/>
      <c r="C3644" s="92"/>
      <c r="H3644" s="145"/>
    </row>
    <row r="3645" spans="1:8" s="144" customFormat="1" ht="12.75" x14ac:dyDescent="0.2">
      <c r="A3645" s="135"/>
      <c r="B3645" s="91"/>
      <c r="C3645" s="92"/>
      <c r="H3645" s="145"/>
    </row>
    <row r="3646" spans="1:8" s="144" customFormat="1" ht="12.75" x14ac:dyDescent="0.2">
      <c r="A3646" s="135"/>
      <c r="B3646" s="91"/>
      <c r="C3646" s="92"/>
      <c r="H3646" s="145"/>
    </row>
    <row r="3647" spans="1:8" s="144" customFormat="1" ht="12.75" x14ac:dyDescent="0.2">
      <c r="A3647" s="135"/>
      <c r="B3647" s="91"/>
      <c r="C3647" s="92"/>
      <c r="H3647" s="145"/>
    </row>
    <row r="3648" spans="1:8" s="144" customFormat="1" ht="12.75" x14ac:dyDescent="0.2">
      <c r="A3648" s="135"/>
      <c r="B3648" s="91"/>
      <c r="C3648" s="92"/>
      <c r="H3648" s="145"/>
    </row>
    <row r="3649" spans="1:8" s="144" customFormat="1" ht="12.75" x14ac:dyDescent="0.2">
      <c r="A3649" s="135"/>
      <c r="B3649" s="91"/>
      <c r="C3649" s="92"/>
      <c r="H3649" s="145"/>
    </row>
    <row r="3650" spans="1:8" s="144" customFormat="1" ht="12.75" x14ac:dyDescent="0.2">
      <c r="A3650" s="135"/>
      <c r="B3650" s="91"/>
      <c r="C3650" s="92"/>
      <c r="H3650" s="145"/>
    </row>
    <row r="3651" spans="1:8" s="144" customFormat="1" ht="12.75" x14ac:dyDescent="0.2">
      <c r="A3651" s="135"/>
      <c r="B3651" s="91"/>
      <c r="C3651" s="92"/>
      <c r="H3651" s="145"/>
    </row>
    <row r="3652" spans="1:8" s="144" customFormat="1" ht="12.75" x14ac:dyDescent="0.2">
      <c r="A3652" s="135"/>
      <c r="B3652" s="91"/>
      <c r="C3652" s="92"/>
      <c r="H3652" s="145"/>
    </row>
    <row r="3653" spans="1:8" s="144" customFormat="1" ht="12.75" x14ac:dyDescent="0.2">
      <c r="A3653" s="135"/>
      <c r="B3653" s="91"/>
      <c r="C3653" s="92"/>
      <c r="H3653" s="145"/>
    </row>
    <row r="3654" spans="1:8" s="144" customFormat="1" ht="12.75" x14ac:dyDescent="0.2">
      <c r="A3654" s="135"/>
      <c r="B3654" s="91"/>
      <c r="C3654" s="92"/>
      <c r="H3654" s="145"/>
    </row>
    <row r="3655" spans="1:8" s="144" customFormat="1" ht="12.75" x14ac:dyDescent="0.2">
      <c r="A3655" s="135"/>
      <c r="B3655" s="91"/>
      <c r="C3655" s="92"/>
      <c r="H3655" s="145"/>
    </row>
    <row r="3656" spans="1:8" s="144" customFormat="1" ht="12.75" x14ac:dyDescent="0.2">
      <c r="A3656" s="135"/>
      <c r="B3656" s="91"/>
      <c r="C3656" s="92"/>
      <c r="H3656" s="145"/>
    </row>
    <row r="3657" spans="1:8" s="144" customFormat="1" ht="12.75" x14ac:dyDescent="0.2">
      <c r="A3657" s="135"/>
      <c r="B3657" s="91"/>
      <c r="C3657" s="92"/>
      <c r="H3657" s="145"/>
    </row>
    <row r="3658" spans="1:8" s="144" customFormat="1" ht="12.75" x14ac:dyDescent="0.2">
      <c r="A3658" s="135"/>
      <c r="B3658" s="91"/>
      <c r="C3658" s="92"/>
      <c r="H3658" s="145"/>
    </row>
    <row r="3659" spans="1:8" s="144" customFormat="1" ht="12.75" x14ac:dyDescent="0.2">
      <c r="A3659" s="135"/>
      <c r="B3659" s="91"/>
      <c r="C3659" s="92"/>
      <c r="H3659" s="145"/>
    </row>
    <row r="3660" spans="1:8" s="144" customFormat="1" ht="12.75" x14ac:dyDescent="0.2">
      <c r="A3660" s="135"/>
      <c r="B3660" s="91"/>
      <c r="C3660" s="92"/>
      <c r="H3660" s="145"/>
    </row>
    <row r="3661" spans="1:8" s="144" customFormat="1" ht="12.75" x14ac:dyDescent="0.2">
      <c r="A3661" s="135"/>
      <c r="B3661" s="91"/>
      <c r="C3661" s="92"/>
      <c r="H3661" s="145"/>
    </row>
    <row r="3662" spans="1:8" s="144" customFormat="1" ht="12.75" x14ac:dyDescent="0.2">
      <c r="A3662" s="135"/>
      <c r="B3662" s="91"/>
      <c r="C3662" s="92"/>
      <c r="H3662" s="145"/>
    </row>
    <row r="3663" spans="1:8" s="144" customFormat="1" ht="12.75" x14ac:dyDescent="0.2">
      <c r="A3663" s="135"/>
      <c r="B3663" s="91"/>
      <c r="C3663" s="92"/>
      <c r="H3663" s="145"/>
    </row>
    <row r="3664" spans="1:8" s="144" customFormat="1" ht="12.75" x14ac:dyDescent="0.2">
      <c r="A3664" s="135"/>
      <c r="B3664" s="91"/>
      <c r="C3664" s="92"/>
      <c r="H3664" s="145"/>
    </row>
    <row r="3665" spans="1:8" s="144" customFormat="1" ht="12.75" x14ac:dyDescent="0.2">
      <c r="A3665" s="135"/>
      <c r="B3665" s="91"/>
      <c r="C3665" s="92"/>
      <c r="H3665" s="145"/>
    </row>
    <row r="3666" spans="1:8" s="144" customFormat="1" ht="12.75" x14ac:dyDescent="0.2">
      <c r="A3666" s="135"/>
      <c r="B3666" s="91"/>
      <c r="C3666" s="92"/>
      <c r="H3666" s="145"/>
    </row>
    <row r="3667" spans="1:8" s="144" customFormat="1" ht="12.75" x14ac:dyDescent="0.2">
      <c r="A3667" s="135"/>
      <c r="B3667" s="91"/>
      <c r="C3667" s="92"/>
      <c r="H3667" s="145"/>
    </row>
    <row r="3668" spans="1:8" s="144" customFormat="1" ht="12.75" x14ac:dyDescent="0.2">
      <c r="A3668" s="135"/>
      <c r="B3668" s="91"/>
      <c r="C3668" s="92"/>
      <c r="H3668" s="145"/>
    </row>
    <row r="3669" spans="1:8" s="144" customFormat="1" ht="12.75" x14ac:dyDescent="0.2">
      <c r="A3669" s="135"/>
      <c r="B3669" s="91"/>
      <c r="C3669" s="92"/>
      <c r="H3669" s="145"/>
    </row>
    <row r="3670" spans="1:8" s="144" customFormat="1" ht="12.75" x14ac:dyDescent="0.2">
      <c r="A3670" s="135"/>
      <c r="B3670" s="91"/>
      <c r="C3670" s="92"/>
      <c r="H3670" s="145"/>
    </row>
    <row r="3671" spans="1:8" s="144" customFormat="1" ht="12.75" x14ac:dyDescent="0.2">
      <c r="A3671" s="135"/>
      <c r="B3671" s="91"/>
      <c r="C3671" s="92"/>
      <c r="H3671" s="145"/>
    </row>
    <row r="3672" spans="1:8" s="144" customFormat="1" ht="12.75" x14ac:dyDescent="0.2">
      <c r="A3672" s="135"/>
      <c r="B3672" s="91"/>
      <c r="C3672" s="92"/>
      <c r="H3672" s="145"/>
    </row>
    <row r="3673" spans="1:8" s="144" customFormat="1" ht="12.75" x14ac:dyDescent="0.2">
      <c r="A3673" s="135"/>
      <c r="B3673" s="91"/>
      <c r="C3673" s="92"/>
      <c r="H3673" s="145"/>
    </row>
    <row r="3674" spans="1:8" s="144" customFormat="1" ht="12.75" x14ac:dyDescent="0.2">
      <c r="A3674" s="135"/>
      <c r="B3674" s="91"/>
      <c r="C3674" s="92"/>
      <c r="H3674" s="145"/>
    </row>
    <row r="3675" spans="1:8" s="144" customFormat="1" ht="12.75" x14ac:dyDescent="0.2">
      <c r="A3675" s="135"/>
      <c r="B3675" s="91"/>
      <c r="C3675" s="92"/>
      <c r="H3675" s="145"/>
    </row>
    <row r="3676" spans="1:8" s="144" customFormat="1" ht="12.75" x14ac:dyDescent="0.2">
      <c r="A3676" s="135"/>
      <c r="B3676" s="91"/>
      <c r="C3676" s="92"/>
      <c r="H3676" s="145"/>
    </row>
    <row r="3677" spans="1:8" s="144" customFormat="1" ht="12.75" x14ac:dyDescent="0.2">
      <c r="A3677" s="135"/>
      <c r="B3677" s="91"/>
      <c r="C3677" s="92"/>
      <c r="H3677" s="145"/>
    </row>
    <row r="3678" spans="1:8" s="144" customFormat="1" ht="12.75" x14ac:dyDescent="0.2">
      <c r="A3678" s="135"/>
      <c r="B3678" s="91"/>
      <c r="C3678" s="92"/>
      <c r="H3678" s="145"/>
    </row>
    <row r="3679" spans="1:8" s="144" customFormat="1" ht="12.75" x14ac:dyDescent="0.2">
      <c r="A3679" s="135"/>
      <c r="B3679" s="91"/>
      <c r="C3679" s="92"/>
      <c r="H3679" s="145"/>
    </row>
    <row r="3680" spans="1:8" s="144" customFormat="1" ht="12.75" x14ac:dyDescent="0.2">
      <c r="A3680" s="135"/>
      <c r="B3680" s="91"/>
      <c r="C3680" s="92"/>
      <c r="H3680" s="145"/>
    </row>
    <row r="3681" spans="1:8" s="144" customFormat="1" ht="12.75" x14ac:dyDescent="0.2">
      <c r="A3681" s="135"/>
      <c r="B3681" s="91"/>
      <c r="C3681" s="92"/>
      <c r="H3681" s="145"/>
    </row>
    <row r="3682" spans="1:8" s="144" customFormat="1" ht="12.75" x14ac:dyDescent="0.2">
      <c r="A3682" s="135"/>
      <c r="B3682" s="91"/>
      <c r="C3682" s="92"/>
      <c r="H3682" s="145"/>
    </row>
    <row r="3683" spans="1:8" s="144" customFormat="1" ht="12.75" x14ac:dyDescent="0.2">
      <c r="A3683" s="135"/>
      <c r="B3683" s="91"/>
      <c r="C3683" s="92"/>
      <c r="H3683" s="145"/>
    </row>
    <row r="3684" spans="1:8" s="144" customFormat="1" ht="12.75" x14ac:dyDescent="0.2">
      <c r="A3684" s="135"/>
      <c r="B3684" s="91"/>
      <c r="C3684" s="92"/>
      <c r="H3684" s="145"/>
    </row>
    <row r="3685" spans="1:8" s="144" customFormat="1" ht="12.75" x14ac:dyDescent="0.2">
      <c r="A3685" s="135"/>
      <c r="B3685" s="91"/>
      <c r="C3685" s="92"/>
      <c r="H3685" s="145"/>
    </row>
    <row r="3686" spans="1:8" s="144" customFormat="1" ht="12.75" x14ac:dyDescent="0.2">
      <c r="A3686" s="135"/>
      <c r="B3686" s="91"/>
      <c r="C3686" s="92"/>
      <c r="H3686" s="145"/>
    </row>
    <row r="3687" spans="1:8" s="144" customFormat="1" ht="12.75" x14ac:dyDescent="0.2">
      <c r="A3687" s="135"/>
      <c r="B3687" s="91"/>
      <c r="C3687" s="92"/>
      <c r="H3687" s="145"/>
    </row>
    <row r="3688" spans="1:8" s="144" customFormat="1" ht="12.75" x14ac:dyDescent="0.2">
      <c r="A3688" s="135"/>
      <c r="B3688" s="91"/>
      <c r="C3688" s="92"/>
      <c r="H3688" s="145"/>
    </row>
    <row r="3689" spans="1:8" s="144" customFormat="1" ht="12.75" x14ac:dyDescent="0.2">
      <c r="A3689" s="135"/>
      <c r="B3689" s="91"/>
      <c r="C3689" s="92"/>
      <c r="H3689" s="145"/>
    </row>
    <row r="3690" spans="1:8" s="144" customFormat="1" ht="12.75" x14ac:dyDescent="0.2">
      <c r="A3690" s="135"/>
      <c r="B3690" s="91"/>
      <c r="C3690" s="92"/>
      <c r="H3690" s="145"/>
    </row>
    <row r="3691" spans="1:8" s="144" customFormat="1" ht="12.75" x14ac:dyDescent="0.2">
      <c r="A3691" s="135"/>
      <c r="B3691" s="91"/>
      <c r="C3691" s="92"/>
      <c r="H3691" s="145"/>
    </row>
    <row r="3692" spans="1:8" s="144" customFormat="1" ht="12.75" x14ac:dyDescent="0.2">
      <c r="A3692" s="135"/>
      <c r="B3692" s="91"/>
      <c r="C3692" s="92"/>
      <c r="H3692" s="145"/>
    </row>
    <row r="3693" spans="1:8" s="144" customFormat="1" ht="12.75" x14ac:dyDescent="0.2">
      <c r="A3693" s="135"/>
      <c r="B3693" s="91"/>
      <c r="C3693" s="92"/>
      <c r="H3693" s="145"/>
    </row>
    <row r="3694" spans="1:8" s="144" customFormat="1" ht="12.75" x14ac:dyDescent="0.2">
      <c r="A3694" s="135"/>
      <c r="B3694" s="91"/>
      <c r="C3694" s="92"/>
      <c r="H3694" s="145"/>
    </row>
    <row r="3695" spans="1:8" s="144" customFormat="1" ht="12.75" x14ac:dyDescent="0.2">
      <c r="A3695" s="135"/>
      <c r="B3695" s="91"/>
      <c r="C3695" s="92"/>
      <c r="H3695" s="145"/>
    </row>
    <row r="3696" spans="1:8" s="144" customFormat="1" ht="12.75" x14ac:dyDescent="0.2">
      <c r="A3696" s="135"/>
      <c r="B3696" s="91"/>
      <c r="C3696" s="92"/>
      <c r="H3696" s="145"/>
    </row>
    <row r="3697" spans="1:8" s="144" customFormat="1" ht="12.75" x14ac:dyDescent="0.2">
      <c r="A3697" s="135"/>
      <c r="B3697" s="91"/>
      <c r="C3697" s="92"/>
      <c r="H3697" s="145"/>
    </row>
    <row r="3698" spans="1:8" s="144" customFormat="1" ht="12.75" x14ac:dyDescent="0.2">
      <c r="A3698" s="135"/>
      <c r="B3698" s="91"/>
      <c r="C3698" s="92"/>
      <c r="H3698" s="145"/>
    </row>
    <row r="3699" spans="1:8" s="144" customFormat="1" ht="12.75" x14ac:dyDescent="0.2">
      <c r="A3699" s="135"/>
      <c r="B3699" s="91"/>
      <c r="C3699" s="92"/>
      <c r="H3699" s="145"/>
    </row>
    <row r="3700" spans="1:8" s="144" customFormat="1" ht="12.75" x14ac:dyDescent="0.2">
      <c r="A3700" s="135"/>
      <c r="B3700" s="91"/>
      <c r="C3700" s="92"/>
      <c r="H3700" s="145"/>
    </row>
    <row r="3701" spans="1:8" s="144" customFormat="1" ht="12.75" x14ac:dyDescent="0.2">
      <c r="A3701" s="135"/>
      <c r="B3701" s="91"/>
      <c r="C3701" s="92"/>
      <c r="H3701" s="145"/>
    </row>
    <row r="3702" spans="1:8" s="144" customFormat="1" ht="12.75" x14ac:dyDescent="0.2">
      <c r="A3702" s="135"/>
      <c r="B3702" s="91"/>
      <c r="C3702" s="92"/>
      <c r="H3702" s="145"/>
    </row>
    <row r="3703" spans="1:8" s="144" customFormat="1" ht="12.75" x14ac:dyDescent="0.2">
      <c r="A3703" s="135"/>
      <c r="B3703" s="91"/>
      <c r="C3703" s="92"/>
      <c r="H3703" s="145"/>
    </row>
    <row r="3704" spans="1:8" s="144" customFormat="1" ht="12.75" x14ac:dyDescent="0.2">
      <c r="A3704" s="135"/>
      <c r="B3704" s="91"/>
      <c r="C3704" s="92"/>
      <c r="H3704" s="145"/>
    </row>
    <row r="3705" spans="1:8" s="144" customFormat="1" ht="12.75" x14ac:dyDescent="0.2">
      <c r="A3705" s="135"/>
      <c r="B3705" s="91"/>
      <c r="C3705" s="92"/>
      <c r="H3705" s="145"/>
    </row>
    <row r="3706" spans="1:8" s="144" customFormat="1" ht="12.75" x14ac:dyDescent="0.2">
      <c r="A3706" s="135"/>
      <c r="B3706" s="91"/>
      <c r="C3706" s="92"/>
      <c r="H3706" s="145"/>
    </row>
    <row r="3707" spans="1:8" s="144" customFormat="1" ht="12.75" x14ac:dyDescent="0.2">
      <c r="A3707" s="135"/>
      <c r="B3707" s="91"/>
      <c r="C3707" s="92"/>
      <c r="H3707" s="145"/>
    </row>
    <row r="3708" spans="1:8" s="144" customFormat="1" ht="12.75" x14ac:dyDescent="0.2">
      <c r="A3708" s="135"/>
      <c r="B3708" s="91"/>
      <c r="C3708" s="92"/>
      <c r="H3708" s="145"/>
    </row>
    <row r="3709" spans="1:8" s="144" customFormat="1" ht="12.75" x14ac:dyDescent="0.2">
      <c r="A3709" s="135"/>
      <c r="B3709" s="91"/>
      <c r="C3709" s="92"/>
      <c r="H3709" s="145"/>
    </row>
    <row r="3710" spans="1:8" s="144" customFormat="1" ht="12.75" x14ac:dyDescent="0.2">
      <c r="A3710" s="135"/>
      <c r="B3710" s="91"/>
      <c r="C3710" s="92"/>
      <c r="H3710" s="145"/>
    </row>
    <row r="3711" spans="1:8" s="144" customFormat="1" ht="12.75" x14ac:dyDescent="0.2">
      <c r="A3711" s="135"/>
      <c r="B3711" s="91"/>
      <c r="C3711" s="92"/>
      <c r="H3711" s="145"/>
    </row>
    <row r="3712" spans="1:8" s="144" customFormat="1" ht="12.75" x14ac:dyDescent="0.2">
      <c r="A3712" s="135"/>
      <c r="B3712" s="91"/>
      <c r="C3712" s="92"/>
      <c r="H3712" s="145"/>
    </row>
    <row r="3713" spans="1:8" s="144" customFormat="1" ht="12.75" x14ac:dyDescent="0.2">
      <c r="A3713" s="135"/>
      <c r="B3713" s="91"/>
      <c r="C3713" s="92"/>
      <c r="H3713" s="145"/>
    </row>
    <row r="3714" spans="1:8" s="144" customFormat="1" ht="12.75" x14ac:dyDescent="0.2">
      <c r="A3714" s="135"/>
      <c r="B3714" s="91"/>
      <c r="C3714" s="92"/>
      <c r="H3714" s="145"/>
    </row>
    <row r="3715" spans="1:8" s="144" customFormat="1" ht="12.75" x14ac:dyDescent="0.2">
      <c r="A3715" s="135"/>
      <c r="B3715" s="91"/>
      <c r="C3715" s="92"/>
      <c r="H3715" s="145"/>
    </row>
    <row r="3716" spans="1:8" s="144" customFormat="1" ht="12.75" x14ac:dyDescent="0.2">
      <c r="A3716" s="135"/>
      <c r="B3716" s="91"/>
      <c r="C3716" s="92"/>
      <c r="H3716" s="145"/>
    </row>
    <row r="3717" spans="1:8" s="144" customFormat="1" ht="12.75" x14ac:dyDescent="0.2">
      <c r="A3717" s="135"/>
      <c r="B3717" s="91"/>
      <c r="C3717" s="92"/>
      <c r="H3717" s="145"/>
    </row>
    <row r="3718" spans="1:8" s="144" customFormat="1" ht="12.75" x14ac:dyDescent="0.2">
      <c r="A3718" s="135"/>
      <c r="B3718" s="91"/>
      <c r="C3718" s="92"/>
      <c r="H3718" s="145"/>
    </row>
    <row r="3719" spans="1:8" s="144" customFormat="1" ht="12.75" x14ac:dyDescent="0.2">
      <c r="A3719" s="135"/>
      <c r="B3719" s="91"/>
      <c r="C3719" s="92"/>
      <c r="H3719" s="145"/>
    </row>
    <row r="3720" spans="1:8" s="144" customFormat="1" ht="12.75" x14ac:dyDescent="0.2">
      <c r="A3720" s="135"/>
      <c r="B3720" s="91"/>
      <c r="C3720" s="92"/>
      <c r="H3720" s="145"/>
    </row>
    <row r="3721" spans="1:8" s="144" customFormat="1" ht="12.75" x14ac:dyDescent="0.2">
      <c r="A3721" s="135"/>
      <c r="B3721" s="91"/>
      <c r="C3721" s="92"/>
      <c r="H3721" s="145"/>
    </row>
    <row r="3722" spans="1:8" s="144" customFormat="1" ht="12.75" x14ac:dyDescent="0.2">
      <c r="A3722" s="135"/>
      <c r="B3722" s="91"/>
      <c r="C3722" s="92"/>
      <c r="H3722" s="145"/>
    </row>
    <row r="3723" spans="1:8" s="144" customFormat="1" ht="12.75" x14ac:dyDescent="0.2">
      <c r="A3723" s="135"/>
      <c r="B3723" s="91"/>
      <c r="C3723" s="92"/>
      <c r="H3723" s="145"/>
    </row>
    <row r="3724" spans="1:8" s="144" customFormat="1" ht="12.75" x14ac:dyDescent="0.2">
      <c r="A3724" s="135"/>
      <c r="B3724" s="91"/>
      <c r="C3724" s="92"/>
      <c r="H3724" s="145"/>
    </row>
    <row r="3725" spans="1:8" s="144" customFormat="1" ht="12.75" x14ac:dyDescent="0.2">
      <c r="A3725" s="135"/>
      <c r="B3725" s="91"/>
      <c r="C3725" s="92"/>
      <c r="H3725" s="145"/>
    </row>
    <row r="3726" spans="1:8" s="144" customFormat="1" ht="12.75" x14ac:dyDescent="0.2">
      <c r="A3726" s="135"/>
      <c r="B3726" s="91"/>
      <c r="C3726" s="92"/>
      <c r="H3726" s="145"/>
    </row>
    <row r="3727" spans="1:8" s="144" customFormat="1" ht="12.75" x14ac:dyDescent="0.2">
      <c r="A3727" s="135"/>
      <c r="B3727" s="91"/>
      <c r="C3727" s="92"/>
      <c r="H3727" s="145"/>
    </row>
    <row r="3728" spans="1:8" s="144" customFormat="1" ht="12.75" x14ac:dyDescent="0.2">
      <c r="A3728" s="135"/>
      <c r="B3728" s="91"/>
      <c r="C3728" s="92"/>
      <c r="H3728" s="145"/>
    </row>
    <row r="3729" spans="1:8" s="144" customFormat="1" ht="12.75" x14ac:dyDescent="0.2">
      <c r="A3729" s="135"/>
      <c r="B3729" s="91"/>
      <c r="C3729" s="92"/>
      <c r="H3729" s="145"/>
    </row>
    <row r="3730" spans="1:8" s="144" customFormat="1" ht="12.75" x14ac:dyDescent="0.2">
      <c r="A3730" s="135"/>
      <c r="B3730" s="91"/>
      <c r="C3730" s="92"/>
      <c r="H3730" s="145"/>
    </row>
    <row r="3731" spans="1:8" s="144" customFormat="1" ht="12.75" x14ac:dyDescent="0.2">
      <c r="A3731" s="135"/>
      <c r="B3731" s="91"/>
      <c r="C3731" s="92"/>
      <c r="H3731" s="145"/>
    </row>
    <row r="3732" spans="1:8" s="144" customFormat="1" ht="12.75" x14ac:dyDescent="0.2">
      <c r="A3732" s="135"/>
      <c r="B3732" s="91"/>
      <c r="C3732" s="92"/>
      <c r="H3732" s="145"/>
    </row>
    <row r="3733" spans="1:8" s="144" customFormat="1" ht="12.75" x14ac:dyDescent="0.2">
      <c r="A3733" s="135"/>
      <c r="B3733" s="91"/>
      <c r="C3733" s="92"/>
      <c r="H3733" s="145"/>
    </row>
    <row r="3734" spans="1:8" s="144" customFormat="1" ht="12.75" x14ac:dyDescent="0.2">
      <c r="A3734" s="135"/>
      <c r="B3734" s="91"/>
      <c r="C3734" s="92"/>
      <c r="H3734" s="145"/>
    </row>
    <row r="3735" spans="1:8" s="144" customFormat="1" ht="12.75" x14ac:dyDescent="0.2">
      <c r="A3735" s="135"/>
      <c r="B3735" s="91"/>
      <c r="C3735" s="92"/>
      <c r="H3735" s="145"/>
    </row>
    <row r="3736" spans="1:8" s="144" customFormat="1" ht="12.75" x14ac:dyDescent="0.2">
      <c r="A3736" s="135"/>
      <c r="B3736" s="91"/>
      <c r="C3736" s="92"/>
      <c r="H3736" s="145"/>
    </row>
    <row r="3737" spans="1:8" s="144" customFormat="1" ht="12.75" x14ac:dyDescent="0.2">
      <c r="A3737" s="135"/>
      <c r="B3737" s="91"/>
      <c r="C3737" s="92"/>
      <c r="H3737" s="145"/>
    </row>
    <row r="3738" spans="1:8" s="144" customFormat="1" ht="12.75" x14ac:dyDescent="0.2">
      <c r="A3738" s="135"/>
      <c r="B3738" s="91"/>
      <c r="C3738" s="92"/>
      <c r="H3738" s="145"/>
    </row>
    <row r="3739" spans="1:8" s="144" customFormat="1" ht="12.75" x14ac:dyDescent="0.2">
      <c r="A3739" s="135"/>
      <c r="B3739" s="91"/>
      <c r="C3739" s="92"/>
      <c r="H3739" s="145"/>
    </row>
    <row r="3740" spans="1:8" s="144" customFormat="1" ht="12.75" x14ac:dyDescent="0.2">
      <c r="A3740" s="135"/>
      <c r="B3740" s="91"/>
      <c r="C3740" s="92"/>
      <c r="H3740" s="145"/>
    </row>
    <row r="3741" spans="1:8" s="144" customFormat="1" ht="12.75" x14ac:dyDescent="0.2">
      <c r="A3741" s="135"/>
      <c r="B3741" s="91"/>
      <c r="C3741" s="92"/>
      <c r="H3741" s="145"/>
    </row>
    <row r="3742" spans="1:8" s="144" customFormat="1" ht="12.75" x14ac:dyDescent="0.2">
      <c r="A3742" s="135"/>
      <c r="B3742" s="91"/>
      <c r="C3742" s="92"/>
      <c r="H3742" s="145"/>
    </row>
    <row r="3743" spans="1:8" s="144" customFormat="1" ht="12.75" x14ac:dyDescent="0.2">
      <c r="A3743" s="135"/>
      <c r="B3743" s="91"/>
      <c r="C3743" s="92"/>
      <c r="H3743" s="145"/>
    </row>
    <row r="3744" spans="1:8" s="144" customFormat="1" ht="12.75" x14ac:dyDescent="0.2">
      <c r="A3744" s="135"/>
      <c r="B3744" s="91"/>
      <c r="C3744" s="92"/>
      <c r="H3744" s="145"/>
    </row>
    <row r="3745" spans="1:8" s="144" customFormat="1" ht="12.75" x14ac:dyDescent="0.2">
      <c r="A3745" s="135"/>
      <c r="B3745" s="91"/>
      <c r="C3745" s="92"/>
      <c r="H3745" s="145"/>
    </row>
    <row r="3746" spans="1:8" s="144" customFormat="1" ht="12.75" x14ac:dyDescent="0.2">
      <c r="A3746" s="135"/>
      <c r="B3746" s="91"/>
      <c r="C3746" s="92"/>
      <c r="H3746" s="145"/>
    </row>
    <row r="3747" spans="1:8" s="144" customFormat="1" ht="12.75" x14ac:dyDescent="0.2">
      <c r="A3747" s="135"/>
      <c r="B3747" s="91"/>
      <c r="C3747" s="92"/>
      <c r="H3747" s="145"/>
    </row>
    <row r="3748" spans="1:8" s="144" customFormat="1" ht="12.75" x14ac:dyDescent="0.2">
      <c r="A3748" s="135"/>
      <c r="B3748" s="91"/>
      <c r="C3748" s="92"/>
      <c r="H3748" s="145"/>
    </row>
    <row r="3749" spans="1:8" s="144" customFormat="1" ht="12.75" x14ac:dyDescent="0.2">
      <c r="A3749" s="135"/>
      <c r="B3749" s="91"/>
      <c r="C3749" s="92"/>
      <c r="H3749" s="145"/>
    </row>
    <row r="3750" spans="1:8" s="144" customFormat="1" ht="12.75" x14ac:dyDescent="0.2">
      <c r="A3750" s="135"/>
      <c r="B3750" s="91"/>
      <c r="C3750" s="92"/>
      <c r="H3750" s="145"/>
    </row>
    <row r="3751" spans="1:8" s="144" customFormat="1" ht="12.75" x14ac:dyDescent="0.2">
      <c r="A3751" s="135"/>
      <c r="B3751" s="91"/>
      <c r="C3751" s="92"/>
      <c r="H3751" s="145"/>
    </row>
    <row r="3752" spans="1:8" s="144" customFormat="1" ht="12.75" x14ac:dyDescent="0.2">
      <c r="A3752" s="135"/>
      <c r="B3752" s="91"/>
      <c r="C3752" s="92"/>
      <c r="H3752" s="145"/>
    </row>
    <row r="3753" spans="1:8" s="144" customFormat="1" ht="12.75" x14ac:dyDescent="0.2">
      <c r="A3753" s="135"/>
      <c r="B3753" s="91"/>
      <c r="C3753" s="92"/>
      <c r="H3753" s="145"/>
    </row>
    <row r="3754" spans="1:8" s="144" customFormat="1" ht="12.75" x14ac:dyDescent="0.2">
      <c r="A3754" s="135"/>
      <c r="B3754" s="91"/>
      <c r="C3754" s="92"/>
      <c r="H3754" s="145"/>
    </row>
    <row r="3755" spans="1:8" s="144" customFormat="1" ht="12.75" x14ac:dyDescent="0.2">
      <c r="A3755" s="135"/>
      <c r="B3755" s="91"/>
      <c r="C3755" s="92"/>
      <c r="H3755" s="145"/>
    </row>
    <row r="3756" spans="1:8" s="144" customFormat="1" ht="12.75" x14ac:dyDescent="0.2">
      <c r="A3756" s="135"/>
      <c r="B3756" s="91"/>
      <c r="C3756" s="92"/>
      <c r="H3756" s="145"/>
    </row>
    <row r="3757" spans="1:8" s="144" customFormat="1" ht="12.75" x14ac:dyDescent="0.2">
      <c r="A3757" s="135"/>
      <c r="B3757" s="91"/>
      <c r="C3757" s="92"/>
      <c r="H3757" s="145"/>
    </row>
    <row r="3758" spans="1:8" s="144" customFormat="1" ht="12.75" x14ac:dyDescent="0.2">
      <c r="A3758" s="135"/>
      <c r="B3758" s="91"/>
      <c r="C3758" s="92"/>
      <c r="H3758" s="145"/>
    </row>
    <row r="3759" spans="1:8" s="144" customFormat="1" ht="12.75" x14ac:dyDescent="0.2">
      <c r="A3759" s="135"/>
      <c r="B3759" s="91"/>
      <c r="C3759" s="92"/>
      <c r="H3759" s="145"/>
    </row>
    <row r="3760" spans="1:8" s="144" customFormat="1" ht="12.75" x14ac:dyDescent="0.2">
      <c r="A3760" s="135"/>
      <c r="B3760" s="91"/>
      <c r="C3760" s="92"/>
      <c r="H3760" s="145"/>
    </row>
    <row r="3761" spans="1:8" s="144" customFormat="1" ht="12.75" x14ac:dyDescent="0.2">
      <c r="A3761" s="135"/>
      <c r="B3761" s="91"/>
      <c r="C3761" s="92"/>
      <c r="H3761" s="145"/>
    </row>
    <row r="3762" spans="1:8" s="144" customFormat="1" ht="12.75" x14ac:dyDescent="0.2">
      <c r="A3762" s="135"/>
      <c r="B3762" s="91"/>
      <c r="C3762" s="92"/>
      <c r="H3762" s="145"/>
    </row>
    <row r="3763" spans="1:8" s="144" customFormat="1" ht="12.75" x14ac:dyDescent="0.2">
      <c r="A3763" s="135"/>
      <c r="B3763" s="91"/>
      <c r="C3763" s="92"/>
      <c r="H3763" s="145"/>
    </row>
    <row r="3764" spans="1:8" s="144" customFormat="1" ht="12.75" x14ac:dyDescent="0.2">
      <c r="A3764" s="135"/>
      <c r="B3764" s="91"/>
      <c r="C3764" s="92"/>
      <c r="H3764" s="145"/>
    </row>
    <row r="3765" spans="1:8" s="144" customFormat="1" ht="12.75" x14ac:dyDescent="0.2">
      <c r="A3765" s="135"/>
      <c r="B3765" s="91"/>
      <c r="C3765" s="92"/>
      <c r="H3765" s="145"/>
    </row>
    <row r="3766" spans="1:8" s="144" customFormat="1" ht="12.75" x14ac:dyDescent="0.2">
      <c r="A3766" s="135"/>
      <c r="B3766" s="91"/>
      <c r="C3766" s="92"/>
      <c r="H3766" s="145"/>
    </row>
    <row r="3767" spans="1:8" s="144" customFormat="1" ht="12.75" x14ac:dyDescent="0.2">
      <c r="A3767" s="135"/>
      <c r="B3767" s="91"/>
      <c r="C3767" s="92"/>
      <c r="H3767" s="145"/>
    </row>
    <row r="3768" spans="1:8" s="144" customFormat="1" ht="12.75" x14ac:dyDescent="0.2">
      <c r="A3768" s="135"/>
      <c r="B3768" s="91"/>
      <c r="C3768" s="92"/>
      <c r="H3768" s="145"/>
    </row>
    <row r="3769" spans="1:8" s="144" customFormat="1" ht="12.75" x14ac:dyDescent="0.2">
      <c r="A3769" s="135"/>
      <c r="B3769" s="91"/>
      <c r="C3769" s="92"/>
      <c r="H3769" s="145"/>
    </row>
    <row r="3770" spans="1:8" s="144" customFormat="1" ht="12.75" x14ac:dyDescent="0.2">
      <c r="A3770" s="135"/>
      <c r="B3770" s="91"/>
      <c r="C3770" s="92"/>
      <c r="H3770" s="145"/>
    </row>
    <row r="3771" spans="1:8" s="144" customFormat="1" ht="12.75" x14ac:dyDescent="0.2">
      <c r="A3771" s="135"/>
      <c r="B3771" s="91"/>
      <c r="C3771" s="92"/>
      <c r="H3771" s="145"/>
    </row>
    <row r="3772" spans="1:8" s="144" customFormat="1" ht="12.75" x14ac:dyDescent="0.2">
      <c r="A3772" s="135"/>
      <c r="B3772" s="91"/>
      <c r="C3772" s="92"/>
      <c r="H3772" s="145"/>
    </row>
    <row r="3773" spans="1:8" s="144" customFormat="1" ht="12.75" x14ac:dyDescent="0.2">
      <c r="A3773" s="135"/>
      <c r="B3773" s="91"/>
      <c r="C3773" s="92"/>
      <c r="H3773" s="145"/>
    </row>
    <row r="3774" spans="1:8" s="144" customFormat="1" ht="12.75" x14ac:dyDescent="0.2">
      <c r="A3774" s="135"/>
      <c r="B3774" s="91"/>
      <c r="C3774" s="92"/>
      <c r="H3774" s="145"/>
    </row>
    <row r="3775" spans="1:8" s="144" customFormat="1" ht="12.75" x14ac:dyDescent="0.2">
      <c r="A3775" s="135"/>
      <c r="B3775" s="91"/>
      <c r="C3775" s="92"/>
      <c r="H3775" s="145"/>
    </row>
    <row r="3776" spans="1:8" s="144" customFormat="1" ht="12.75" x14ac:dyDescent="0.2">
      <c r="A3776" s="135"/>
      <c r="B3776" s="91"/>
      <c r="C3776" s="92"/>
      <c r="H3776" s="145"/>
    </row>
    <row r="3777" spans="1:8" s="144" customFormat="1" ht="12.75" x14ac:dyDescent="0.2">
      <c r="A3777" s="135"/>
      <c r="B3777" s="91"/>
      <c r="C3777" s="92"/>
      <c r="H3777" s="145"/>
    </row>
    <row r="3778" spans="1:8" s="144" customFormat="1" ht="12.75" x14ac:dyDescent="0.2">
      <c r="A3778" s="135"/>
      <c r="B3778" s="91"/>
      <c r="C3778" s="92"/>
      <c r="H3778" s="145"/>
    </row>
    <row r="3779" spans="1:8" s="144" customFormat="1" ht="12.75" x14ac:dyDescent="0.2">
      <c r="A3779" s="135"/>
      <c r="B3779" s="91"/>
      <c r="C3779" s="92"/>
      <c r="H3779" s="145"/>
    </row>
    <row r="3780" spans="1:8" s="144" customFormat="1" ht="12.75" x14ac:dyDescent="0.2">
      <c r="A3780" s="135"/>
      <c r="B3780" s="91"/>
      <c r="C3780" s="92"/>
      <c r="H3780" s="145"/>
    </row>
    <row r="3781" spans="1:8" s="144" customFormat="1" ht="12.75" x14ac:dyDescent="0.2">
      <c r="A3781" s="135"/>
      <c r="B3781" s="91"/>
      <c r="C3781" s="92"/>
      <c r="H3781" s="145"/>
    </row>
    <row r="3782" spans="1:8" s="144" customFormat="1" ht="12.75" x14ac:dyDescent="0.2">
      <c r="A3782" s="135"/>
      <c r="B3782" s="91"/>
      <c r="C3782" s="92"/>
      <c r="H3782" s="145"/>
    </row>
    <row r="3783" spans="1:8" s="144" customFormat="1" ht="12.75" x14ac:dyDescent="0.2">
      <c r="A3783" s="135"/>
      <c r="B3783" s="91"/>
      <c r="C3783" s="92"/>
      <c r="H3783" s="145"/>
    </row>
    <row r="3784" spans="1:8" s="144" customFormat="1" ht="12.75" x14ac:dyDescent="0.2">
      <c r="A3784" s="135"/>
      <c r="B3784" s="91"/>
      <c r="C3784" s="92"/>
      <c r="H3784" s="145"/>
    </row>
    <row r="3785" spans="1:8" s="144" customFormat="1" ht="12.75" x14ac:dyDescent="0.2">
      <c r="A3785" s="135"/>
      <c r="B3785" s="91"/>
      <c r="C3785" s="92"/>
      <c r="H3785" s="145"/>
    </row>
    <row r="3786" spans="1:8" s="144" customFormat="1" ht="12.75" x14ac:dyDescent="0.2">
      <c r="A3786" s="135"/>
      <c r="B3786" s="91"/>
      <c r="C3786" s="92"/>
      <c r="H3786" s="145"/>
    </row>
    <row r="3787" spans="1:8" s="144" customFormat="1" ht="12.75" x14ac:dyDescent="0.2">
      <c r="A3787" s="135"/>
      <c r="B3787" s="91"/>
      <c r="C3787" s="92"/>
      <c r="H3787" s="145"/>
    </row>
    <row r="3788" spans="1:8" s="144" customFormat="1" ht="12.75" x14ac:dyDescent="0.2">
      <c r="A3788" s="135"/>
      <c r="B3788" s="91"/>
      <c r="C3788" s="92"/>
      <c r="H3788" s="145"/>
    </row>
    <row r="3789" spans="1:8" s="144" customFormat="1" ht="12.75" x14ac:dyDescent="0.2">
      <c r="A3789" s="135"/>
      <c r="B3789" s="91"/>
      <c r="C3789" s="92"/>
      <c r="H3789" s="145"/>
    </row>
    <row r="3790" spans="1:8" s="144" customFormat="1" ht="12.75" x14ac:dyDescent="0.2">
      <c r="A3790" s="135"/>
      <c r="B3790" s="91"/>
      <c r="C3790" s="92"/>
      <c r="H3790" s="145"/>
    </row>
    <row r="3791" spans="1:8" s="144" customFormat="1" ht="12.75" x14ac:dyDescent="0.2">
      <c r="A3791" s="135"/>
      <c r="B3791" s="91"/>
      <c r="C3791" s="92"/>
      <c r="H3791" s="145"/>
    </row>
    <row r="3792" spans="1:8" s="144" customFormat="1" ht="12.75" x14ac:dyDescent="0.2">
      <c r="A3792" s="135"/>
      <c r="B3792" s="91"/>
      <c r="C3792" s="92"/>
      <c r="H3792" s="145"/>
    </row>
    <row r="3793" spans="1:8" s="144" customFormat="1" ht="12.75" x14ac:dyDescent="0.2">
      <c r="A3793" s="135"/>
      <c r="B3793" s="91"/>
      <c r="C3793" s="92"/>
      <c r="H3793" s="145"/>
    </row>
    <row r="3794" spans="1:8" s="144" customFormat="1" ht="12.75" x14ac:dyDescent="0.2">
      <c r="A3794" s="135"/>
      <c r="B3794" s="91"/>
      <c r="C3794" s="92"/>
      <c r="H3794" s="145"/>
    </row>
    <row r="3795" spans="1:8" s="144" customFormat="1" ht="12.75" x14ac:dyDescent="0.2">
      <c r="A3795" s="135"/>
      <c r="B3795" s="91"/>
      <c r="C3795" s="92"/>
      <c r="H3795" s="145"/>
    </row>
    <row r="3796" spans="1:8" s="144" customFormat="1" ht="12.75" x14ac:dyDescent="0.2">
      <c r="A3796" s="135"/>
      <c r="B3796" s="91"/>
      <c r="C3796" s="92"/>
      <c r="H3796" s="145"/>
    </row>
    <row r="3797" spans="1:8" s="144" customFormat="1" ht="12.75" x14ac:dyDescent="0.2">
      <c r="A3797" s="135"/>
      <c r="B3797" s="91"/>
      <c r="C3797" s="92"/>
      <c r="H3797" s="145"/>
    </row>
    <row r="3798" spans="1:8" s="144" customFormat="1" ht="12.75" x14ac:dyDescent="0.2">
      <c r="A3798" s="135"/>
      <c r="B3798" s="91"/>
      <c r="C3798" s="92"/>
      <c r="H3798" s="145"/>
    </row>
    <row r="3799" spans="1:8" s="144" customFormat="1" ht="12.75" x14ac:dyDescent="0.2">
      <c r="A3799" s="135"/>
      <c r="B3799" s="91"/>
      <c r="C3799" s="92"/>
      <c r="H3799" s="145"/>
    </row>
    <row r="3800" spans="1:8" s="144" customFormat="1" ht="12.75" x14ac:dyDescent="0.2">
      <c r="A3800" s="135"/>
      <c r="B3800" s="91"/>
      <c r="C3800" s="92"/>
      <c r="H3800" s="145"/>
    </row>
    <row r="3801" spans="1:8" s="144" customFormat="1" ht="12.75" x14ac:dyDescent="0.2">
      <c r="A3801" s="135"/>
      <c r="B3801" s="91"/>
      <c r="C3801" s="92"/>
      <c r="H3801" s="145"/>
    </row>
    <row r="3802" spans="1:8" s="144" customFormat="1" ht="12.75" x14ac:dyDescent="0.2">
      <c r="A3802" s="135"/>
      <c r="B3802" s="91"/>
      <c r="C3802" s="92"/>
      <c r="H3802" s="145"/>
    </row>
    <row r="3803" spans="1:8" s="144" customFormat="1" ht="12.75" x14ac:dyDescent="0.2">
      <c r="A3803" s="135"/>
      <c r="B3803" s="91"/>
      <c r="C3803" s="92"/>
      <c r="H3803" s="145"/>
    </row>
    <row r="3804" spans="1:8" s="144" customFormat="1" ht="12.75" x14ac:dyDescent="0.2">
      <c r="A3804" s="135"/>
      <c r="B3804" s="91"/>
      <c r="C3804" s="92"/>
      <c r="H3804" s="145"/>
    </row>
    <row r="3805" spans="1:8" s="144" customFormat="1" ht="12.75" x14ac:dyDescent="0.2">
      <c r="A3805" s="135"/>
      <c r="B3805" s="91"/>
      <c r="C3805" s="92"/>
      <c r="H3805" s="145"/>
    </row>
    <row r="3806" spans="1:8" s="144" customFormat="1" ht="12.75" x14ac:dyDescent="0.2">
      <c r="A3806" s="135"/>
      <c r="B3806" s="91"/>
      <c r="C3806" s="92"/>
      <c r="H3806" s="145"/>
    </row>
    <row r="3807" spans="1:8" s="144" customFormat="1" ht="12.75" x14ac:dyDescent="0.2">
      <c r="A3807" s="135"/>
      <c r="B3807" s="91"/>
      <c r="C3807" s="92"/>
      <c r="H3807" s="145"/>
    </row>
    <row r="3808" spans="1:8" s="144" customFormat="1" ht="12.75" x14ac:dyDescent="0.2">
      <c r="A3808" s="135"/>
      <c r="B3808" s="91"/>
      <c r="C3808" s="92"/>
      <c r="H3808" s="145"/>
    </row>
    <row r="3809" spans="1:8" s="144" customFormat="1" ht="12.75" x14ac:dyDescent="0.2">
      <c r="A3809" s="135"/>
      <c r="B3809" s="91"/>
      <c r="C3809" s="92"/>
      <c r="H3809" s="145"/>
    </row>
    <row r="3810" spans="1:8" s="144" customFormat="1" ht="12.75" x14ac:dyDescent="0.2">
      <c r="A3810" s="135"/>
      <c r="B3810" s="91"/>
      <c r="C3810" s="92"/>
      <c r="H3810" s="145"/>
    </row>
    <row r="3811" spans="1:8" s="144" customFormat="1" ht="12.75" x14ac:dyDescent="0.2">
      <c r="A3811" s="135"/>
      <c r="B3811" s="91"/>
      <c r="C3811" s="92"/>
      <c r="H3811" s="145"/>
    </row>
    <row r="3812" spans="1:8" s="144" customFormat="1" ht="12.75" x14ac:dyDescent="0.2">
      <c r="A3812" s="135"/>
      <c r="B3812" s="91"/>
      <c r="C3812" s="92"/>
      <c r="H3812" s="145"/>
    </row>
    <row r="3813" spans="1:8" s="144" customFormat="1" ht="12.75" x14ac:dyDescent="0.2">
      <c r="A3813" s="135"/>
      <c r="B3813" s="91"/>
      <c r="C3813" s="92"/>
      <c r="H3813" s="145"/>
    </row>
    <row r="3814" spans="1:8" s="144" customFormat="1" ht="12.75" x14ac:dyDescent="0.2">
      <c r="A3814" s="135"/>
      <c r="B3814" s="91"/>
      <c r="C3814" s="92"/>
      <c r="H3814" s="145"/>
    </row>
    <row r="3815" spans="1:8" s="144" customFormat="1" ht="12.75" x14ac:dyDescent="0.2">
      <c r="A3815" s="135"/>
      <c r="B3815" s="91"/>
      <c r="C3815" s="92"/>
      <c r="H3815" s="145"/>
    </row>
    <row r="3816" spans="1:8" s="144" customFormat="1" ht="12.75" x14ac:dyDescent="0.2">
      <c r="A3816" s="135"/>
      <c r="B3816" s="91"/>
      <c r="C3816" s="92"/>
      <c r="H3816" s="145"/>
    </row>
    <row r="3817" spans="1:8" s="144" customFormat="1" ht="12.75" x14ac:dyDescent="0.2">
      <c r="A3817" s="135"/>
      <c r="B3817" s="91"/>
      <c r="C3817" s="92"/>
      <c r="H3817" s="145"/>
    </row>
    <row r="3818" spans="1:8" s="144" customFormat="1" ht="12.75" x14ac:dyDescent="0.2">
      <c r="A3818" s="135"/>
      <c r="B3818" s="91"/>
      <c r="C3818" s="92"/>
      <c r="H3818" s="145"/>
    </row>
    <row r="3819" spans="1:8" s="144" customFormat="1" ht="12.75" x14ac:dyDescent="0.2">
      <c r="A3819" s="135"/>
      <c r="B3819" s="91"/>
      <c r="C3819" s="92"/>
      <c r="H3819" s="145"/>
    </row>
    <row r="3820" spans="1:8" s="144" customFormat="1" ht="12.75" x14ac:dyDescent="0.2">
      <c r="A3820" s="135"/>
      <c r="B3820" s="91"/>
      <c r="C3820" s="92"/>
      <c r="H3820" s="145"/>
    </row>
    <row r="3821" spans="1:8" s="144" customFormat="1" ht="12.75" x14ac:dyDescent="0.2">
      <c r="A3821" s="135"/>
      <c r="B3821" s="91"/>
      <c r="C3821" s="92"/>
      <c r="H3821" s="145"/>
    </row>
    <row r="3822" spans="1:8" s="144" customFormat="1" ht="12.75" x14ac:dyDescent="0.2">
      <c r="A3822" s="135"/>
      <c r="B3822" s="91"/>
      <c r="C3822" s="92"/>
      <c r="H3822" s="145"/>
    </row>
    <row r="3823" spans="1:8" s="144" customFormat="1" ht="12.75" x14ac:dyDescent="0.2">
      <c r="A3823" s="135"/>
      <c r="B3823" s="91"/>
      <c r="C3823" s="92"/>
      <c r="H3823" s="145"/>
    </row>
    <row r="3824" spans="1:8" s="144" customFormat="1" ht="12.75" x14ac:dyDescent="0.2">
      <c r="A3824" s="135"/>
      <c r="B3824" s="91"/>
      <c r="C3824" s="92"/>
      <c r="H3824" s="145"/>
    </row>
    <row r="3825" spans="1:8" s="144" customFormat="1" ht="12.75" x14ac:dyDescent="0.2">
      <c r="A3825" s="135"/>
      <c r="B3825" s="91"/>
      <c r="C3825" s="92"/>
      <c r="H3825" s="145"/>
    </row>
    <row r="3826" spans="1:8" s="144" customFormat="1" ht="12.75" x14ac:dyDescent="0.2">
      <c r="A3826" s="135"/>
      <c r="B3826" s="91"/>
      <c r="C3826" s="92"/>
      <c r="H3826" s="145"/>
    </row>
    <row r="3827" spans="1:8" s="144" customFormat="1" ht="12.75" x14ac:dyDescent="0.2">
      <c r="A3827" s="135"/>
      <c r="B3827" s="91"/>
      <c r="C3827" s="92"/>
      <c r="H3827" s="145"/>
    </row>
    <row r="3828" spans="1:8" s="144" customFormat="1" ht="12.75" x14ac:dyDescent="0.2">
      <c r="A3828" s="135"/>
      <c r="B3828" s="91"/>
      <c r="C3828" s="92"/>
      <c r="H3828" s="145"/>
    </row>
    <row r="3829" spans="1:8" s="144" customFormat="1" ht="12.75" x14ac:dyDescent="0.2">
      <c r="A3829" s="135"/>
      <c r="B3829" s="91"/>
      <c r="C3829" s="92"/>
      <c r="H3829" s="145"/>
    </row>
    <row r="3830" spans="1:8" s="144" customFormat="1" ht="12.75" x14ac:dyDescent="0.2">
      <c r="A3830" s="135"/>
      <c r="B3830" s="91"/>
      <c r="C3830" s="92"/>
      <c r="H3830" s="145"/>
    </row>
    <row r="3831" spans="1:8" s="144" customFormat="1" ht="12.75" x14ac:dyDescent="0.2">
      <c r="A3831" s="135"/>
      <c r="B3831" s="91"/>
      <c r="C3831" s="92"/>
      <c r="H3831" s="145"/>
    </row>
    <row r="3832" spans="1:8" s="144" customFormat="1" ht="12.75" x14ac:dyDescent="0.2">
      <c r="A3832" s="135"/>
      <c r="B3832" s="91"/>
      <c r="C3832" s="92"/>
      <c r="H3832" s="145"/>
    </row>
    <row r="3833" spans="1:8" s="144" customFormat="1" ht="12.75" x14ac:dyDescent="0.2">
      <c r="A3833" s="135"/>
      <c r="B3833" s="91"/>
      <c r="C3833" s="92"/>
      <c r="H3833" s="145"/>
    </row>
    <row r="3834" spans="1:8" s="144" customFormat="1" ht="12.75" x14ac:dyDescent="0.2">
      <c r="A3834" s="135"/>
      <c r="B3834" s="91"/>
      <c r="C3834" s="92"/>
      <c r="H3834" s="145"/>
    </row>
    <row r="3835" spans="1:8" s="144" customFormat="1" ht="12.75" x14ac:dyDescent="0.2">
      <c r="A3835" s="135"/>
      <c r="B3835" s="91"/>
      <c r="C3835" s="92"/>
      <c r="H3835" s="145"/>
    </row>
    <row r="3836" spans="1:8" s="144" customFormat="1" ht="12.75" x14ac:dyDescent="0.2">
      <c r="A3836" s="135"/>
      <c r="B3836" s="91"/>
      <c r="C3836" s="92"/>
      <c r="H3836" s="145"/>
    </row>
    <row r="3837" spans="1:8" s="144" customFormat="1" ht="12.75" x14ac:dyDescent="0.2">
      <c r="A3837" s="135"/>
      <c r="B3837" s="91"/>
      <c r="C3837" s="92"/>
      <c r="H3837" s="145"/>
    </row>
    <row r="3838" spans="1:8" s="144" customFormat="1" ht="12.75" x14ac:dyDescent="0.2">
      <c r="A3838" s="135"/>
      <c r="B3838" s="91"/>
      <c r="C3838" s="92"/>
      <c r="H3838" s="145"/>
    </row>
    <row r="3839" spans="1:8" s="144" customFormat="1" ht="12.75" x14ac:dyDescent="0.2">
      <c r="A3839" s="135"/>
      <c r="B3839" s="91"/>
      <c r="C3839" s="92"/>
      <c r="H3839" s="145"/>
    </row>
    <row r="3840" spans="1:8" s="144" customFormat="1" ht="12.75" x14ac:dyDescent="0.2">
      <c r="A3840" s="135"/>
      <c r="B3840" s="91"/>
      <c r="C3840" s="92"/>
      <c r="H3840" s="145"/>
    </row>
    <row r="3841" spans="1:8" s="144" customFormat="1" ht="12.75" x14ac:dyDescent="0.2">
      <c r="A3841" s="135"/>
      <c r="B3841" s="91"/>
      <c r="C3841" s="92"/>
      <c r="H3841" s="145"/>
    </row>
    <row r="3842" spans="1:8" s="144" customFormat="1" ht="12.75" x14ac:dyDescent="0.2">
      <c r="A3842" s="135"/>
      <c r="B3842" s="91"/>
      <c r="C3842" s="92"/>
      <c r="H3842" s="145"/>
    </row>
    <row r="3843" spans="1:8" s="144" customFormat="1" ht="12.75" x14ac:dyDescent="0.2">
      <c r="A3843" s="135"/>
      <c r="B3843" s="91"/>
      <c r="C3843" s="92"/>
      <c r="H3843" s="145"/>
    </row>
    <row r="3844" spans="1:8" s="144" customFormat="1" ht="12.75" x14ac:dyDescent="0.2">
      <c r="A3844" s="135"/>
      <c r="B3844" s="91"/>
      <c r="C3844" s="92"/>
      <c r="H3844" s="145"/>
    </row>
    <row r="3845" spans="1:8" s="144" customFormat="1" ht="12.75" x14ac:dyDescent="0.2">
      <c r="A3845" s="135"/>
      <c r="B3845" s="91"/>
      <c r="C3845" s="92"/>
      <c r="H3845" s="145"/>
    </row>
    <row r="3846" spans="1:8" s="144" customFormat="1" ht="12.75" x14ac:dyDescent="0.2">
      <c r="A3846" s="135"/>
      <c r="B3846" s="91"/>
      <c r="C3846" s="92"/>
      <c r="H3846" s="145"/>
    </row>
    <row r="3847" spans="1:8" s="144" customFormat="1" ht="12.75" x14ac:dyDescent="0.2">
      <c r="A3847" s="135"/>
      <c r="B3847" s="91"/>
      <c r="C3847" s="92"/>
      <c r="H3847" s="145"/>
    </row>
    <row r="3848" spans="1:8" s="144" customFormat="1" ht="12.75" x14ac:dyDescent="0.2">
      <c r="A3848" s="135"/>
      <c r="B3848" s="91"/>
      <c r="C3848" s="92"/>
      <c r="H3848" s="145"/>
    </row>
    <row r="3849" spans="1:8" s="144" customFormat="1" ht="12.75" x14ac:dyDescent="0.2">
      <c r="A3849" s="135"/>
      <c r="B3849" s="91"/>
      <c r="C3849" s="92"/>
      <c r="H3849" s="145"/>
    </row>
    <row r="3850" spans="1:8" s="144" customFormat="1" ht="12.75" x14ac:dyDescent="0.2">
      <c r="A3850" s="135"/>
      <c r="B3850" s="91"/>
      <c r="C3850" s="92"/>
      <c r="H3850" s="145"/>
    </row>
    <row r="3851" spans="1:8" s="144" customFormat="1" ht="12.75" x14ac:dyDescent="0.2">
      <c r="A3851" s="135"/>
      <c r="B3851" s="91"/>
      <c r="C3851" s="92"/>
      <c r="H3851" s="145"/>
    </row>
    <row r="3852" spans="1:8" s="144" customFormat="1" ht="12.75" x14ac:dyDescent="0.2">
      <c r="A3852" s="135"/>
      <c r="B3852" s="91"/>
      <c r="C3852" s="92"/>
      <c r="H3852" s="145"/>
    </row>
    <row r="3853" spans="1:8" s="144" customFormat="1" ht="12.75" x14ac:dyDescent="0.2">
      <c r="A3853" s="135"/>
      <c r="B3853" s="91"/>
      <c r="C3853" s="92"/>
      <c r="H3853" s="145"/>
    </row>
    <row r="3854" spans="1:8" s="144" customFormat="1" ht="12.75" x14ac:dyDescent="0.2">
      <c r="A3854" s="135"/>
      <c r="B3854" s="91"/>
      <c r="C3854" s="92"/>
      <c r="H3854" s="145"/>
    </row>
    <row r="3855" spans="1:8" s="144" customFormat="1" ht="12.75" x14ac:dyDescent="0.2">
      <c r="A3855" s="135"/>
      <c r="B3855" s="91"/>
      <c r="C3855" s="92"/>
      <c r="H3855" s="145"/>
    </row>
    <row r="3856" spans="1:8" s="144" customFormat="1" ht="12.75" x14ac:dyDescent="0.2">
      <c r="A3856" s="135"/>
      <c r="B3856" s="91"/>
      <c r="C3856" s="92"/>
      <c r="H3856" s="145"/>
    </row>
    <row r="3857" spans="1:8" s="144" customFormat="1" ht="12.75" x14ac:dyDescent="0.2">
      <c r="A3857" s="135"/>
      <c r="B3857" s="91"/>
      <c r="C3857" s="92"/>
      <c r="H3857" s="145"/>
    </row>
    <row r="3858" spans="1:8" s="144" customFormat="1" ht="12.75" x14ac:dyDescent="0.2">
      <c r="A3858" s="135"/>
      <c r="B3858" s="91"/>
      <c r="C3858" s="92"/>
      <c r="H3858" s="145"/>
    </row>
    <row r="3859" spans="1:8" s="144" customFormat="1" ht="12.75" x14ac:dyDescent="0.2">
      <c r="A3859" s="135"/>
      <c r="B3859" s="91"/>
      <c r="C3859" s="92"/>
      <c r="H3859" s="145"/>
    </row>
    <row r="3860" spans="1:8" s="144" customFormat="1" ht="12.75" x14ac:dyDescent="0.2">
      <c r="A3860" s="135"/>
      <c r="B3860" s="91"/>
      <c r="C3860" s="92"/>
      <c r="H3860" s="145"/>
    </row>
    <row r="3861" spans="1:8" s="144" customFormat="1" ht="12.75" x14ac:dyDescent="0.2">
      <c r="A3861" s="135"/>
      <c r="B3861" s="91"/>
      <c r="C3861" s="92"/>
      <c r="H3861" s="145"/>
    </row>
    <row r="3862" spans="1:8" s="144" customFormat="1" ht="12.75" x14ac:dyDescent="0.2">
      <c r="A3862" s="135"/>
      <c r="B3862" s="91"/>
      <c r="C3862" s="92"/>
      <c r="H3862" s="145"/>
    </row>
    <row r="3863" spans="1:8" s="144" customFormat="1" ht="12.75" x14ac:dyDescent="0.2">
      <c r="A3863" s="135"/>
      <c r="B3863" s="91"/>
      <c r="C3863" s="92"/>
      <c r="H3863" s="145"/>
    </row>
    <row r="3864" spans="1:8" s="144" customFormat="1" ht="12.75" x14ac:dyDescent="0.2">
      <c r="A3864" s="135"/>
      <c r="B3864" s="91"/>
      <c r="C3864" s="92"/>
      <c r="H3864" s="145"/>
    </row>
    <row r="3865" spans="1:8" s="144" customFormat="1" ht="12.75" x14ac:dyDescent="0.2">
      <c r="A3865" s="135"/>
      <c r="B3865" s="91"/>
      <c r="C3865" s="92"/>
      <c r="H3865" s="145"/>
    </row>
    <row r="3866" spans="1:8" s="144" customFormat="1" ht="12.75" x14ac:dyDescent="0.2">
      <c r="A3866" s="135"/>
      <c r="B3866" s="91"/>
      <c r="C3866" s="92"/>
      <c r="H3866" s="145"/>
    </row>
    <row r="3867" spans="1:8" s="144" customFormat="1" ht="12.75" x14ac:dyDescent="0.2">
      <c r="A3867" s="135"/>
      <c r="B3867" s="91"/>
      <c r="C3867" s="92"/>
      <c r="H3867" s="145"/>
    </row>
    <row r="3868" spans="1:8" s="144" customFormat="1" ht="12.75" x14ac:dyDescent="0.2">
      <c r="A3868" s="135"/>
      <c r="B3868" s="91"/>
      <c r="C3868" s="92"/>
      <c r="H3868" s="145"/>
    </row>
    <row r="3869" spans="1:8" s="144" customFormat="1" ht="12.75" x14ac:dyDescent="0.2">
      <c r="A3869" s="135"/>
      <c r="B3869" s="91"/>
      <c r="C3869" s="92"/>
      <c r="H3869" s="145"/>
    </row>
    <row r="3870" spans="1:8" s="144" customFormat="1" ht="12.75" x14ac:dyDescent="0.2">
      <c r="A3870" s="135"/>
      <c r="B3870" s="91"/>
      <c r="C3870" s="92"/>
      <c r="H3870" s="145"/>
    </row>
    <row r="3871" spans="1:8" s="144" customFormat="1" ht="12.75" x14ac:dyDescent="0.2">
      <c r="A3871" s="135"/>
      <c r="B3871" s="91"/>
      <c r="C3871" s="92"/>
      <c r="H3871" s="145"/>
    </row>
    <row r="3872" spans="1:8" s="144" customFormat="1" ht="12.75" x14ac:dyDescent="0.2">
      <c r="A3872" s="135"/>
      <c r="B3872" s="91"/>
      <c r="C3872" s="92"/>
      <c r="H3872" s="145"/>
    </row>
    <row r="3873" spans="1:8" s="144" customFormat="1" ht="12.75" x14ac:dyDescent="0.2">
      <c r="A3873" s="135"/>
      <c r="B3873" s="91"/>
      <c r="C3873" s="92"/>
      <c r="H3873" s="145"/>
    </row>
    <row r="3874" spans="1:8" s="144" customFormat="1" ht="12.75" x14ac:dyDescent="0.2">
      <c r="A3874" s="135"/>
      <c r="B3874" s="91"/>
      <c r="C3874" s="92"/>
      <c r="H3874" s="145"/>
    </row>
    <row r="3875" spans="1:8" s="144" customFormat="1" ht="12.75" x14ac:dyDescent="0.2">
      <c r="A3875" s="135"/>
      <c r="B3875" s="91"/>
      <c r="C3875" s="92"/>
      <c r="H3875" s="145"/>
    </row>
    <row r="3876" spans="1:8" s="144" customFormat="1" ht="12.75" x14ac:dyDescent="0.2">
      <c r="A3876" s="135"/>
      <c r="B3876" s="91"/>
      <c r="C3876" s="92"/>
      <c r="H3876" s="145"/>
    </row>
    <row r="3877" spans="1:8" s="144" customFormat="1" ht="12.75" x14ac:dyDescent="0.2">
      <c r="A3877" s="135"/>
      <c r="B3877" s="91"/>
      <c r="C3877" s="92"/>
      <c r="H3877" s="145"/>
    </row>
    <row r="3878" spans="1:8" s="144" customFormat="1" ht="12.75" x14ac:dyDescent="0.2">
      <c r="A3878" s="135"/>
      <c r="B3878" s="91"/>
      <c r="C3878" s="92"/>
      <c r="H3878" s="145"/>
    </row>
    <row r="3879" spans="1:8" s="144" customFormat="1" ht="12.75" x14ac:dyDescent="0.2">
      <c r="A3879" s="135"/>
      <c r="B3879" s="91"/>
      <c r="C3879" s="92"/>
      <c r="H3879" s="145"/>
    </row>
    <row r="3880" spans="1:8" s="144" customFormat="1" ht="12.75" x14ac:dyDescent="0.2">
      <c r="A3880" s="135"/>
      <c r="B3880" s="91"/>
      <c r="C3880" s="92"/>
      <c r="H3880" s="145"/>
    </row>
    <row r="3881" spans="1:8" s="144" customFormat="1" ht="12.75" x14ac:dyDescent="0.2">
      <c r="A3881" s="135"/>
      <c r="B3881" s="91"/>
      <c r="C3881" s="92"/>
      <c r="H3881" s="145"/>
    </row>
    <row r="3882" spans="1:8" s="144" customFormat="1" ht="12.75" x14ac:dyDescent="0.2">
      <c r="A3882" s="135"/>
      <c r="B3882" s="91"/>
      <c r="C3882" s="92"/>
      <c r="H3882" s="145"/>
    </row>
    <row r="3883" spans="1:8" s="144" customFormat="1" ht="12.75" x14ac:dyDescent="0.2">
      <c r="A3883" s="135"/>
      <c r="B3883" s="91"/>
      <c r="C3883" s="92"/>
      <c r="H3883" s="145"/>
    </row>
    <row r="3884" spans="1:8" s="144" customFormat="1" ht="12.75" x14ac:dyDescent="0.2">
      <c r="A3884" s="135"/>
      <c r="B3884" s="91"/>
      <c r="C3884" s="92"/>
      <c r="H3884" s="145"/>
    </row>
    <row r="3885" spans="1:8" s="144" customFormat="1" ht="12.75" x14ac:dyDescent="0.2">
      <c r="A3885" s="135"/>
      <c r="B3885" s="91"/>
      <c r="C3885" s="92"/>
      <c r="H3885" s="145"/>
    </row>
    <row r="3886" spans="1:8" s="144" customFormat="1" ht="12.75" x14ac:dyDescent="0.2">
      <c r="A3886" s="135"/>
      <c r="B3886" s="91"/>
      <c r="C3886" s="92"/>
      <c r="H3886" s="145"/>
    </row>
    <row r="3887" spans="1:8" s="144" customFormat="1" ht="12.75" x14ac:dyDescent="0.2">
      <c r="A3887" s="135"/>
      <c r="B3887" s="91"/>
      <c r="C3887" s="92"/>
      <c r="H3887" s="145"/>
    </row>
    <row r="3888" spans="1:8" s="144" customFormat="1" ht="12.75" x14ac:dyDescent="0.2">
      <c r="A3888" s="135"/>
      <c r="B3888" s="91"/>
      <c r="C3888" s="92"/>
      <c r="H3888" s="145"/>
    </row>
    <row r="3889" spans="1:8" s="144" customFormat="1" ht="12.75" x14ac:dyDescent="0.2">
      <c r="A3889" s="135"/>
      <c r="B3889" s="91"/>
      <c r="C3889" s="92"/>
      <c r="H3889" s="145"/>
    </row>
    <row r="3890" spans="1:8" s="144" customFormat="1" ht="12.75" x14ac:dyDescent="0.2">
      <c r="A3890" s="135"/>
      <c r="B3890" s="91"/>
      <c r="C3890" s="92"/>
      <c r="H3890" s="145"/>
    </row>
    <row r="3891" spans="1:8" s="144" customFormat="1" ht="12.75" x14ac:dyDescent="0.2">
      <c r="A3891" s="135"/>
      <c r="B3891" s="91"/>
      <c r="C3891" s="92"/>
      <c r="H3891" s="145"/>
    </row>
    <row r="3892" spans="1:8" s="144" customFormat="1" ht="12.75" x14ac:dyDescent="0.2">
      <c r="A3892" s="135"/>
      <c r="B3892" s="91"/>
      <c r="C3892" s="92"/>
      <c r="H3892" s="145"/>
    </row>
    <row r="3893" spans="1:8" s="144" customFormat="1" ht="12.75" x14ac:dyDescent="0.2">
      <c r="A3893" s="135"/>
      <c r="B3893" s="91"/>
      <c r="C3893" s="92"/>
      <c r="H3893" s="145"/>
    </row>
    <row r="3894" spans="1:8" s="144" customFormat="1" ht="12.75" x14ac:dyDescent="0.2">
      <c r="A3894" s="135"/>
      <c r="B3894" s="91"/>
      <c r="C3894" s="92"/>
      <c r="H3894" s="145"/>
    </row>
    <row r="3895" spans="1:8" s="144" customFormat="1" ht="12.75" x14ac:dyDescent="0.2">
      <c r="A3895" s="135"/>
      <c r="B3895" s="91"/>
      <c r="C3895" s="92"/>
      <c r="H3895" s="145"/>
    </row>
    <row r="3896" spans="1:8" s="144" customFormat="1" ht="12.75" x14ac:dyDescent="0.2">
      <c r="A3896" s="135"/>
      <c r="B3896" s="91"/>
      <c r="C3896" s="92"/>
      <c r="H3896" s="145"/>
    </row>
    <row r="3897" spans="1:8" s="144" customFormat="1" ht="12.75" x14ac:dyDescent="0.2">
      <c r="A3897" s="135"/>
      <c r="B3897" s="91"/>
      <c r="C3897" s="92"/>
      <c r="H3897" s="145"/>
    </row>
    <row r="3898" spans="1:8" s="144" customFormat="1" ht="12.75" x14ac:dyDescent="0.2">
      <c r="A3898" s="135"/>
      <c r="B3898" s="91"/>
      <c r="C3898" s="92"/>
      <c r="H3898" s="145"/>
    </row>
    <row r="3899" spans="1:8" s="144" customFormat="1" ht="12.75" x14ac:dyDescent="0.2">
      <c r="A3899" s="135"/>
      <c r="B3899" s="91"/>
      <c r="C3899" s="92"/>
      <c r="H3899" s="145"/>
    </row>
    <row r="3900" spans="1:8" s="144" customFormat="1" ht="12.75" x14ac:dyDescent="0.2">
      <c r="A3900" s="135"/>
      <c r="B3900" s="91"/>
      <c r="C3900" s="92"/>
      <c r="H3900" s="145"/>
    </row>
    <row r="3901" spans="1:8" s="144" customFormat="1" ht="12.75" x14ac:dyDescent="0.2">
      <c r="A3901" s="135"/>
      <c r="B3901" s="91"/>
      <c r="C3901" s="92"/>
      <c r="H3901" s="145"/>
    </row>
    <row r="3902" spans="1:8" s="144" customFormat="1" ht="12.75" x14ac:dyDescent="0.2">
      <c r="A3902" s="135"/>
      <c r="B3902" s="91"/>
      <c r="C3902" s="92"/>
      <c r="H3902" s="145"/>
    </row>
    <row r="3903" spans="1:8" s="144" customFormat="1" ht="12.75" x14ac:dyDescent="0.2">
      <c r="A3903" s="135"/>
      <c r="B3903" s="91"/>
      <c r="C3903" s="92"/>
      <c r="H3903" s="145"/>
    </row>
    <row r="3904" spans="1:8" s="144" customFormat="1" ht="12.75" x14ac:dyDescent="0.2">
      <c r="A3904" s="135"/>
      <c r="B3904" s="91"/>
      <c r="C3904" s="92"/>
      <c r="H3904" s="145"/>
    </row>
    <row r="3905" spans="1:8" s="144" customFormat="1" ht="12.75" x14ac:dyDescent="0.2">
      <c r="A3905" s="135"/>
      <c r="B3905" s="91"/>
      <c r="C3905" s="92"/>
      <c r="H3905" s="145"/>
    </row>
    <row r="3906" spans="1:8" s="144" customFormat="1" ht="12.75" x14ac:dyDescent="0.2">
      <c r="A3906" s="135"/>
      <c r="B3906" s="91"/>
      <c r="C3906" s="92"/>
      <c r="H3906" s="145"/>
    </row>
    <row r="3907" spans="1:8" s="144" customFormat="1" ht="12.75" x14ac:dyDescent="0.2">
      <c r="A3907" s="135"/>
      <c r="B3907" s="91"/>
      <c r="C3907" s="92"/>
      <c r="H3907" s="145"/>
    </row>
    <row r="3908" spans="1:8" s="144" customFormat="1" ht="12.75" x14ac:dyDescent="0.2">
      <c r="A3908" s="135"/>
      <c r="B3908" s="91"/>
      <c r="C3908" s="92"/>
      <c r="H3908" s="145"/>
    </row>
    <row r="3909" spans="1:8" s="144" customFormat="1" ht="12.75" x14ac:dyDescent="0.2">
      <c r="A3909" s="135"/>
      <c r="B3909" s="91"/>
      <c r="C3909" s="92"/>
      <c r="H3909" s="145"/>
    </row>
    <row r="3910" spans="1:8" s="144" customFormat="1" ht="12.75" x14ac:dyDescent="0.2">
      <c r="A3910" s="135"/>
      <c r="B3910" s="91"/>
      <c r="C3910" s="92"/>
      <c r="H3910" s="145"/>
    </row>
    <row r="3911" spans="1:8" s="144" customFormat="1" ht="12.75" x14ac:dyDescent="0.2">
      <c r="A3911" s="135"/>
      <c r="B3911" s="91"/>
      <c r="C3911" s="92"/>
      <c r="H3911" s="145"/>
    </row>
    <row r="3912" spans="1:8" s="144" customFormat="1" ht="12.75" x14ac:dyDescent="0.2">
      <c r="A3912" s="135"/>
      <c r="B3912" s="91"/>
      <c r="C3912" s="92"/>
      <c r="H3912" s="145"/>
    </row>
    <row r="3913" spans="1:8" s="144" customFormat="1" ht="12.75" x14ac:dyDescent="0.2">
      <c r="A3913" s="135"/>
      <c r="B3913" s="91"/>
      <c r="C3913" s="92"/>
      <c r="H3913" s="145"/>
    </row>
    <row r="3914" spans="1:8" s="144" customFormat="1" ht="12.75" x14ac:dyDescent="0.2">
      <c r="A3914" s="135"/>
      <c r="B3914" s="91"/>
      <c r="C3914" s="92"/>
      <c r="H3914" s="145"/>
    </row>
    <row r="3915" spans="1:8" s="144" customFormat="1" ht="12.75" x14ac:dyDescent="0.2">
      <c r="A3915" s="135"/>
      <c r="B3915" s="91"/>
      <c r="C3915" s="92"/>
      <c r="H3915" s="145"/>
    </row>
    <row r="3916" spans="1:8" s="144" customFormat="1" ht="12.75" x14ac:dyDescent="0.2">
      <c r="A3916" s="135"/>
      <c r="B3916" s="91"/>
      <c r="C3916" s="92"/>
      <c r="H3916" s="145"/>
    </row>
    <row r="3917" spans="1:8" s="144" customFormat="1" ht="12.75" x14ac:dyDescent="0.2">
      <c r="A3917" s="135"/>
      <c r="B3917" s="91"/>
      <c r="C3917" s="92"/>
      <c r="H3917" s="145"/>
    </row>
    <row r="3918" spans="1:8" s="144" customFormat="1" ht="12.75" x14ac:dyDescent="0.2">
      <c r="A3918" s="135"/>
      <c r="B3918" s="91"/>
      <c r="C3918" s="92"/>
      <c r="H3918" s="145"/>
    </row>
    <row r="3919" spans="1:8" s="144" customFormat="1" ht="12.75" x14ac:dyDescent="0.2">
      <c r="A3919" s="135"/>
      <c r="B3919" s="91"/>
      <c r="C3919" s="92"/>
      <c r="H3919" s="145"/>
    </row>
    <row r="3920" spans="1:8" s="144" customFormat="1" ht="12.75" x14ac:dyDescent="0.2">
      <c r="A3920" s="135"/>
      <c r="B3920" s="91"/>
      <c r="C3920" s="92"/>
      <c r="H3920" s="145"/>
    </row>
    <row r="3921" spans="1:8" s="144" customFormat="1" ht="12.75" x14ac:dyDescent="0.2">
      <c r="A3921" s="135"/>
      <c r="B3921" s="91"/>
      <c r="C3921" s="92"/>
      <c r="H3921" s="145"/>
    </row>
    <row r="3922" spans="1:8" s="144" customFormat="1" ht="12.75" x14ac:dyDescent="0.2">
      <c r="A3922" s="135"/>
      <c r="B3922" s="91"/>
      <c r="C3922" s="92"/>
      <c r="H3922" s="145"/>
    </row>
    <row r="3923" spans="1:8" s="144" customFormat="1" ht="12.75" x14ac:dyDescent="0.2">
      <c r="A3923" s="135"/>
      <c r="B3923" s="91"/>
      <c r="C3923" s="92"/>
      <c r="H3923" s="145"/>
    </row>
    <row r="3924" spans="1:8" s="144" customFormat="1" ht="12.75" x14ac:dyDescent="0.2">
      <c r="A3924" s="135"/>
      <c r="B3924" s="91"/>
      <c r="C3924" s="92"/>
      <c r="H3924" s="145"/>
    </row>
    <row r="3925" spans="1:8" s="144" customFormat="1" ht="12.75" x14ac:dyDescent="0.2">
      <c r="A3925" s="135"/>
      <c r="B3925" s="91"/>
      <c r="C3925" s="92"/>
      <c r="H3925" s="145"/>
    </row>
    <row r="3926" spans="1:8" s="144" customFormat="1" ht="12.75" x14ac:dyDescent="0.2">
      <c r="A3926" s="135"/>
      <c r="B3926" s="91"/>
      <c r="C3926" s="92"/>
      <c r="H3926" s="145"/>
    </row>
    <row r="3927" spans="1:8" s="144" customFormat="1" ht="12.75" x14ac:dyDescent="0.2">
      <c r="A3927" s="135"/>
      <c r="B3927" s="91"/>
      <c r="C3927" s="92"/>
      <c r="H3927" s="145"/>
    </row>
    <row r="3928" spans="1:8" s="144" customFormat="1" ht="12.75" x14ac:dyDescent="0.2">
      <c r="A3928" s="135"/>
      <c r="B3928" s="91"/>
      <c r="C3928" s="92"/>
      <c r="H3928" s="145"/>
    </row>
    <row r="3929" spans="1:8" s="144" customFormat="1" ht="12.75" x14ac:dyDescent="0.2">
      <c r="A3929" s="135"/>
      <c r="B3929" s="91"/>
      <c r="C3929" s="92"/>
      <c r="H3929" s="145"/>
    </row>
    <row r="3930" spans="1:8" s="144" customFormat="1" ht="12.75" x14ac:dyDescent="0.2">
      <c r="A3930" s="135"/>
      <c r="B3930" s="91"/>
      <c r="C3930" s="92"/>
      <c r="H3930" s="145"/>
    </row>
    <row r="3931" spans="1:8" s="144" customFormat="1" ht="12.75" x14ac:dyDescent="0.2">
      <c r="A3931" s="135"/>
      <c r="B3931" s="91"/>
      <c r="C3931" s="92"/>
      <c r="H3931" s="145"/>
    </row>
    <row r="3932" spans="1:8" s="144" customFormat="1" ht="12.75" x14ac:dyDescent="0.2">
      <c r="A3932" s="135"/>
      <c r="B3932" s="91"/>
      <c r="C3932" s="92"/>
      <c r="H3932" s="145"/>
    </row>
    <row r="3933" spans="1:8" s="144" customFormat="1" ht="12.75" x14ac:dyDescent="0.2">
      <c r="A3933" s="135"/>
      <c r="B3933" s="91"/>
      <c r="C3933" s="92"/>
      <c r="H3933" s="145"/>
    </row>
    <row r="3934" spans="1:8" s="144" customFormat="1" ht="12.75" x14ac:dyDescent="0.2">
      <c r="A3934" s="135"/>
      <c r="B3934" s="91"/>
      <c r="C3934" s="92"/>
      <c r="H3934" s="145"/>
    </row>
    <row r="3935" spans="1:8" s="144" customFormat="1" ht="12.75" x14ac:dyDescent="0.2">
      <c r="A3935" s="135"/>
      <c r="B3935" s="91"/>
      <c r="C3935" s="92"/>
      <c r="H3935" s="145"/>
    </row>
    <row r="3936" spans="1:8" s="144" customFormat="1" ht="12.75" x14ac:dyDescent="0.2">
      <c r="A3936" s="135"/>
      <c r="B3936" s="91"/>
      <c r="C3936" s="92"/>
      <c r="H3936" s="145"/>
    </row>
    <row r="3937" spans="1:8" s="144" customFormat="1" ht="12.75" x14ac:dyDescent="0.2">
      <c r="A3937" s="135"/>
      <c r="B3937" s="91"/>
      <c r="C3937" s="92"/>
      <c r="H3937" s="145"/>
    </row>
    <row r="3938" spans="1:8" s="144" customFormat="1" ht="12.75" x14ac:dyDescent="0.2">
      <c r="A3938" s="135"/>
      <c r="B3938" s="91"/>
      <c r="C3938" s="92"/>
      <c r="H3938" s="145"/>
    </row>
    <row r="3939" spans="1:8" s="144" customFormat="1" ht="12.75" x14ac:dyDescent="0.2">
      <c r="A3939" s="135"/>
      <c r="B3939" s="91"/>
      <c r="C3939" s="92"/>
      <c r="H3939" s="145"/>
    </row>
    <row r="3940" spans="1:8" s="144" customFormat="1" ht="12.75" x14ac:dyDescent="0.2">
      <c r="A3940" s="135"/>
      <c r="B3940" s="91"/>
      <c r="C3940" s="92"/>
      <c r="H3940" s="145"/>
    </row>
    <row r="3941" spans="1:8" s="144" customFormat="1" ht="12.75" x14ac:dyDescent="0.2">
      <c r="A3941" s="135"/>
      <c r="B3941" s="91"/>
      <c r="C3941" s="92"/>
      <c r="H3941" s="145"/>
    </row>
    <row r="3942" spans="1:8" s="144" customFormat="1" ht="12.75" x14ac:dyDescent="0.2">
      <c r="A3942" s="135"/>
      <c r="B3942" s="91"/>
      <c r="C3942" s="92"/>
      <c r="H3942" s="145"/>
    </row>
    <row r="3943" spans="1:8" s="144" customFormat="1" ht="12.75" x14ac:dyDescent="0.2">
      <c r="A3943" s="135"/>
      <c r="B3943" s="91"/>
      <c r="C3943" s="92"/>
      <c r="H3943" s="145"/>
    </row>
    <row r="3944" spans="1:8" s="144" customFormat="1" ht="12.75" x14ac:dyDescent="0.2">
      <c r="A3944" s="135"/>
      <c r="B3944" s="91"/>
      <c r="C3944" s="92"/>
      <c r="H3944" s="145"/>
    </row>
    <row r="3945" spans="1:8" s="144" customFormat="1" ht="12.75" x14ac:dyDescent="0.2">
      <c r="A3945" s="135"/>
      <c r="B3945" s="91"/>
      <c r="C3945" s="92"/>
      <c r="H3945" s="145"/>
    </row>
    <row r="3946" spans="1:8" s="144" customFormat="1" ht="12.75" x14ac:dyDescent="0.2">
      <c r="A3946" s="135"/>
      <c r="B3946" s="91"/>
      <c r="C3946" s="92"/>
      <c r="H3946" s="145"/>
    </row>
    <row r="3947" spans="1:8" s="144" customFormat="1" ht="12.75" x14ac:dyDescent="0.2">
      <c r="A3947" s="135"/>
      <c r="B3947" s="91"/>
      <c r="C3947" s="92"/>
      <c r="H3947" s="145"/>
    </row>
    <row r="3948" spans="1:8" s="144" customFormat="1" ht="12.75" x14ac:dyDescent="0.2">
      <c r="A3948" s="135"/>
      <c r="B3948" s="91"/>
      <c r="C3948" s="92"/>
      <c r="H3948" s="145"/>
    </row>
    <row r="3949" spans="1:8" s="144" customFormat="1" ht="12.75" x14ac:dyDescent="0.2">
      <c r="A3949" s="135"/>
      <c r="B3949" s="91"/>
      <c r="C3949" s="92"/>
      <c r="H3949" s="145"/>
    </row>
    <row r="3950" spans="1:8" s="144" customFormat="1" ht="12.75" x14ac:dyDescent="0.2">
      <c r="A3950" s="135"/>
      <c r="B3950" s="91"/>
      <c r="C3950" s="92"/>
      <c r="H3950" s="145"/>
    </row>
    <row r="3951" spans="1:8" s="144" customFormat="1" ht="12.75" x14ac:dyDescent="0.2">
      <c r="A3951" s="135"/>
      <c r="B3951" s="91"/>
      <c r="C3951" s="92"/>
      <c r="H3951" s="145"/>
    </row>
    <row r="3952" spans="1:8" s="144" customFormat="1" ht="12.75" x14ac:dyDescent="0.2">
      <c r="A3952" s="135"/>
      <c r="B3952" s="91"/>
      <c r="C3952" s="92"/>
      <c r="H3952" s="145"/>
    </row>
    <row r="3953" spans="1:8" s="144" customFormat="1" ht="12.75" x14ac:dyDescent="0.2">
      <c r="A3953" s="135"/>
      <c r="B3953" s="91"/>
      <c r="C3953" s="92"/>
      <c r="H3953" s="145"/>
    </row>
    <row r="3954" spans="1:8" s="144" customFormat="1" ht="12.75" x14ac:dyDescent="0.2">
      <c r="A3954" s="135"/>
      <c r="B3954" s="91"/>
      <c r="C3954" s="92"/>
      <c r="H3954" s="145"/>
    </row>
    <row r="3955" spans="1:8" s="144" customFormat="1" ht="12.75" x14ac:dyDescent="0.2">
      <c r="A3955" s="135"/>
      <c r="B3955" s="91"/>
      <c r="C3955" s="92"/>
      <c r="H3955" s="145"/>
    </row>
    <row r="3956" spans="1:8" s="144" customFormat="1" ht="12.75" x14ac:dyDescent="0.2">
      <c r="A3956" s="135"/>
      <c r="B3956" s="91"/>
      <c r="C3956" s="92"/>
      <c r="H3956" s="145"/>
    </row>
    <row r="3957" spans="1:8" s="144" customFormat="1" ht="12.75" x14ac:dyDescent="0.2">
      <c r="A3957" s="135"/>
      <c r="B3957" s="91"/>
      <c r="C3957" s="92"/>
      <c r="H3957" s="145"/>
    </row>
    <row r="3958" spans="1:8" s="144" customFormat="1" ht="12.75" x14ac:dyDescent="0.2">
      <c r="A3958" s="135"/>
      <c r="B3958" s="91"/>
      <c r="C3958" s="92"/>
      <c r="H3958" s="145"/>
    </row>
    <row r="3959" spans="1:8" s="144" customFormat="1" ht="12.75" x14ac:dyDescent="0.2">
      <c r="A3959" s="135"/>
      <c r="B3959" s="91"/>
      <c r="C3959" s="92"/>
      <c r="H3959" s="145"/>
    </row>
    <row r="3960" spans="1:8" s="144" customFormat="1" ht="12.75" x14ac:dyDescent="0.2">
      <c r="A3960" s="135"/>
      <c r="B3960" s="91"/>
      <c r="C3960" s="92"/>
      <c r="H3960" s="145"/>
    </row>
    <row r="3961" spans="1:8" s="144" customFormat="1" ht="12.75" x14ac:dyDescent="0.2">
      <c r="A3961" s="135"/>
      <c r="B3961" s="91"/>
      <c r="C3961" s="92"/>
      <c r="H3961" s="145"/>
    </row>
    <row r="3962" spans="1:8" s="144" customFormat="1" ht="12.75" x14ac:dyDescent="0.2">
      <c r="A3962" s="135"/>
      <c r="B3962" s="91"/>
      <c r="C3962" s="92"/>
      <c r="H3962" s="145"/>
    </row>
    <row r="3963" spans="1:8" s="144" customFormat="1" ht="12.75" x14ac:dyDescent="0.2">
      <c r="A3963" s="135"/>
      <c r="B3963" s="91"/>
      <c r="C3963" s="92"/>
      <c r="H3963" s="145"/>
    </row>
    <row r="3964" spans="1:8" s="144" customFormat="1" ht="12.75" x14ac:dyDescent="0.2">
      <c r="A3964" s="135"/>
      <c r="B3964" s="91"/>
      <c r="C3964" s="92"/>
      <c r="H3964" s="145"/>
    </row>
    <row r="3965" spans="1:8" s="144" customFormat="1" ht="12.75" x14ac:dyDescent="0.2">
      <c r="A3965" s="135"/>
      <c r="B3965" s="91"/>
      <c r="C3965" s="92"/>
      <c r="H3965" s="145"/>
    </row>
    <row r="3966" spans="1:8" s="144" customFormat="1" ht="12.75" x14ac:dyDescent="0.2">
      <c r="A3966" s="135"/>
      <c r="B3966" s="91"/>
      <c r="C3966" s="92"/>
      <c r="H3966" s="145"/>
    </row>
    <row r="3967" spans="1:8" s="144" customFormat="1" ht="12.75" x14ac:dyDescent="0.2">
      <c r="A3967" s="135"/>
      <c r="B3967" s="91"/>
      <c r="C3967" s="92"/>
      <c r="H3967" s="145"/>
    </row>
    <row r="3968" spans="1:8" s="144" customFormat="1" ht="12.75" x14ac:dyDescent="0.2">
      <c r="A3968" s="135"/>
      <c r="B3968" s="91"/>
      <c r="C3968" s="92"/>
      <c r="H3968" s="145"/>
    </row>
    <row r="3969" spans="1:8" s="144" customFormat="1" ht="12.75" x14ac:dyDescent="0.2">
      <c r="A3969" s="135"/>
      <c r="B3969" s="91"/>
      <c r="C3969" s="92"/>
      <c r="H3969" s="145"/>
    </row>
    <row r="3970" spans="1:8" s="144" customFormat="1" ht="12.75" x14ac:dyDescent="0.2">
      <c r="A3970" s="135"/>
      <c r="B3970" s="91"/>
      <c r="C3970" s="92"/>
      <c r="H3970" s="145"/>
    </row>
    <row r="3971" spans="1:8" s="144" customFormat="1" ht="12.75" x14ac:dyDescent="0.2">
      <c r="A3971" s="135"/>
      <c r="B3971" s="91"/>
      <c r="C3971" s="92"/>
      <c r="H3971" s="145"/>
    </row>
    <row r="3972" spans="1:8" s="144" customFormat="1" ht="12.75" x14ac:dyDescent="0.2">
      <c r="A3972" s="135"/>
      <c r="B3972" s="91"/>
      <c r="C3972" s="92"/>
      <c r="H3972" s="145"/>
    </row>
    <row r="3973" spans="1:8" s="144" customFormat="1" ht="12.75" x14ac:dyDescent="0.2">
      <c r="A3973" s="135"/>
      <c r="B3973" s="91"/>
      <c r="C3973" s="92"/>
      <c r="H3973" s="145"/>
    </row>
    <row r="3974" spans="1:8" s="144" customFormat="1" ht="12.75" x14ac:dyDescent="0.2">
      <c r="A3974" s="135"/>
      <c r="B3974" s="91"/>
      <c r="C3974" s="92"/>
      <c r="H3974" s="145"/>
    </row>
    <row r="3975" spans="1:8" s="144" customFormat="1" ht="12.75" x14ac:dyDescent="0.2">
      <c r="A3975" s="135"/>
      <c r="B3975" s="91"/>
      <c r="C3975" s="92"/>
      <c r="H3975" s="145"/>
    </row>
    <row r="3976" spans="1:8" s="144" customFormat="1" ht="12.75" x14ac:dyDescent="0.2">
      <c r="A3976" s="135"/>
      <c r="B3976" s="91"/>
      <c r="C3976" s="92"/>
      <c r="H3976" s="145"/>
    </row>
    <row r="3977" spans="1:8" s="144" customFormat="1" ht="12.75" x14ac:dyDescent="0.2">
      <c r="A3977" s="135"/>
      <c r="B3977" s="91"/>
      <c r="C3977" s="92"/>
      <c r="H3977" s="145"/>
    </row>
    <row r="3978" spans="1:8" s="144" customFormat="1" ht="12.75" x14ac:dyDescent="0.2">
      <c r="A3978" s="135"/>
      <c r="B3978" s="91"/>
      <c r="C3978" s="92"/>
      <c r="H3978" s="145"/>
    </row>
    <row r="3979" spans="1:8" s="144" customFormat="1" ht="12.75" x14ac:dyDescent="0.2">
      <c r="A3979" s="135"/>
      <c r="B3979" s="91"/>
      <c r="C3979" s="92"/>
      <c r="H3979" s="145"/>
    </row>
    <row r="3980" spans="1:8" s="144" customFormat="1" ht="12.75" x14ac:dyDescent="0.2">
      <c r="A3980" s="135"/>
      <c r="B3980" s="91"/>
      <c r="C3980" s="92"/>
      <c r="H3980" s="145"/>
    </row>
    <row r="3981" spans="1:8" s="144" customFormat="1" ht="12.75" x14ac:dyDescent="0.2">
      <c r="A3981" s="135"/>
      <c r="B3981" s="91"/>
      <c r="C3981" s="92"/>
      <c r="H3981" s="145"/>
    </row>
    <row r="3982" spans="1:8" s="144" customFormat="1" ht="12.75" x14ac:dyDescent="0.2">
      <c r="A3982" s="135"/>
      <c r="B3982" s="91"/>
      <c r="C3982" s="92"/>
      <c r="H3982" s="145"/>
    </row>
    <row r="3983" spans="1:8" s="144" customFormat="1" ht="12.75" x14ac:dyDescent="0.2">
      <c r="A3983" s="135"/>
      <c r="B3983" s="91"/>
      <c r="C3983" s="92"/>
      <c r="H3983" s="145"/>
    </row>
    <row r="3984" spans="1:8" s="144" customFormat="1" ht="12.75" x14ac:dyDescent="0.2">
      <c r="A3984" s="135"/>
      <c r="B3984" s="91"/>
      <c r="C3984" s="92"/>
      <c r="H3984" s="145"/>
    </row>
    <row r="3985" spans="1:8" s="144" customFormat="1" ht="12.75" x14ac:dyDescent="0.2">
      <c r="A3985" s="135"/>
      <c r="B3985" s="91"/>
      <c r="C3985" s="92"/>
      <c r="H3985" s="145"/>
    </row>
    <row r="3986" spans="1:8" s="144" customFormat="1" ht="12.75" x14ac:dyDescent="0.2">
      <c r="A3986" s="135"/>
      <c r="B3986" s="91"/>
      <c r="C3986" s="92"/>
      <c r="H3986" s="145"/>
    </row>
    <row r="3987" spans="1:8" s="144" customFormat="1" ht="12.75" x14ac:dyDescent="0.2">
      <c r="A3987" s="135"/>
      <c r="B3987" s="91"/>
      <c r="C3987" s="92"/>
      <c r="H3987" s="145"/>
    </row>
    <row r="3988" spans="1:8" s="144" customFormat="1" ht="12.75" x14ac:dyDescent="0.2">
      <c r="A3988" s="135"/>
      <c r="B3988" s="91"/>
      <c r="C3988" s="92"/>
      <c r="H3988" s="145"/>
    </row>
    <row r="3989" spans="1:8" s="144" customFormat="1" ht="12.75" x14ac:dyDescent="0.2">
      <c r="A3989" s="135"/>
      <c r="B3989" s="91"/>
      <c r="C3989" s="92"/>
      <c r="H3989" s="145"/>
    </row>
    <row r="3990" spans="1:8" s="144" customFormat="1" ht="12.75" x14ac:dyDescent="0.2">
      <c r="A3990" s="135"/>
      <c r="B3990" s="91"/>
      <c r="C3990" s="92"/>
      <c r="H3990" s="145"/>
    </row>
    <row r="3991" spans="1:8" s="144" customFormat="1" ht="12.75" x14ac:dyDescent="0.2">
      <c r="A3991" s="135"/>
      <c r="B3991" s="91"/>
      <c r="C3991" s="92"/>
      <c r="H3991" s="145"/>
    </row>
    <row r="3992" spans="1:8" s="144" customFormat="1" ht="12.75" x14ac:dyDescent="0.2">
      <c r="A3992" s="135"/>
      <c r="B3992" s="91"/>
      <c r="C3992" s="92"/>
      <c r="H3992" s="145"/>
    </row>
    <row r="3993" spans="1:8" s="144" customFormat="1" ht="12.75" x14ac:dyDescent="0.2">
      <c r="A3993" s="135"/>
      <c r="B3993" s="91"/>
      <c r="C3993" s="92"/>
      <c r="H3993" s="145"/>
    </row>
    <row r="3994" spans="1:8" s="144" customFormat="1" ht="12.75" x14ac:dyDescent="0.2">
      <c r="A3994" s="135"/>
      <c r="B3994" s="91"/>
      <c r="C3994" s="92"/>
      <c r="H3994" s="145"/>
    </row>
    <row r="3995" spans="1:8" s="144" customFormat="1" ht="12.75" x14ac:dyDescent="0.2">
      <c r="A3995" s="135"/>
      <c r="B3995" s="91"/>
      <c r="C3995" s="92"/>
      <c r="H3995" s="145"/>
    </row>
    <row r="3996" spans="1:8" s="144" customFormat="1" ht="12.75" x14ac:dyDescent="0.2">
      <c r="A3996" s="135"/>
      <c r="B3996" s="91"/>
      <c r="C3996" s="92"/>
      <c r="H3996" s="145"/>
    </row>
    <row r="3997" spans="1:8" s="144" customFormat="1" ht="12.75" x14ac:dyDescent="0.2">
      <c r="A3997" s="135"/>
      <c r="B3997" s="91"/>
      <c r="C3997" s="92"/>
      <c r="H3997" s="145"/>
    </row>
    <row r="3998" spans="1:8" s="144" customFormat="1" ht="12.75" x14ac:dyDescent="0.2">
      <c r="A3998" s="135"/>
      <c r="B3998" s="91"/>
      <c r="C3998" s="92"/>
      <c r="H3998" s="145"/>
    </row>
    <row r="3999" spans="1:8" s="144" customFormat="1" ht="12.75" x14ac:dyDescent="0.2">
      <c r="A3999" s="135"/>
      <c r="B3999" s="91"/>
      <c r="C3999" s="92"/>
      <c r="H3999" s="145"/>
    </row>
    <row r="4000" spans="1:8" s="144" customFormat="1" ht="12.75" x14ac:dyDescent="0.2">
      <c r="A4000" s="135"/>
      <c r="B4000" s="91"/>
      <c r="C4000" s="92"/>
      <c r="H4000" s="145"/>
    </row>
    <row r="4001" spans="1:8" s="144" customFormat="1" ht="12.75" x14ac:dyDescent="0.2">
      <c r="A4001" s="135"/>
      <c r="B4001" s="91"/>
      <c r="C4001" s="92"/>
      <c r="H4001" s="145"/>
    </row>
    <row r="4002" spans="1:8" s="144" customFormat="1" ht="12.75" x14ac:dyDescent="0.2">
      <c r="A4002" s="135"/>
      <c r="B4002" s="91"/>
      <c r="C4002" s="92"/>
      <c r="H4002" s="145"/>
    </row>
    <row r="4003" spans="1:8" s="144" customFormat="1" ht="12.75" x14ac:dyDescent="0.2">
      <c r="A4003" s="135"/>
      <c r="B4003" s="91"/>
      <c r="C4003" s="92"/>
      <c r="H4003" s="145"/>
    </row>
    <row r="4004" spans="1:8" s="144" customFormat="1" ht="12.75" x14ac:dyDescent="0.2">
      <c r="A4004" s="135"/>
      <c r="B4004" s="91"/>
      <c r="C4004" s="92"/>
      <c r="H4004" s="145"/>
    </row>
    <row r="4005" spans="1:8" s="144" customFormat="1" ht="12.75" x14ac:dyDescent="0.2">
      <c r="A4005" s="135"/>
      <c r="B4005" s="91"/>
      <c r="C4005" s="92"/>
      <c r="H4005" s="145"/>
    </row>
    <row r="4006" spans="1:8" s="144" customFormat="1" ht="12.75" x14ac:dyDescent="0.2">
      <c r="A4006" s="135"/>
      <c r="B4006" s="91"/>
      <c r="C4006" s="92"/>
      <c r="H4006" s="145"/>
    </row>
    <row r="4007" spans="1:8" s="144" customFormat="1" ht="12.75" x14ac:dyDescent="0.2">
      <c r="A4007" s="135"/>
      <c r="B4007" s="91"/>
      <c r="C4007" s="92"/>
      <c r="H4007" s="145"/>
    </row>
    <row r="4008" spans="1:8" s="144" customFormat="1" ht="12.75" x14ac:dyDescent="0.2">
      <c r="A4008" s="135"/>
      <c r="B4008" s="91"/>
      <c r="C4008" s="92"/>
      <c r="H4008" s="145"/>
    </row>
    <row r="4009" spans="1:8" s="144" customFormat="1" ht="12.75" x14ac:dyDescent="0.2">
      <c r="A4009" s="135"/>
      <c r="B4009" s="91"/>
      <c r="C4009" s="92"/>
      <c r="H4009" s="145"/>
    </row>
    <row r="4010" spans="1:8" s="144" customFormat="1" ht="12.75" x14ac:dyDescent="0.2">
      <c r="A4010" s="135"/>
      <c r="B4010" s="91"/>
      <c r="C4010" s="92"/>
      <c r="H4010" s="145"/>
    </row>
    <row r="4011" spans="1:8" s="144" customFormat="1" ht="12.75" x14ac:dyDescent="0.2">
      <c r="A4011" s="135"/>
      <c r="B4011" s="91"/>
      <c r="C4011" s="92"/>
      <c r="H4011" s="145"/>
    </row>
    <row r="4012" spans="1:8" s="144" customFormat="1" ht="12.75" x14ac:dyDescent="0.2">
      <c r="A4012" s="135"/>
      <c r="B4012" s="91"/>
      <c r="C4012" s="92"/>
      <c r="H4012" s="145"/>
    </row>
    <row r="4013" spans="1:8" s="144" customFormat="1" ht="12.75" x14ac:dyDescent="0.2">
      <c r="A4013" s="135"/>
      <c r="B4013" s="91"/>
      <c r="C4013" s="92"/>
      <c r="H4013" s="145"/>
    </row>
    <row r="4014" spans="1:8" s="144" customFormat="1" ht="12.75" x14ac:dyDescent="0.2">
      <c r="A4014" s="135"/>
      <c r="B4014" s="91"/>
      <c r="C4014" s="92"/>
      <c r="H4014" s="145"/>
    </row>
    <row r="4015" spans="1:8" s="144" customFormat="1" ht="12.75" x14ac:dyDescent="0.2">
      <c r="A4015" s="135"/>
      <c r="B4015" s="91"/>
      <c r="C4015" s="92"/>
      <c r="H4015" s="145"/>
    </row>
    <row r="4016" spans="1:8" s="144" customFormat="1" ht="12.75" x14ac:dyDescent="0.2">
      <c r="A4016" s="135"/>
      <c r="B4016" s="91"/>
      <c r="C4016" s="92"/>
      <c r="H4016" s="145"/>
    </row>
    <row r="4017" spans="1:8" s="144" customFormat="1" ht="12.75" x14ac:dyDescent="0.2">
      <c r="A4017" s="135"/>
      <c r="B4017" s="91"/>
      <c r="C4017" s="92"/>
      <c r="H4017" s="145"/>
    </row>
    <row r="4018" spans="1:8" s="144" customFormat="1" ht="12.75" x14ac:dyDescent="0.2">
      <c r="A4018" s="135"/>
      <c r="B4018" s="91"/>
      <c r="C4018" s="92"/>
      <c r="H4018" s="145"/>
    </row>
    <row r="4019" spans="1:8" s="144" customFormat="1" ht="12.75" x14ac:dyDescent="0.2">
      <c r="A4019" s="135"/>
      <c r="B4019" s="91"/>
      <c r="C4019" s="92"/>
      <c r="H4019" s="145"/>
    </row>
    <row r="4020" spans="1:8" s="144" customFormat="1" ht="12.75" x14ac:dyDescent="0.2">
      <c r="A4020" s="135"/>
      <c r="B4020" s="91"/>
      <c r="C4020" s="92"/>
      <c r="H4020" s="145"/>
    </row>
    <row r="4021" spans="1:8" s="144" customFormat="1" ht="12.75" x14ac:dyDescent="0.2">
      <c r="A4021" s="135"/>
      <c r="B4021" s="91"/>
      <c r="C4021" s="92"/>
      <c r="H4021" s="145"/>
    </row>
    <row r="4022" spans="1:8" s="144" customFormat="1" ht="12.75" x14ac:dyDescent="0.2">
      <c r="A4022" s="135"/>
      <c r="B4022" s="91"/>
      <c r="C4022" s="92"/>
      <c r="H4022" s="145"/>
    </row>
    <row r="4023" spans="1:8" s="144" customFormat="1" ht="12.75" x14ac:dyDescent="0.2">
      <c r="A4023" s="135"/>
      <c r="B4023" s="91"/>
      <c r="C4023" s="92"/>
      <c r="H4023" s="145"/>
    </row>
    <row r="4024" spans="1:8" s="144" customFormat="1" ht="12.75" x14ac:dyDescent="0.2">
      <c r="A4024" s="135"/>
      <c r="B4024" s="91"/>
      <c r="C4024" s="92"/>
      <c r="H4024" s="145"/>
    </row>
    <row r="4025" spans="1:8" s="144" customFormat="1" ht="12.75" x14ac:dyDescent="0.2">
      <c r="A4025" s="135"/>
      <c r="B4025" s="91"/>
      <c r="C4025" s="92"/>
      <c r="H4025" s="145"/>
    </row>
    <row r="4026" spans="1:8" s="144" customFormat="1" ht="12.75" x14ac:dyDescent="0.2">
      <c r="A4026" s="135"/>
      <c r="B4026" s="91"/>
      <c r="C4026" s="92"/>
      <c r="H4026" s="145"/>
    </row>
    <row r="4027" spans="1:8" s="144" customFormat="1" ht="12.75" x14ac:dyDescent="0.2">
      <c r="A4027" s="135"/>
      <c r="B4027" s="91"/>
      <c r="C4027" s="92"/>
      <c r="H4027" s="145"/>
    </row>
    <row r="4028" spans="1:8" s="144" customFormat="1" ht="12.75" x14ac:dyDescent="0.2">
      <c r="A4028" s="135"/>
      <c r="B4028" s="91"/>
      <c r="C4028" s="92"/>
      <c r="H4028" s="145"/>
    </row>
    <row r="4029" spans="1:8" s="144" customFormat="1" ht="12.75" x14ac:dyDescent="0.2">
      <c r="A4029" s="135"/>
      <c r="B4029" s="91"/>
      <c r="C4029" s="92"/>
      <c r="H4029" s="145"/>
    </row>
    <row r="4030" spans="1:8" s="144" customFormat="1" ht="12.75" x14ac:dyDescent="0.2">
      <c r="A4030" s="135"/>
      <c r="B4030" s="91"/>
      <c r="C4030" s="92"/>
      <c r="H4030" s="145"/>
    </row>
    <row r="4031" spans="1:8" s="144" customFormat="1" ht="12.75" x14ac:dyDescent="0.2">
      <c r="A4031" s="135"/>
      <c r="B4031" s="91"/>
      <c r="C4031" s="92"/>
      <c r="H4031" s="145"/>
    </row>
    <row r="4032" spans="1:8" s="144" customFormat="1" ht="12.75" x14ac:dyDescent="0.2">
      <c r="A4032" s="135"/>
      <c r="B4032" s="91"/>
      <c r="C4032" s="92"/>
      <c r="H4032" s="145"/>
    </row>
    <row r="4033" spans="1:8" s="144" customFormat="1" ht="12.75" x14ac:dyDescent="0.2">
      <c r="A4033" s="135"/>
      <c r="B4033" s="91"/>
      <c r="C4033" s="92"/>
      <c r="H4033" s="145"/>
    </row>
    <row r="4034" spans="1:8" s="144" customFormat="1" ht="12.75" x14ac:dyDescent="0.2">
      <c r="A4034" s="135"/>
      <c r="B4034" s="91"/>
      <c r="C4034" s="92"/>
      <c r="H4034" s="145"/>
    </row>
    <row r="4035" spans="1:8" s="144" customFormat="1" ht="12.75" x14ac:dyDescent="0.2">
      <c r="A4035" s="135"/>
      <c r="B4035" s="91"/>
      <c r="C4035" s="92"/>
      <c r="H4035" s="145"/>
    </row>
    <row r="4036" spans="1:8" s="144" customFormat="1" ht="12.75" x14ac:dyDescent="0.2">
      <c r="A4036" s="135"/>
      <c r="B4036" s="91"/>
      <c r="C4036" s="92"/>
      <c r="H4036" s="145"/>
    </row>
    <row r="4037" spans="1:8" s="144" customFormat="1" ht="12.75" x14ac:dyDescent="0.2">
      <c r="A4037" s="135"/>
      <c r="B4037" s="91"/>
      <c r="C4037" s="92"/>
      <c r="H4037" s="145"/>
    </row>
    <row r="4038" spans="1:8" s="144" customFormat="1" ht="12.75" x14ac:dyDescent="0.2">
      <c r="A4038" s="135"/>
      <c r="B4038" s="91"/>
      <c r="C4038" s="92"/>
      <c r="H4038" s="145"/>
    </row>
    <row r="4039" spans="1:8" s="144" customFormat="1" ht="12.75" x14ac:dyDescent="0.2">
      <c r="A4039" s="135"/>
      <c r="B4039" s="91"/>
      <c r="C4039" s="92"/>
      <c r="H4039" s="145"/>
    </row>
    <row r="4040" spans="1:8" s="144" customFormat="1" ht="12.75" x14ac:dyDescent="0.2">
      <c r="A4040" s="135"/>
      <c r="B4040" s="91"/>
      <c r="C4040" s="92"/>
      <c r="H4040" s="145"/>
    </row>
    <row r="4041" spans="1:8" s="144" customFormat="1" ht="12.75" x14ac:dyDescent="0.2">
      <c r="A4041" s="135"/>
      <c r="B4041" s="91"/>
      <c r="C4041" s="92"/>
      <c r="H4041" s="145"/>
    </row>
    <row r="4042" spans="1:8" s="144" customFormat="1" ht="12.75" x14ac:dyDescent="0.2">
      <c r="A4042" s="135"/>
      <c r="B4042" s="91"/>
      <c r="C4042" s="92"/>
      <c r="H4042" s="145"/>
    </row>
    <row r="4043" spans="1:8" s="144" customFormat="1" ht="12.75" x14ac:dyDescent="0.2">
      <c r="A4043" s="135"/>
      <c r="B4043" s="91"/>
      <c r="C4043" s="92"/>
      <c r="H4043" s="145"/>
    </row>
    <row r="4044" spans="1:8" s="144" customFormat="1" ht="12.75" x14ac:dyDescent="0.2">
      <c r="A4044" s="135"/>
      <c r="B4044" s="91"/>
      <c r="C4044" s="92"/>
      <c r="H4044" s="145"/>
    </row>
    <row r="4045" spans="1:8" s="144" customFormat="1" ht="12.75" x14ac:dyDescent="0.2">
      <c r="A4045" s="135"/>
      <c r="B4045" s="91"/>
      <c r="C4045" s="92"/>
      <c r="H4045" s="145"/>
    </row>
    <row r="4046" spans="1:8" s="144" customFormat="1" ht="12.75" x14ac:dyDescent="0.2">
      <c r="A4046" s="135"/>
      <c r="B4046" s="91"/>
      <c r="C4046" s="92"/>
      <c r="H4046" s="145"/>
    </row>
    <row r="4047" spans="1:8" s="144" customFormat="1" ht="12.75" x14ac:dyDescent="0.2">
      <c r="A4047" s="135"/>
      <c r="B4047" s="91"/>
      <c r="C4047" s="92"/>
      <c r="H4047" s="145"/>
    </row>
    <row r="4048" spans="1:8" s="144" customFormat="1" ht="12.75" x14ac:dyDescent="0.2">
      <c r="A4048" s="135"/>
      <c r="B4048" s="91"/>
      <c r="C4048" s="92"/>
      <c r="H4048" s="145"/>
    </row>
    <row r="4049" spans="1:8" s="144" customFormat="1" ht="12.75" x14ac:dyDescent="0.2">
      <c r="A4049" s="135"/>
      <c r="B4049" s="91"/>
      <c r="C4049" s="92"/>
      <c r="H4049" s="145"/>
    </row>
    <row r="4050" spans="1:8" s="144" customFormat="1" ht="12.75" x14ac:dyDescent="0.2">
      <c r="A4050" s="135"/>
      <c r="B4050" s="91"/>
      <c r="C4050" s="92"/>
      <c r="H4050" s="145"/>
    </row>
    <row r="4051" spans="1:8" s="144" customFormat="1" ht="12.75" x14ac:dyDescent="0.2">
      <c r="A4051" s="135"/>
      <c r="B4051" s="91"/>
      <c r="C4051" s="92"/>
      <c r="H4051" s="145"/>
    </row>
    <row r="4052" spans="1:8" s="144" customFormat="1" ht="12.75" x14ac:dyDescent="0.2">
      <c r="A4052" s="135"/>
      <c r="B4052" s="91"/>
      <c r="C4052" s="92"/>
      <c r="H4052" s="145"/>
    </row>
    <row r="4053" spans="1:8" s="144" customFormat="1" ht="12.75" x14ac:dyDescent="0.2">
      <c r="A4053" s="135"/>
      <c r="B4053" s="91"/>
      <c r="C4053" s="92"/>
      <c r="H4053" s="145"/>
    </row>
    <row r="4054" spans="1:8" s="144" customFormat="1" ht="12.75" x14ac:dyDescent="0.2">
      <c r="A4054" s="135"/>
      <c r="B4054" s="91"/>
      <c r="C4054" s="92"/>
      <c r="H4054" s="145"/>
    </row>
    <row r="4055" spans="1:8" s="144" customFormat="1" ht="12.75" x14ac:dyDescent="0.2">
      <c r="A4055" s="135"/>
      <c r="B4055" s="91"/>
      <c r="C4055" s="92"/>
      <c r="H4055" s="145"/>
    </row>
    <row r="4056" spans="1:8" s="144" customFormat="1" ht="12.75" x14ac:dyDescent="0.2">
      <c r="A4056" s="135"/>
      <c r="B4056" s="91"/>
      <c r="C4056" s="92"/>
      <c r="H4056" s="145"/>
    </row>
    <row r="4057" spans="1:8" s="144" customFormat="1" ht="12.75" x14ac:dyDescent="0.2">
      <c r="A4057" s="135"/>
      <c r="B4057" s="91"/>
      <c r="C4057" s="92"/>
      <c r="H4057" s="145"/>
    </row>
    <row r="4058" spans="1:8" s="144" customFormat="1" ht="12.75" x14ac:dyDescent="0.2">
      <c r="A4058" s="135"/>
      <c r="B4058" s="91"/>
      <c r="C4058" s="92"/>
      <c r="H4058" s="145"/>
    </row>
    <row r="4059" spans="1:8" s="144" customFormat="1" ht="12.75" x14ac:dyDescent="0.2">
      <c r="A4059" s="135"/>
      <c r="B4059" s="91"/>
      <c r="C4059" s="92"/>
      <c r="H4059" s="145"/>
    </row>
    <row r="4060" spans="1:8" s="144" customFormat="1" ht="12.75" x14ac:dyDescent="0.2">
      <c r="A4060" s="135"/>
      <c r="B4060" s="91"/>
      <c r="C4060" s="92"/>
      <c r="H4060" s="145"/>
    </row>
    <row r="4061" spans="1:8" s="144" customFormat="1" ht="12.75" x14ac:dyDescent="0.2">
      <c r="A4061" s="135"/>
      <c r="B4061" s="91"/>
      <c r="C4061" s="92"/>
      <c r="H4061" s="145"/>
    </row>
    <row r="4062" spans="1:8" s="144" customFormat="1" ht="12.75" x14ac:dyDescent="0.2">
      <c r="A4062" s="135"/>
      <c r="B4062" s="91"/>
      <c r="C4062" s="92"/>
      <c r="H4062" s="145"/>
    </row>
    <row r="4063" spans="1:8" s="144" customFormat="1" ht="12.75" x14ac:dyDescent="0.2">
      <c r="A4063" s="135"/>
      <c r="B4063" s="91"/>
      <c r="C4063" s="92"/>
      <c r="H4063" s="145"/>
    </row>
    <row r="4064" spans="1:8" s="144" customFormat="1" ht="12.75" x14ac:dyDescent="0.2">
      <c r="A4064" s="135"/>
      <c r="B4064" s="91"/>
      <c r="C4064" s="92"/>
      <c r="H4064" s="145"/>
    </row>
    <row r="4065" spans="1:8" s="144" customFormat="1" ht="12.75" x14ac:dyDescent="0.2">
      <c r="A4065" s="135"/>
      <c r="B4065" s="91"/>
      <c r="C4065" s="92"/>
      <c r="H4065" s="145"/>
    </row>
    <row r="4066" spans="1:8" s="144" customFormat="1" ht="12.75" x14ac:dyDescent="0.2">
      <c r="A4066" s="135"/>
      <c r="B4066" s="91"/>
      <c r="C4066" s="92"/>
      <c r="H4066" s="145"/>
    </row>
    <row r="4067" spans="1:8" s="144" customFormat="1" ht="12.75" x14ac:dyDescent="0.2">
      <c r="A4067" s="135"/>
      <c r="B4067" s="91"/>
      <c r="C4067" s="92"/>
      <c r="H4067" s="145"/>
    </row>
    <row r="4068" spans="1:8" s="144" customFormat="1" ht="12.75" x14ac:dyDescent="0.2">
      <c r="A4068" s="135"/>
      <c r="B4068" s="91"/>
      <c r="C4068" s="92"/>
      <c r="H4068" s="145"/>
    </row>
    <row r="4069" spans="1:8" s="144" customFormat="1" ht="12.75" x14ac:dyDescent="0.2">
      <c r="A4069" s="135"/>
      <c r="B4069" s="91"/>
      <c r="C4069" s="92"/>
      <c r="H4069" s="145"/>
    </row>
    <row r="4070" spans="1:8" s="144" customFormat="1" ht="12.75" x14ac:dyDescent="0.2">
      <c r="A4070" s="135"/>
      <c r="B4070" s="91"/>
      <c r="C4070" s="92"/>
      <c r="H4070" s="145"/>
    </row>
    <row r="4071" spans="1:8" s="144" customFormat="1" ht="12.75" x14ac:dyDescent="0.2">
      <c r="A4071" s="135"/>
      <c r="B4071" s="91"/>
      <c r="C4071" s="92"/>
      <c r="H4071" s="145"/>
    </row>
    <row r="4072" spans="1:8" s="144" customFormat="1" ht="12.75" x14ac:dyDescent="0.2">
      <c r="A4072" s="135"/>
      <c r="B4072" s="91"/>
      <c r="C4072" s="92"/>
      <c r="H4072" s="145"/>
    </row>
    <row r="4073" spans="1:8" s="144" customFormat="1" ht="12.75" x14ac:dyDescent="0.2">
      <c r="A4073" s="135"/>
      <c r="B4073" s="91"/>
      <c r="C4073" s="92"/>
      <c r="H4073" s="145"/>
    </row>
    <row r="4074" spans="1:8" s="144" customFormat="1" ht="12.75" x14ac:dyDescent="0.2">
      <c r="A4074" s="135"/>
      <c r="B4074" s="91"/>
      <c r="C4074" s="92"/>
      <c r="H4074" s="145"/>
    </row>
    <row r="4075" spans="1:8" s="144" customFormat="1" ht="12.75" x14ac:dyDescent="0.2">
      <c r="A4075" s="135"/>
      <c r="B4075" s="91"/>
      <c r="C4075" s="92"/>
      <c r="H4075" s="145"/>
    </row>
    <row r="4076" spans="1:8" s="144" customFormat="1" ht="12.75" x14ac:dyDescent="0.2">
      <c r="A4076" s="135"/>
      <c r="B4076" s="91"/>
      <c r="C4076" s="92"/>
      <c r="H4076" s="145"/>
    </row>
    <row r="4077" spans="1:8" s="144" customFormat="1" ht="12.75" x14ac:dyDescent="0.2">
      <c r="A4077" s="135"/>
      <c r="B4077" s="91"/>
      <c r="C4077" s="92"/>
      <c r="H4077" s="145"/>
    </row>
    <row r="4078" spans="1:8" s="144" customFormat="1" ht="12.75" x14ac:dyDescent="0.2">
      <c r="A4078" s="135"/>
      <c r="B4078" s="91"/>
      <c r="C4078" s="92"/>
      <c r="H4078" s="145"/>
    </row>
    <row r="4079" spans="1:8" s="144" customFormat="1" ht="12.75" x14ac:dyDescent="0.2">
      <c r="A4079" s="135"/>
      <c r="B4079" s="91"/>
      <c r="C4079" s="92"/>
      <c r="H4079" s="145"/>
    </row>
    <row r="4080" spans="1:8" s="144" customFormat="1" ht="12.75" x14ac:dyDescent="0.2">
      <c r="A4080" s="135"/>
      <c r="B4080" s="91"/>
      <c r="C4080" s="92"/>
      <c r="H4080" s="145"/>
    </row>
    <row r="4081" spans="1:8" s="144" customFormat="1" ht="12.75" x14ac:dyDescent="0.2">
      <c r="A4081" s="135"/>
      <c r="B4081" s="91"/>
      <c r="C4081" s="92"/>
      <c r="H4081" s="145"/>
    </row>
    <row r="4082" spans="1:8" s="144" customFormat="1" ht="12.75" x14ac:dyDescent="0.2">
      <c r="A4082" s="135"/>
      <c r="B4082" s="91"/>
      <c r="C4082" s="92"/>
      <c r="H4082" s="145"/>
    </row>
    <row r="4083" spans="1:8" s="144" customFormat="1" ht="12.75" x14ac:dyDescent="0.2">
      <c r="A4083" s="135"/>
      <c r="B4083" s="91"/>
      <c r="C4083" s="92"/>
      <c r="H4083" s="145"/>
    </row>
    <row r="4084" spans="1:8" s="144" customFormat="1" ht="12.75" x14ac:dyDescent="0.2">
      <c r="A4084" s="135"/>
      <c r="B4084" s="91"/>
      <c r="C4084" s="92"/>
      <c r="H4084" s="145"/>
    </row>
    <row r="4085" spans="1:8" s="144" customFormat="1" ht="12.75" x14ac:dyDescent="0.2">
      <c r="A4085" s="135"/>
      <c r="B4085" s="91"/>
      <c r="C4085" s="92"/>
      <c r="H4085" s="145"/>
    </row>
    <row r="4086" spans="1:8" s="144" customFormat="1" ht="12.75" x14ac:dyDescent="0.2">
      <c r="A4086" s="135"/>
      <c r="B4086" s="91"/>
      <c r="C4086" s="92"/>
      <c r="H4086" s="145"/>
    </row>
    <row r="4087" spans="1:8" s="144" customFormat="1" ht="12.75" x14ac:dyDescent="0.2">
      <c r="A4087" s="135"/>
      <c r="B4087" s="91"/>
      <c r="C4087" s="92"/>
      <c r="H4087" s="145"/>
    </row>
    <row r="4088" spans="1:8" s="144" customFormat="1" ht="12.75" x14ac:dyDescent="0.2">
      <c r="A4088" s="135"/>
      <c r="B4088" s="91"/>
      <c r="C4088" s="92"/>
      <c r="H4088" s="145"/>
    </row>
    <row r="4089" spans="1:8" s="144" customFormat="1" ht="12.75" x14ac:dyDescent="0.2">
      <c r="A4089" s="135"/>
      <c r="B4089" s="91"/>
      <c r="C4089" s="92"/>
      <c r="H4089" s="145"/>
    </row>
    <row r="4090" spans="1:8" s="144" customFormat="1" ht="12.75" x14ac:dyDescent="0.2">
      <c r="A4090" s="135"/>
      <c r="B4090" s="91"/>
      <c r="C4090" s="92"/>
      <c r="H4090" s="145"/>
    </row>
    <row r="4091" spans="1:8" s="144" customFormat="1" ht="12.75" x14ac:dyDescent="0.2">
      <c r="A4091" s="135"/>
      <c r="B4091" s="91"/>
      <c r="C4091" s="92"/>
      <c r="H4091" s="145"/>
    </row>
    <row r="4092" spans="1:8" s="144" customFormat="1" ht="12.75" x14ac:dyDescent="0.2">
      <c r="A4092" s="135"/>
      <c r="B4092" s="91"/>
      <c r="C4092" s="92"/>
      <c r="H4092" s="145"/>
    </row>
    <row r="4093" spans="1:8" s="144" customFormat="1" ht="12.75" x14ac:dyDescent="0.2">
      <c r="A4093" s="135"/>
      <c r="B4093" s="91"/>
      <c r="C4093" s="92"/>
      <c r="H4093" s="145"/>
    </row>
    <row r="4094" spans="1:8" s="144" customFormat="1" ht="12.75" x14ac:dyDescent="0.2">
      <c r="A4094" s="135"/>
      <c r="B4094" s="91"/>
      <c r="C4094" s="92"/>
      <c r="H4094" s="145"/>
    </row>
    <row r="4095" spans="1:8" s="144" customFormat="1" ht="12.75" x14ac:dyDescent="0.2">
      <c r="A4095" s="135"/>
      <c r="B4095" s="91"/>
      <c r="C4095" s="92"/>
      <c r="H4095" s="145"/>
    </row>
    <row r="4096" spans="1:8" s="144" customFormat="1" ht="12.75" x14ac:dyDescent="0.2">
      <c r="A4096" s="135"/>
      <c r="B4096" s="91"/>
      <c r="C4096" s="92"/>
      <c r="H4096" s="145"/>
    </row>
    <row r="4097" spans="1:8" s="144" customFormat="1" ht="12.75" x14ac:dyDescent="0.2">
      <c r="A4097" s="135"/>
      <c r="B4097" s="91"/>
      <c r="C4097" s="92"/>
      <c r="H4097" s="145"/>
    </row>
    <row r="4098" spans="1:8" s="144" customFormat="1" ht="12.75" x14ac:dyDescent="0.2">
      <c r="A4098" s="135"/>
      <c r="B4098" s="91"/>
      <c r="C4098" s="92"/>
      <c r="H4098" s="145"/>
    </row>
    <row r="4099" spans="1:8" s="144" customFormat="1" ht="12.75" x14ac:dyDescent="0.2">
      <c r="A4099" s="135"/>
      <c r="B4099" s="91"/>
      <c r="C4099" s="92"/>
      <c r="H4099" s="145"/>
    </row>
    <row r="4100" spans="1:8" s="144" customFormat="1" ht="12.75" x14ac:dyDescent="0.2">
      <c r="A4100" s="135"/>
      <c r="B4100" s="91"/>
      <c r="C4100" s="92"/>
      <c r="H4100" s="145"/>
    </row>
    <row r="4101" spans="1:8" s="144" customFormat="1" ht="12.75" x14ac:dyDescent="0.2">
      <c r="A4101" s="135"/>
      <c r="B4101" s="91"/>
      <c r="C4101" s="92"/>
      <c r="H4101" s="145"/>
    </row>
    <row r="4102" spans="1:8" s="144" customFormat="1" ht="12.75" x14ac:dyDescent="0.2">
      <c r="A4102" s="135"/>
      <c r="B4102" s="91"/>
      <c r="C4102" s="92"/>
      <c r="H4102" s="145"/>
    </row>
    <row r="4103" spans="1:8" s="144" customFormat="1" ht="12.75" x14ac:dyDescent="0.2">
      <c r="A4103" s="135"/>
      <c r="B4103" s="91"/>
      <c r="C4103" s="92"/>
      <c r="H4103" s="145"/>
    </row>
    <row r="4104" spans="1:8" s="144" customFormat="1" ht="12.75" x14ac:dyDescent="0.2">
      <c r="A4104" s="135"/>
      <c r="B4104" s="91"/>
      <c r="C4104" s="92"/>
      <c r="H4104" s="145"/>
    </row>
    <row r="4105" spans="1:8" s="144" customFormat="1" ht="12.75" x14ac:dyDescent="0.2">
      <c r="A4105" s="135"/>
      <c r="B4105" s="91"/>
      <c r="C4105" s="92"/>
      <c r="H4105" s="145"/>
    </row>
    <row r="4106" spans="1:8" s="144" customFormat="1" ht="12.75" x14ac:dyDescent="0.2">
      <c r="A4106" s="135"/>
      <c r="B4106" s="91"/>
      <c r="C4106" s="92"/>
      <c r="H4106" s="145"/>
    </row>
    <row r="4107" spans="1:8" s="144" customFormat="1" ht="12.75" x14ac:dyDescent="0.2">
      <c r="A4107" s="135"/>
      <c r="B4107" s="91"/>
      <c r="C4107" s="92"/>
      <c r="H4107" s="145"/>
    </row>
    <row r="4108" spans="1:8" s="144" customFormat="1" ht="12.75" x14ac:dyDescent="0.2">
      <c r="A4108" s="135"/>
      <c r="B4108" s="91"/>
      <c r="C4108" s="92"/>
      <c r="H4108" s="145"/>
    </row>
    <row r="4109" spans="1:8" s="144" customFormat="1" ht="12.75" x14ac:dyDescent="0.2">
      <c r="A4109" s="135"/>
      <c r="B4109" s="91"/>
      <c r="C4109" s="92"/>
      <c r="H4109" s="145"/>
    </row>
    <row r="4110" spans="1:8" s="144" customFormat="1" ht="12.75" x14ac:dyDescent="0.2">
      <c r="A4110" s="135"/>
      <c r="B4110" s="91"/>
      <c r="C4110" s="92"/>
      <c r="H4110" s="145"/>
    </row>
    <row r="4111" spans="1:8" s="144" customFormat="1" ht="12.75" x14ac:dyDescent="0.2">
      <c r="A4111" s="135"/>
      <c r="B4111" s="91"/>
      <c r="C4111" s="92"/>
      <c r="H4111" s="145"/>
    </row>
    <row r="4112" spans="1:8" s="144" customFormat="1" ht="12.75" x14ac:dyDescent="0.2">
      <c r="A4112" s="135"/>
      <c r="B4112" s="91"/>
      <c r="C4112" s="92"/>
      <c r="H4112" s="145"/>
    </row>
    <row r="4113" spans="1:8" s="144" customFormat="1" ht="12.75" x14ac:dyDescent="0.2">
      <c r="A4113" s="135"/>
      <c r="B4113" s="91"/>
      <c r="C4113" s="92"/>
      <c r="H4113" s="145"/>
    </row>
    <row r="4114" spans="1:8" s="144" customFormat="1" ht="12.75" x14ac:dyDescent="0.2">
      <c r="A4114" s="135"/>
      <c r="B4114" s="91"/>
      <c r="C4114" s="92"/>
      <c r="H4114" s="145"/>
    </row>
    <row r="4115" spans="1:8" s="144" customFormat="1" ht="12.75" x14ac:dyDescent="0.2">
      <c r="A4115" s="135"/>
      <c r="B4115" s="91"/>
      <c r="C4115" s="92"/>
      <c r="H4115" s="145"/>
    </row>
    <row r="4116" spans="1:8" s="144" customFormat="1" ht="12.75" x14ac:dyDescent="0.2">
      <c r="A4116" s="135"/>
      <c r="B4116" s="91"/>
      <c r="C4116" s="92"/>
      <c r="H4116" s="145"/>
    </row>
    <row r="4117" spans="1:8" s="144" customFormat="1" ht="12.75" x14ac:dyDescent="0.2">
      <c r="A4117" s="135"/>
      <c r="B4117" s="91"/>
      <c r="C4117" s="92"/>
      <c r="H4117" s="145"/>
    </row>
    <row r="4118" spans="1:8" s="144" customFormat="1" ht="12.75" x14ac:dyDescent="0.2">
      <c r="A4118" s="135"/>
      <c r="B4118" s="91"/>
      <c r="C4118" s="92"/>
      <c r="H4118" s="145"/>
    </row>
    <row r="4119" spans="1:8" s="144" customFormat="1" ht="12.75" x14ac:dyDescent="0.2">
      <c r="A4119" s="135"/>
      <c r="B4119" s="91"/>
      <c r="C4119" s="92"/>
      <c r="H4119" s="145"/>
    </row>
    <row r="4120" spans="1:8" s="144" customFormat="1" ht="12.75" x14ac:dyDescent="0.2">
      <c r="A4120" s="135"/>
      <c r="B4120" s="91"/>
      <c r="C4120" s="92"/>
      <c r="H4120" s="145"/>
    </row>
    <row r="4121" spans="1:8" s="144" customFormat="1" ht="12.75" x14ac:dyDescent="0.2">
      <c r="A4121" s="135"/>
      <c r="B4121" s="91"/>
      <c r="C4121" s="92"/>
      <c r="H4121" s="145"/>
    </row>
    <row r="4122" spans="1:8" s="144" customFormat="1" ht="12.75" x14ac:dyDescent="0.2">
      <c r="A4122" s="135"/>
      <c r="B4122" s="91"/>
      <c r="C4122" s="92"/>
      <c r="H4122" s="145"/>
    </row>
    <row r="4123" spans="1:8" s="144" customFormat="1" ht="12.75" x14ac:dyDescent="0.2">
      <c r="A4123" s="135"/>
      <c r="B4123" s="91"/>
      <c r="C4123" s="92"/>
      <c r="H4123" s="145"/>
    </row>
    <row r="4124" spans="1:8" s="144" customFormat="1" ht="12.75" x14ac:dyDescent="0.2">
      <c r="A4124" s="135"/>
      <c r="B4124" s="91"/>
      <c r="C4124" s="92"/>
      <c r="H4124" s="145"/>
    </row>
    <row r="4125" spans="1:8" s="144" customFormat="1" ht="12.75" x14ac:dyDescent="0.2">
      <c r="A4125" s="135"/>
      <c r="B4125" s="91"/>
      <c r="C4125" s="92"/>
      <c r="H4125" s="145"/>
    </row>
    <row r="4126" spans="1:8" s="144" customFormat="1" ht="12.75" x14ac:dyDescent="0.2">
      <c r="A4126" s="135"/>
      <c r="B4126" s="91"/>
      <c r="C4126" s="92"/>
      <c r="H4126" s="145"/>
    </row>
    <row r="4127" spans="1:8" s="144" customFormat="1" ht="12.75" x14ac:dyDescent="0.2">
      <c r="A4127" s="135"/>
      <c r="B4127" s="91"/>
      <c r="C4127" s="92"/>
      <c r="H4127" s="145"/>
    </row>
    <row r="4128" spans="1:8" s="144" customFormat="1" ht="12.75" x14ac:dyDescent="0.2">
      <c r="A4128" s="135"/>
      <c r="B4128" s="91"/>
      <c r="C4128" s="92"/>
      <c r="H4128" s="145"/>
    </row>
    <row r="4129" spans="1:8" s="144" customFormat="1" ht="12.75" x14ac:dyDescent="0.2">
      <c r="A4129" s="135"/>
      <c r="B4129" s="91"/>
      <c r="C4129" s="92"/>
      <c r="H4129" s="145"/>
    </row>
    <row r="4130" spans="1:8" s="144" customFormat="1" ht="12.75" x14ac:dyDescent="0.2">
      <c r="A4130" s="135"/>
      <c r="B4130" s="91"/>
      <c r="C4130" s="92"/>
      <c r="H4130" s="145"/>
    </row>
    <row r="4131" spans="1:8" s="144" customFormat="1" ht="12.75" x14ac:dyDescent="0.2">
      <c r="A4131" s="135"/>
      <c r="B4131" s="91"/>
      <c r="C4131" s="92"/>
      <c r="H4131" s="145"/>
    </row>
    <row r="4132" spans="1:8" s="144" customFormat="1" ht="12.75" x14ac:dyDescent="0.2">
      <c r="A4132" s="135"/>
      <c r="B4132" s="91"/>
      <c r="C4132" s="92"/>
      <c r="H4132" s="145"/>
    </row>
    <row r="4133" spans="1:8" s="144" customFormat="1" ht="12.75" x14ac:dyDescent="0.2">
      <c r="A4133" s="135"/>
      <c r="B4133" s="91"/>
      <c r="C4133" s="92"/>
      <c r="H4133" s="145"/>
    </row>
    <row r="4134" spans="1:8" s="144" customFormat="1" ht="12.75" x14ac:dyDescent="0.2">
      <c r="A4134" s="135"/>
      <c r="B4134" s="91"/>
      <c r="C4134" s="92"/>
      <c r="H4134" s="145"/>
    </row>
    <row r="4135" spans="1:8" s="144" customFormat="1" ht="12.75" x14ac:dyDescent="0.2">
      <c r="A4135" s="135"/>
      <c r="B4135" s="91"/>
      <c r="C4135" s="92"/>
      <c r="H4135" s="145"/>
    </row>
    <row r="4136" spans="1:8" s="144" customFormat="1" ht="12.75" x14ac:dyDescent="0.2">
      <c r="A4136" s="135"/>
      <c r="B4136" s="91"/>
      <c r="C4136" s="92"/>
      <c r="H4136" s="145"/>
    </row>
    <row r="4137" spans="1:8" s="144" customFormat="1" ht="12.75" x14ac:dyDescent="0.2">
      <c r="A4137" s="135"/>
      <c r="B4137" s="91"/>
      <c r="C4137" s="92"/>
      <c r="H4137" s="145"/>
    </row>
    <row r="4138" spans="1:8" s="144" customFormat="1" ht="12.75" x14ac:dyDescent="0.2">
      <c r="A4138" s="135"/>
      <c r="B4138" s="91"/>
      <c r="C4138" s="92"/>
      <c r="H4138" s="145"/>
    </row>
    <row r="4139" spans="1:8" s="144" customFormat="1" ht="12.75" x14ac:dyDescent="0.2">
      <c r="A4139" s="135"/>
      <c r="B4139" s="91"/>
      <c r="C4139" s="92"/>
      <c r="H4139" s="145"/>
    </row>
    <row r="4140" spans="1:8" s="144" customFormat="1" ht="12.75" x14ac:dyDescent="0.2">
      <c r="A4140" s="135"/>
      <c r="B4140" s="91"/>
      <c r="C4140" s="92"/>
      <c r="H4140" s="145"/>
    </row>
    <row r="4141" spans="1:8" s="144" customFormat="1" ht="12.75" x14ac:dyDescent="0.2">
      <c r="A4141" s="135"/>
      <c r="B4141" s="91"/>
      <c r="C4141" s="92"/>
      <c r="H4141" s="145"/>
    </row>
    <row r="4142" spans="1:8" s="144" customFormat="1" ht="12.75" x14ac:dyDescent="0.2">
      <c r="A4142" s="135"/>
      <c r="B4142" s="91"/>
      <c r="C4142" s="92"/>
      <c r="H4142" s="145"/>
    </row>
    <row r="4143" spans="1:8" s="144" customFormat="1" ht="12.75" x14ac:dyDescent="0.2">
      <c r="A4143" s="135"/>
      <c r="B4143" s="91"/>
      <c r="C4143" s="92"/>
      <c r="H4143" s="145"/>
    </row>
    <row r="4144" spans="1:8" s="144" customFormat="1" ht="12.75" x14ac:dyDescent="0.2">
      <c r="A4144" s="135"/>
      <c r="B4144" s="91"/>
      <c r="C4144" s="92"/>
      <c r="H4144" s="145"/>
    </row>
    <row r="4145" spans="1:8" s="144" customFormat="1" ht="12.75" x14ac:dyDescent="0.2">
      <c r="A4145" s="135"/>
      <c r="B4145" s="91"/>
      <c r="C4145" s="92"/>
      <c r="H4145" s="145"/>
    </row>
    <row r="4146" spans="1:8" s="144" customFormat="1" ht="12.75" x14ac:dyDescent="0.2">
      <c r="A4146" s="135"/>
      <c r="B4146" s="91"/>
      <c r="C4146" s="92"/>
      <c r="H4146" s="145"/>
    </row>
    <row r="4147" spans="1:8" s="144" customFormat="1" ht="12.75" x14ac:dyDescent="0.2">
      <c r="A4147" s="135"/>
      <c r="B4147" s="91"/>
      <c r="C4147" s="92"/>
      <c r="H4147" s="145"/>
    </row>
    <row r="4148" spans="1:8" s="144" customFormat="1" ht="12.75" x14ac:dyDescent="0.2">
      <c r="A4148" s="135"/>
      <c r="B4148" s="91"/>
      <c r="C4148" s="92"/>
      <c r="H4148" s="145"/>
    </row>
    <row r="4149" spans="1:8" s="144" customFormat="1" ht="12.75" x14ac:dyDescent="0.2">
      <c r="A4149" s="135"/>
      <c r="B4149" s="91"/>
      <c r="C4149" s="92"/>
      <c r="H4149" s="145"/>
    </row>
    <row r="4150" spans="1:8" s="144" customFormat="1" ht="12.75" x14ac:dyDescent="0.2">
      <c r="A4150" s="135"/>
      <c r="B4150" s="91"/>
      <c r="C4150" s="92"/>
      <c r="H4150" s="145"/>
    </row>
    <row r="4151" spans="1:8" s="144" customFormat="1" ht="12.75" x14ac:dyDescent="0.2">
      <c r="A4151" s="135"/>
      <c r="B4151" s="91"/>
      <c r="C4151" s="92"/>
      <c r="H4151" s="145"/>
    </row>
    <row r="4152" spans="1:8" s="144" customFormat="1" ht="12.75" x14ac:dyDescent="0.2">
      <c r="A4152" s="135"/>
      <c r="B4152" s="91"/>
      <c r="C4152" s="92"/>
      <c r="H4152" s="145"/>
    </row>
    <row r="4153" spans="1:8" s="144" customFormat="1" ht="12.75" x14ac:dyDescent="0.2">
      <c r="A4153" s="135"/>
      <c r="B4153" s="91"/>
      <c r="C4153" s="92"/>
      <c r="H4153" s="145"/>
    </row>
    <row r="4154" spans="1:8" s="144" customFormat="1" ht="12.75" x14ac:dyDescent="0.2">
      <c r="A4154" s="135"/>
      <c r="B4154" s="91"/>
      <c r="C4154" s="92"/>
      <c r="H4154" s="145"/>
    </row>
    <row r="4155" spans="1:8" s="144" customFormat="1" ht="12.75" x14ac:dyDescent="0.2">
      <c r="A4155" s="135"/>
      <c r="B4155" s="91"/>
      <c r="C4155" s="92"/>
      <c r="H4155" s="145"/>
    </row>
    <row r="4156" spans="1:8" s="144" customFormat="1" ht="12.75" x14ac:dyDescent="0.2">
      <c r="A4156" s="135"/>
      <c r="B4156" s="91"/>
      <c r="C4156" s="92"/>
      <c r="H4156" s="145"/>
    </row>
    <row r="4157" spans="1:8" s="144" customFormat="1" ht="12.75" x14ac:dyDescent="0.2">
      <c r="A4157" s="135"/>
      <c r="B4157" s="91"/>
      <c r="C4157" s="92"/>
      <c r="H4157" s="145"/>
    </row>
    <row r="4158" spans="1:8" s="144" customFormat="1" ht="12.75" x14ac:dyDescent="0.2">
      <c r="A4158" s="135"/>
      <c r="B4158" s="91"/>
      <c r="C4158" s="92"/>
      <c r="H4158" s="145"/>
    </row>
    <row r="4159" spans="1:8" s="144" customFormat="1" ht="12.75" x14ac:dyDescent="0.2">
      <c r="A4159" s="135"/>
      <c r="B4159" s="91"/>
      <c r="C4159" s="92"/>
      <c r="H4159" s="145"/>
    </row>
    <row r="4160" spans="1:8" s="144" customFormat="1" ht="12.75" x14ac:dyDescent="0.2">
      <c r="A4160" s="135"/>
      <c r="B4160" s="91"/>
      <c r="C4160" s="92"/>
      <c r="H4160" s="145"/>
    </row>
    <row r="4161" spans="1:8" s="144" customFormat="1" ht="12.75" x14ac:dyDescent="0.2">
      <c r="A4161" s="135"/>
      <c r="B4161" s="91"/>
      <c r="C4161" s="92"/>
      <c r="H4161" s="145"/>
    </row>
    <row r="4162" spans="1:8" s="144" customFormat="1" ht="12.75" x14ac:dyDescent="0.2">
      <c r="A4162" s="135"/>
      <c r="B4162" s="91"/>
      <c r="C4162" s="92"/>
      <c r="H4162" s="145"/>
    </row>
    <row r="4163" spans="1:8" s="144" customFormat="1" ht="12.75" x14ac:dyDescent="0.2">
      <c r="A4163" s="135"/>
      <c r="B4163" s="91"/>
      <c r="C4163" s="92"/>
      <c r="H4163" s="145"/>
    </row>
    <row r="4164" spans="1:8" s="144" customFormat="1" ht="12.75" x14ac:dyDescent="0.2">
      <c r="A4164" s="135"/>
      <c r="B4164" s="91"/>
      <c r="C4164" s="92"/>
      <c r="H4164" s="145"/>
    </row>
    <row r="4165" spans="1:8" s="144" customFormat="1" ht="12.75" x14ac:dyDescent="0.2">
      <c r="A4165" s="135"/>
      <c r="B4165" s="91"/>
      <c r="C4165" s="92"/>
      <c r="H4165" s="145"/>
    </row>
    <row r="4166" spans="1:8" s="144" customFormat="1" ht="12.75" x14ac:dyDescent="0.2">
      <c r="A4166" s="135"/>
      <c r="B4166" s="91"/>
      <c r="C4166" s="92"/>
      <c r="H4166" s="145"/>
    </row>
    <row r="4167" spans="1:8" s="144" customFormat="1" ht="12.75" x14ac:dyDescent="0.2">
      <c r="A4167" s="135"/>
      <c r="B4167" s="91"/>
      <c r="C4167" s="92"/>
      <c r="H4167" s="145"/>
    </row>
    <row r="4168" spans="1:8" s="144" customFormat="1" ht="12.75" x14ac:dyDescent="0.2">
      <c r="A4168" s="135"/>
      <c r="B4168" s="91"/>
      <c r="C4168" s="92"/>
      <c r="H4168" s="145"/>
    </row>
    <row r="4169" spans="1:8" s="144" customFormat="1" ht="12.75" x14ac:dyDescent="0.2">
      <c r="A4169" s="135"/>
      <c r="B4169" s="91"/>
      <c r="C4169" s="92"/>
      <c r="H4169" s="145"/>
    </row>
    <row r="4170" spans="1:8" s="144" customFormat="1" ht="12.75" x14ac:dyDescent="0.2">
      <c r="A4170" s="135"/>
      <c r="B4170" s="91"/>
      <c r="C4170" s="92"/>
      <c r="H4170" s="145"/>
    </row>
    <row r="4171" spans="1:8" s="144" customFormat="1" ht="12.75" x14ac:dyDescent="0.2">
      <c r="A4171" s="135"/>
      <c r="B4171" s="91"/>
      <c r="C4171" s="92"/>
      <c r="H4171" s="145"/>
    </row>
    <row r="4172" spans="1:8" s="144" customFormat="1" ht="12.75" x14ac:dyDescent="0.2">
      <c r="A4172" s="135"/>
      <c r="B4172" s="91"/>
      <c r="C4172" s="92"/>
      <c r="H4172" s="145"/>
    </row>
    <row r="4173" spans="1:8" s="144" customFormat="1" ht="12.75" x14ac:dyDescent="0.2">
      <c r="A4173" s="135"/>
      <c r="B4173" s="91"/>
      <c r="C4173" s="92"/>
      <c r="H4173" s="145"/>
    </row>
    <row r="4174" spans="1:8" s="144" customFormat="1" ht="12.75" x14ac:dyDescent="0.2">
      <c r="A4174" s="135"/>
      <c r="B4174" s="91"/>
      <c r="C4174" s="92"/>
      <c r="H4174" s="145"/>
    </row>
    <row r="4175" spans="1:8" s="144" customFormat="1" ht="12.75" x14ac:dyDescent="0.2">
      <c r="A4175" s="135"/>
      <c r="B4175" s="91"/>
      <c r="C4175" s="92"/>
      <c r="H4175" s="145"/>
    </row>
    <row r="4176" spans="1:8" s="144" customFormat="1" ht="12.75" x14ac:dyDescent="0.2">
      <c r="A4176" s="135"/>
      <c r="B4176" s="91"/>
      <c r="C4176" s="92"/>
      <c r="H4176" s="145"/>
    </row>
    <row r="4177" spans="1:8" s="144" customFormat="1" ht="12.75" x14ac:dyDescent="0.2">
      <c r="A4177" s="135"/>
      <c r="B4177" s="91"/>
      <c r="C4177" s="92"/>
      <c r="H4177" s="145"/>
    </row>
    <row r="4178" spans="1:8" s="144" customFormat="1" ht="12.75" x14ac:dyDescent="0.2">
      <c r="A4178" s="135"/>
      <c r="B4178" s="91"/>
      <c r="C4178" s="92"/>
      <c r="H4178" s="145"/>
    </row>
    <row r="4179" spans="1:8" s="144" customFormat="1" ht="12.75" x14ac:dyDescent="0.2">
      <c r="A4179" s="135"/>
      <c r="B4179" s="91"/>
      <c r="C4179" s="92"/>
      <c r="H4179" s="145"/>
    </row>
    <row r="4180" spans="1:8" s="144" customFormat="1" ht="12.75" x14ac:dyDescent="0.2">
      <c r="A4180" s="135"/>
      <c r="B4180" s="91"/>
      <c r="C4180" s="92"/>
      <c r="H4180" s="145"/>
    </row>
    <row r="4181" spans="1:8" s="144" customFormat="1" ht="12.75" x14ac:dyDescent="0.2">
      <c r="A4181" s="135"/>
      <c r="B4181" s="91"/>
      <c r="C4181" s="92"/>
      <c r="H4181" s="145"/>
    </row>
    <row r="4182" spans="1:8" s="144" customFormat="1" ht="12.75" x14ac:dyDescent="0.2">
      <c r="A4182" s="135"/>
      <c r="B4182" s="91"/>
      <c r="C4182" s="92"/>
      <c r="H4182" s="145"/>
    </row>
    <row r="4183" spans="1:8" s="144" customFormat="1" ht="12.75" x14ac:dyDescent="0.2">
      <c r="A4183" s="135"/>
      <c r="B4183" s="91"/>
      <c r="C4183" s="92"/>
      <c r="H4183" s="145"/>
    </row>
    <row r="4184" spans="1:8" s="144" customFormat="1" ht="12.75" x14ac:dyDescent="0.2">
      <c r="A4184" s="135"/>
      <c r="B4184" s="91"/>
      <c r="C4184" s="92"/>
      <c r="H4184" s="145"/>
    </row>
    <row r="4185" spans="1:8" s="144" customFormat="1" ht="12.75" x14ac:dyDescent="0.2">
      <c r="A4185" s="135"/>
      <c r="B4185" s="91"/>
      <c r="C4185" s="92"/>
      <c r="H4185" s="145"/>
    </row>
    <row r="4186" spans="1:8" s="144" customFormat="1" ht="12.75" x14ac:dyDescent="0.2">
      <c r="A4186" s="135"/>
      <c r="B4186" s="91"/>
      <c r="C4186" s="92"/>
      <c r="H4186" s="145"/>
    </row>
    <row r="4187" spans="1:8" s="144" customFormat="1" ht="12.75" x14ac:dyDescent="0.2">
      <c r="A4187" s="135"/>
      <c r="B4187" s="91"/>
      <c r="C4187" s="92"/>
      <c r="H4187" s="145"/>
    </row>
    <row r="4188" spans="1:8" s="144" customFormat="1" ht="12.75" x14ac:dyDescent="0.2">
      <c r="A4188" s="135"/>
      <c r="B4188" s="91"/>
      <c r="C4188" s="92"/>
      <c r="H4188" s="145"/>
    </row>
    <row r="4189" spans="1:8" s="144" customFormat="1" ht="12.75" x14ac:dyDescent="0.2">
      <c r="A4189" s="135"/>
      <c r="B4189" s="91"/>
      <c r="C4189" s="92"/>
      <c r="H4189" s="145"/>
    </row>
    <row r="4190" spans="1:8" s="144" customFormat="1" ht="12.75" x14ac:dyDescent="0.2">
      <c r="A4190" s="135"/>
      <c r="B4190" s="91"/>
      <c r="C4190" s="92"/>
      <c r="H4190" s="145"/>
    </row>
    <row r="4191" spans="1:8" s="144" customFormat="1" ht="12.75" x14ac:dyDescent="0.2">
      <c r="A4191" s="135"/>
      <c r="B4191" s="91"/>
      <c r="C4191" s="92"/>
      <c r="H4191" s="145"/>
    </row>
    <row r="4192" spans="1:8" s="144" customFormat="1" ht="12.75" x14ac:dyDescent="0.2">
      <c r="A4192" s="135"/>
      <c r="B4192" s="91"/>
      <c r="C4192" s="92"/>
      <c r="H4192" s="145"/>
    </row>
    <row r="4193" spans="1:8" s="144" customFormat="1" ht="12.75" x14ac:dyDescent="0.2">
      <c r="A4193" s="135"/>
      <c r="B4193" s="91"/>
      <c r="C4193" s="92"/>
      <c r="H4193" s="145"/>
    </row>
    <row r="4194" spans="1:8" s="144" customFormat="1" ht="12.75" x14ac:dyDescent="0.2">
      <c r="A4194" s="135"/>
      <c r="B4194" s="91"/>
      <c r="C4194" s="92"/>
      <c r="H4194" s="145"/>
    </row>
    <row r="4195" spans="1:8" s="144" customFormat="1" ht="12.75" x14ac:dyDescent="0.2">
      <c r="A4195" s="135"/>
      <c r="B4195" s="91"/>
      <c r="C4195" s="92"/>
      <c r="H4195" s="145"/>
    </row>
    <row r="4196" spans="1:8" s="144" customFormat="1" ht="12.75" x14ac:dyDescent="0.2">
      <c r="A4196" s="135"/>
      <c r="B4196" s="91"/>
      <c r="C4196" s="92"/>
      <c r="H4196" s="145"/>
    </row>
    <row r="4197" spans="1:8" s="144" customFormat="1" ht="12.75" x14ac:dyDescent="0.2">
      <c r="A4197" s="135"/>
      <c r="B4197" s="91"/>
      <c r="C4197" s="92"/>
      <c r="H4197" s="145"/>
    </row>
    <row r="4198" spans="1:8" s="144" customFormat="1" ht="12.75" x14ac:dyDescent="0.2">
      <c r="A4198" s="135"/>
      <c r="B4198" s="91"/>
      <c r="C4198" s="92"/>
      <c r="H4198" s="145"/>
    </row>
    <row r="4199" spans="1:8" s="144" customFormat="1" ht="12.75" x14ac:dyDescent="0.2">
      <c r="A4199" s="135"/>
      <c r="B4199" s="91"/>
      <c r="C4199" s="92"/>
      <c r="H4199" s="145"/>
    </row>
    <row r="4200" spans="1:8" s="144" customFormat="1" ht="12.75" x14ac:dyDescent="0.2">
      <c r="A4200" s="135"/>
      <c r="B4200" s="91"/>
      <c r="C4200" s="92"/>
      <c r="H4200" s="145"/>
    </row>
    <row r="4201" spans="1:8" s="144" customFormat="1" ht="12.75" x14ac:dyDescent="0.2">
      <c r="A4201" s="135"/>
      <c r="B4201" s="91"/>
      <c r="C4201" s="92"/>
      <c r="H4201" s="145"/>
    </row>
    <row r="4202" spans="1:8" s="144" customFormat="1" ht="12.75" x14ac:dyDescent="0.2">
      <c r="A4202" s="135"/>
      <c r="B4202" s="91"/>
      <c r="C4202" s="92"/>
      <c r="H4202" s="145"/>
    </row>
    <row r="4203" spans="1:8" s="144" customFormat="1" ht="12.75" x14ac:dyDescent="0.2">
      <c r="A4203" s="135"/>
      <c r="B4203" s="91"/>
      <c r="C4203" s="92"/>
      <c r="H4203" s="145"/>
    </row>
    <row r="4204" spans="1:8" s="144" customFormat="1" ht="12.75" x14ac:dyDescent="0.2">
      <c r="A4204" s="135"/>
      <c r="B4204" s="91"/>
      <c r="C4204" s="92"/>
      <c r="H4204" s="145"/>
    </row>
    <row r="4205" spans="1:8" s="144" customFormat="1" ht="12.75" x14ac:dyDescent="0.2">
      <c r="A4205" s="135"/>
      <c r="B4205" s="91"/>
      <c r="C4205" s="92"/>
      <c r="H4205" s="145"/>
    </row>
    <row r="4206" spans="1:8" s="144" customFormat="1" ht="12.75" x14ac:dyDescent="0.2">
      <c r="A4206" s="135"/>
      <c r="B4206" s="91"/>
      <c r="C4206" s="92"/>
      <c r="H4206" s="145"/>
    </row>
    <row r="4207" spans="1:8" s="144" customFormat="1" ht="12.75" x14ac:dyDescent="0.2">
      <c r="A4207" s="135"/>
      <c r="B4207" s="91"/>
      <c r="C4207" s="92"/>
      <c r="H4207" s="145"/>
    </row>
    <row r="4208" spans="1:8" s="144" customFormat="1" ht="12.75" x14ac:dyDescent="0.2">
      <c r="A4208" s="135"/>
      <c r="B4208" s="91"/>
      <c r="C4208" s="92"/>
      <c r="H4208" s="145"/>
    </row>
    <row r="4209" spans="1:8" s="144" customFormat="1" ht="12.75" x14ac:dyDescent="0.2">
      <c r="A4209" s="135"/>
      <c r="B4209" s="91"/>
      <c r="C4209" s="92"/>
      <c r="H4209" s="145"/>
    </row>
    <row r="4210" spans="1:8" s="144" customFormat="1" ht="12.75" x14ac:dyDescent="0.2">
      <c r="A4210" s="135"/>
      <c r="B4210" s="91"/>
      <c r="C4210" s="92"/>
      <c r="H4210" s="145"/>
    </row>
    <row r="4211" spans="1:8" s="144" customFormat="1" ht="12.75" x14ac:dyDescent="0.2">
      <c r="A4211" s="135"/>
      <c r="B4211" s="91"/>
      <c r="C4211" s="92"/>
      <c r="H4211" s="145"/>
    </row>
    <row r="4212" spans="1:8" s="144" customFormat="1" ht="12.75" x14ac:dyDescent="0.2">
      <c r="A4212" s="135"/>
      <c r="B4212" s="91"/>
      <c r="C4212" s="92"/>
      <c r="H4212" s="145"/>
    </row>
    <row r="4213" spans="1:8" s="144" customFormat="1" ht="12.75" x14ac:dyDescent="0.2">
      <c r="A4213" s="135"/>
      <c r="B4213" s="91"/>
      <c r="C4213" s="92"/>
      <c r="H4213" s="145"/>
    </row>
    <row r="4214" spans="1:8" s="144" customFormat="1" ht="12.75" x14ac:dyDescent="0.2">
      <c r="A4214" s="135"/>
      <c r="B4214" s="91"/>
      <c r="C4214" s="92"/>
      <c r="H4214" s="145"/>
    </row>
    <row r="4215" spans="1:8" s="144" customFormat="1" ht="12.75" x14ac:dyDescent="0.2">
      <c r="A4215" s="135"/>
      <c r="B4215" s="91"/>
      <c r="C4215" s="92"/>
      <c r="H4215" s="145"/>
    </row>
    <row r="4216" spans="1:8" s="144" customFormat="1" ht="12.75" x14ac:dyDescent="0.2">
      <c r="A4216" s="135"/>
      <c r="B4216" s="91"/>
      <c r="C4216" s="92"/>
      <c r="H4216" s="145"/>
    </row>
    <row r="4217" spans="1:8" s="144" customFormat="1" ht="12.75" x14ac:dyDescent="0.2">
      <c r="A4217" s="135"/>
      <c r="B4217" s="91"/>
      <c r="C4217" s="92"/>
      <c r="H4217" s="145"/>
    </row>
    <row r="4218" spans="1:8" s="144" customFormat="1" ht="12.75" x14ac:dyDescent="0.2">
      <c r="A4218" s="135"/>
      <c r="B4218" s="91"/>
      <c r="C4218" s="92"/>
      <c r="H4218" s="145"/>
    </row>
    <row r="4219" spans="1:8" s="144" customFormat="1" ht="12.75" x14ac:dyDescent="0.2">
      <c r="A4219" s="135"/>
      <c r="B4219" s="91"/>
      <c r="C4219" s="92"/>
      <c r="H4219" s="145"/>
    </row>
    <row r="4220" spans="1:8" s="144" customFormat="1" ht="12.75" x14ac:dyDescent="0.2">
      <c r="A4220" s="135"/>
      <c r="B4220" s="91"/>
      <c r="C4220" s="92"/>
      <c r="H4220" s="145"/>
    </row>
    <row r="4221" spans="1:8" s="144" customFormat="1" ht="12.75" x14ac:dyDescent="0.2">
      <c r="A4221" s="135"/>
      <c r="B4221" s="91"/>
      <c r="C4221" s="92"/>
      <c r="H4221" s="145"/>
    </row>
    <row r="4222" spans="1:8" s="144" customFormat="1" ht="12.75" x14ac:dyDescent="0.2">
      <c r="A4222" s="135"/>
      <c r="B4222" s="91"/>
      <c r="C4222" s="92"/>
      <c r="H4222" s="145"/>
    </row>
    <row r="4223" spans="1:8" s="144" customFormat="1" ht="12.75" x14ac:dyDescent="0.2">
      <c r="A4223" s="135"/>
      <c r="B4223" s="91"/>
      <c r="C4223" s="92"/>
      <c r="H4223" s="145"/>
    </row>
    <row r="4224" spans="1:8" s="144" customFormat="1" ht="12.75" x14ac:dyDescent="0.2">
      <c r="A4224" s="135"/>
      <c r="B4224" s="91"/>
      <c r="C4224" s="92"/>
      <c r="H4224" s="145"/>
    </row>
    <row r="4225" spans="1:8" s="144" customFormat="1" ht="12.75" x14ac:dyDescent="0.2">
      <c r="A4225" s="135"/>
      <c r="B4225" s="91"/>
      <c r="C4225" s="92"/>
      <c r="H4225" s="145"/>
    </row>
    <row r="4226" spans="1:8" s="144" customFormat="1" ht="12.75" x14ac:dyDescent="0.2">
      <c r="A4226" s="135"/>
      <c r="B4226" s="91"/>
      <c r="C4226" s="92"/>
      <c r="H4226" s="145"/>
    </row>
    <row r="4227" spans="1:8" s="144" customFormat="1" ht="12.75" x14ac:dyDescent="0.2">
      <c r="A4227" s="135"/>
      <c r="B4227" s="91"/>
      <c r="C4227" s="92"/>
      <c r="H4227" s="145"/>
    </row>
    <row r="4228" spans="1:8" s="144" customFormat="1" ht="12.75" x14ac:dyDescent="0.2">
      <c r="A4228" s="135"/>
      <c r="B4228" s="91"/>
      <c r="C4228" s="92"/>
      <c r="H4228" s="145"/>
    </row>
    <row r="4229" spans="1:8" s="144" customFormat="1" ht="12.75" x14ac:dyDescent="0.2">
      <c r="A4229" s="135"/>
      <c r="B4229" s="91"/>
      <c r="C4229" s="92"/>
      <c r="H4229" s="145"/>
    </row>
    <row r="4230" spans="1:8" s="144" customFormat="1" ht="12.75" x14ac:dyDescent="0.2">
      <c r="A4230" s="135"/>
      <c r="B4230" s="91"/>
      <c r="C4230" s="92"/>
      <c r="H4230" s="145"/>
    </row>
    <row r="4231" spans="1:8" s="144" customFormat="1" ht="12.75" x14ac:dyDescent="0.2">
      <c r="A4231" s="135"/>
      <c r="B4231" s="91"/>
      <c r="C4231" s="92"/>
      <c r="H4231" s="145"/>
    </row>
    <row r="4232" spans="1:8" s="144" customFormat="1" ht="12.75" x14ac:dyDescent="0.2">
      <c r="A4232" s="135"/>
      <c r="B4232" s="91"/>
      <c r="C4232" s="92"/>
      <c r="H4232" s="145"/>
    </row>
    <row r="4233" spans="1:8" s="144" customFormat="1" ht="12.75" x14ac:dyDescent="0.2">
      <c r="A4233" s="135"/>
      <c r="B4233" s="91"/>
      <c r="C4233" s="92"/>
      <c r="H4233" s="145"/>
    </row>
    <row r="4234" spans="1:8" s="144" customFormat="1" ht="12.75" x14ac:dyDescent="0.2">
      <c r="A4234" s="135"/>
      <c r="B4234" s="91"/>
      <c r="C4234" s="92"/>
      <c r="H4234" s="145"/>
    </row>
    <row r="4235" spans="1:8" s="144" customFormat="1" ht="12.75" x14ac:dyDescent="0.2">
      <c r="A4235" s="135"/>
      <c r="B4235" s="91"/>
      <c r="C4235" s="92"/>
      <c r="H4235" s="145"/>
    </row>
    <row r="4236" spans="1:8" s="144" customFormat="1" ht="12.75" x14ac:dyDescent="0.2">
      <c r="A4236" s="135"/>
      <c r="B4236" s="91"/>
      <c r="C4236" s="92"/>
      <c r="H4236" s="145"/>
    </row>
    <row r="4237" spans="1:8" s="144" customFormat="1" ht="12.75" x14ac:dyDescent="0.2">
      <c r="A4237" s="135"/>
      <c r="B4237" s="91"/>
      <c r="C4237" s="92"/>
      <c r="H4237" s="145"/>
    </row>
    <row r="4238" spans="1:8" s="144" customFormat="1" ht="12.75" x14ac:dyDescent="0.2">
      <c r="A4238" s="135"/>
      <c r="B4238" s="91"/>
      <c r="C4238" s="92"/>
      <c r="H4238" s="145"/>
    </row>
    <row r="4239" spans="1:8" s="144" customFormat="1" ht="12.75" x14ac:dyDescent="0.2">
      <c r="A4239" s="135"/>
      <c r="B4239" s="91"/>
      <c r="C4239" s="92"/>
      <c r="H4239" s="145"/>
    </row>
    <row r="4240" spans="1:8" s="144" customFormat="1" ht="12.75" x14ac:dyDescent="0.2">
      <c r="A4240" s="135"/>
      <c r="B4240" s="91"/>
      <c r="C4240" s="92"/>
      <c r="H4240" s="145"/>
    </row>
    <row r="4241" spans="1:8" s="144" customFormat="1" ht="12.75" x14ac:dyDescent="0.2">
      <c r="A4241" s="135"/>
      <c r="B4241" s="91"/>
      <c r="C4241" s="92"/>
      <c r="H4241" s="145"/>
    </row>
    <row r="4242" spans="1:8" s="144" customFormat="1" ht="12.75" x14ac:dyDescent="0.2">
      <c r="A4242" s="135"/>
      <c r="B4242" s="91"/>
      <c r="C4242" s="92"/>
      <c r="H4242" s="145"/>
    </row>
    <row r="4243" spans="1:8" s="144" customFormat="1" ht="12.75" x14ac:dyDescent="0.2">
      <c r="A4243" s="135"/>
      <c r="B4243" s="91"/>
      <c r="C4243" s="92"/>
      <c r="H4243" s="145"/>
    </row>
    <row r="4244" spans="1:8" s="144" customFormat="1" ht="12.75" x14ac:dyDescent="0.2">
      <c r="A4244" s="135"/>
      <c r="B4244" s="91"/>
      <c r="C4244" s="92"/>
      <c r="H4244" s="145"/>
    </row>
    <row r="4245" spans="1:8" s="144" customFormat="1" ht="12.75" x14ac:dyDescent="0.2">
      <c r="A4245" s="135"/>
      <c r="B4245" s="91"/>
      <c r="C4245" s="92"/>
      <c r="H4245" s="145"/>
    </row>
    <row r="4246" spans="1:8" s="144" customFormat="1" ht="12.75" x14ac:dyDescent="0.2">
      <c r="A4246" s="135"/>
      <c r="B4246" s="91"/>
      <c r="C4246" s="92"/>
      <c r="H4246" s="145"/>
    </row>
    <row r="4247" spans="1:8" s="144" customFormat="1" ht="12.75" x14ac:dyDescent="0.2">
      <c r="A4247" s="135"/>
      <c r="B4247" s="91"/>
      <c r="C4247" s="92"/>
      <c r="H4247" s="145"/>
    </row>
    <row r="4248" spans="1:8" s="144" customFormat="1" ht="12.75" x14ac:dyDescent="0.2">
      <c r="A4248" s="135"/>
      <c r="B4248" s="91"/>
      <c r="C4248" s="92"/>
      <c r="H4248" s="145"/>
    </row>
    <row r="4249" spans="1:8" s="144" customFormat="1" ht="12.75" x14ac:dyDescent="0.2">
      <c r="A4249" s="135"/>
      <c r="B4249" s="91"/>
      <c r="C4249" s="92"/>
      <c r="H4249" s="145"/>
    </row>
    <row r="4250" spans="1:8" s="144" customFormat="1" ht="12.75" x14ac:dyDescent="0.2">
      <c r="A4250" s="135"/>
      <c r="B4250" s="91"/>
      <c r="C4250" s="92"/>
      <c r="H4250" s="145"/>
    </row>
    <row r="4251" spans="1:8" s="144" customFormat="1" ht="12.75" x14ac:dyDescent="0.2">
      <c r="A4251" s="135"/>
      <c r="B4251" s="91"/>
      <c r="C4251" s="92"/>
      <c r="H4251" s="145"/>
    </row>
    <row r="4252" spans="1:8" s="144" customFormat="1" ht="12.75" x14ac:dyDescent="0.2">
      <c r="A4252" s="135"/>
      <c r="B4252" s="91"/>
      <c r="C4252" s="92"/>
      <c r="H4252" s="145"/>
    </row>
    <row r="4253" spans="1:8" s="144" customFormat="1" ht="12.75" x14ac:dyDescent="0.2">
      <c r="A4253" s="135"/>
      <c r="B4253" s="91"/>
      <c r="C4253" s="92"/>
      <c r="H4253" s="145"/>
    </row>
    <row r="4254" spans="1:8" s="144" customFormat="1" ht="12.75" x14ac:dyDescent="0.2">
      <c r="A4254" s="135"/>
      <c r="B4254" s="91"/>
      <c r="C4254" s="92"/>
      <c r="H4254" s="145"/>
    </row>
    <row r="4255" spans="1:8" s="144" customFormat="1" ht="12.75" x14ac:dyDescent="0.2">
      <c r="A4255" s="135"/>
      <c r="B4255" s="91"/>
      <c r="C4255" s="92"/>
      <c r="H4255" s="145"/>
    </row>
    <row r="4256" spans="1:8" s="144" customFormat="1" ht="12.75" x14ac:dyDescent="0.2">
      <c r="A4256" s="135"/>
      <c r="B4256" s="91"/>
      <c r="C4256" s="92"/>
      <c r="H4256" s="145"/>
    </row>
    <row r="4257" spans="1:8" s="144" customFormat="1" ht="12.75" x14ac:dyDescent="0.2">
      <c r="A4257" s="135"/>
      <c r="B4257" s="91"/>
      <c r="C4257" s="92"/>
      <c r="H4257" s="145"/>
    </row>
    <row r="4258" spans="1:8" s="144" customFormat="1" ht="12.75" x14ac:dyDescent="0.2">
      <c r="A4258" s="135"/>
      <c r="B4258" s="91"/>
      <c r="C4258" s="92"/>
      <c r="H4258" s="145"/>
    </row>
    <row r="4259" spans="1:8" s="144" customFormat="1" ht="12.75" x14ac:dyDescent="0.2">
      <c r="A4259" s="135"/>
      <c r="B4259" s="91"/>
      <c r="C4259" s="92"/>
      <c r="H4259" s="145"/>
    </row>
    <row r="4260" spans="1:8" s="144" customFormat="1" ht="12.75" x14ac:dyDescent="0.2">
      <c r="A4260" s="135"/>
      <c r="B4260" s="91"/>
      <c r="C4260" s="92"/>
      <c r="H4260" s="145"/>
    </row>
    <row r="4261" spans="1:8" s="144" customFormat="1" ht="12.75" x14ac:dyDescent="0.2">
      <c r="A4261" s="135"/>
      <c r="B4261" s="91"/>
      <c r="C4261" s="92"/>
      <c r="H4261" s="145"/>
    </row>
    <row r="4262" spans="1:8" s="144" customFormat="1" ht="12.75" x14ac:dyDescent="0.2">
      <c r="A4262" s="135"/>
      <c r="B4262" s="91"/>
      <c r="C4262" s="92"/>
      <c r="H4262" s="145"/>
    </row>
    <row r="4263" spans="1:8" s="144" customFormat="1" ht="12.75" x14ac:dyDescent="0.2">
      <c r="A4263" s="135"/>
      <c r="B4263" s="91"/>
      <c r="C4263" s="92"/>
      <c r="H4263" s="145"/>
    </row>
    <row r="4264" spans="1:8" s="144" customFormat="1" ht="12.75" x14ac:dyDescent="0.2">
      <c r="A4264" s="135"/>
      <c r="B4264" s="91"/>
      <c r="C4264" s="92"/>
      <c r="H4264" s="145"/>
    </row>
    <row r="4265" spans="1:8" s="144" customFormat="1" ht="12.75" x14ac:dyDescent="0.2">
      <c r="A4265" s="135"/>
      <c r="B4265" s="91"/>
      <c r="C4265" s="92"/>
      <c r="H4265" s="145"/>
    </row>
    <row r="4266" spans="1:8" s="144" customFormat="1" ht="12.75" x14ac:dyDescent="0.2">
      <c r="A4266" s="135"/>
      <c r="B4266" s="91"/>
      <c r="C4266" s="92"/>
      <c r="H4266" s="145"/>
    </row>
    <row r="4267" spans="1:8" s="144" customFormat="1" ht="12.75" x14ac:dyDescent="0.2">
      <c r="A4267" s="135"/>
      <c r="B4267" s="91"/>
      <c r="C4267" s="92"/>
      <c r="H4267" s="145"/>
    </row>
    <row r="4268" spans="1:8" s="144" customFormat="1" ht="12.75" x14ac:dyDescent="0.2">
      <c r="A4268" s="135"/>
      <c r="B4268" s="91"/>
      <c r="C4268" s="92"/>
      <c r="H4268" s="145"/>
    </row>
    <row r="4269" spans="1:8" s="144" customFormat="1" ht="12.75" x14ac:dyDescent="0.2">
      <c r="A4269" s="135"/>
      <c r="B4269" s="91"/>
      <c r="C4269" s="92"/>
      <c r="H4269" s="145"/>
    </row>
    <row r="4270" spans="1:8" s="144" customFormat="1" ht="12.75" x14ac:dyDescent="0.2">
      <c r="A4270" s="135"/>
      <c r="B4270" s="91"/>
      <c r="C4270" s="92"/>
      <c r="H4270" s="145"/>
    </row>
    <row r="4271" spans="1:8" s="144" customFormat="1" ht="12.75" x14ac:dyDescent="0.2">
      <c r="A4271" s="135"/>
      <c r="B4271" s="91"/>
      <c r="C4271" s="92"/>
      <c r="H4271" s="145"/>
    </row>
    <row r="4272" spans="1:8" s="144" customFormat="1" ht="12.75" x14ac:dyDescent="0.2">
      <c r="A4272" s="135"/>
      <c r="B4272" s="91"/>
      <c r="C4272" s="92"/>
      <c r="H4272" s="145"/>
    </row>
    <row r="4273" spans="1:8" s="144" customFormat="1" ht="12.75" x14ac:dyDescent="0.2">
      <c r="A4273" s="135"/>
      <c r="B4273" s="91"/>
      <c r="C4273" s="92"/>
      <c r="H4273" s="145"/>
    </row>
    <row r="4274" spans="1:8" s="144" customFormat="1" ht="12.75" x14ac:dyDescent="0.2">
      <c r="A4274" s="135"/>
      <c r="B4274" s="91"/>
      <c r="C4274" s="92"/>
      <c r="H4274" s="145"/>
    </row>
    <row r="4275" spans="1:8" s="144" customFormat="1" ht="12.75" x14ac:dyDescent="0.2">
      <c r="A4275" s="135"/>
      <c r="B4275" s="91"/>
      <c r="C4275" s="92"/>
      <c r="H4275" s="145"/>
    </row>
    <row r="4276" spans="1:8" s="144" customFormat="1" ht="12.75" x14ac:dyDescent="0.2">
      <c r="A4276" s="135"/>
      <c r="B4276" s="91"/>
      <c r="C4276" s="92"/>
      <c r="H4276" s="145"/>
    </row>
    <row r="4277" spans="1:8" s="144" customFormat="1" ht="12.75" x14ac:dyDescent="0.2">
      <c r="A4277" s="135"/>
      <c r="B4277" s="91"/>
      <c r="C4277" s="92"/>
      <c r="H4277" s="145"/>
    </row>
    <row r="4278" spans="1:8" s="144" customFormat="1" ht="12.75" x14ac:dyDescent="0.2">
      <c r="A4278" s="135"/>
      <c r="B4278" s="91"/>
      <c r="C4278" s="92"/>
      <c r="H4278" s="145"/>
    </row>
    <row r="4279" spans="1:8" s="144" customFormat="1" ht="12.75" x14ac:dyDescent="0.2">
      <c r="A4279" s="135"/>
      <c r="B4279" s="91"/>
      <c r="C4279" s="92"/>
      <c r="H4279" s="145"/>
    </row>
    <row r="4280" spans="1:8" s="144" customFormat="1" ht="12.75" x14ac:dyDescent="0.2">
      <c r="A4280" s="135"/>
      <c r="B4280" s="91"/>
      <c r="C4280" s="92"/>
      <c r="H4280" s="145"/>
    </row>
    <row r="4281" spans="1:8" s="144" customFormat="1" ht="12.75" x14ac:dyDescent="0.2">
      <c r="A4281" s="135"/>
      <c r="B4281" s="91"/>
      <c r="C4281" s="92"/>
      <c r="H4281" s="145"/>
    </row>
    <row r="4282" spans="1:8" s="144" customFormat="1" ht="12.75" x14ac:dyDescent="0.2">
      <c r="A4282" s="135"/>
      <c r="B4282" s="91"/>
      <c r="C4282" s="92"/>
      <c r="H4282" s="145"/>
    </row>
    <row r="4283" spans="1:8" s="144" customFormat="1" ht="12.75" x14ac:dyDescent="0.2">
      <c r="A4283" s="135"/>
      <c r="B4283" s="91"/>
      <c r="C4283" s="92"/>
      <c r="H4283" s="145"/>
    </row>
    <row r="4284" spans="1:8" s="144" customFormat="1" ht="12.75" x14ac:dyDescent="0.2">
      <c r="A4284" s="135"/>
      <c r="B4284" s="91"/>
      <c r="C4284" s="92"/>
      <c r="H4284" s="145"/>
    </row>
    <row r="4285" spans="1:8" s="144" customFormat="1" ht="12.75" x14ac:dyDescent="0.2">
      <c r="A4285" s="135"/>
      <c r="B4285" s="91"/>
      <c r="C4285" s="92"/>
      <c r="H4285" s="145"/>
    </row>
    <row r="4286" spans="1:8" s="144" customFormat="1" ht="12.75" x14ac:dyDescent="0.2">
      <c r="A4286" s="135"/>
      <c r="B4286" s="91"/>
      <c r="C4286" s="92"/>
      <c r="H4286" s="145"/>
    </row>
    <row r="4287" spans="1:8" s="144" customFormat="1" ht="12.75" x14ac:dyDescent="0.2">
      <c r="A4287" s="135"/>
      <c r="B4287" s="91"/>
      <c r="C4287" s="92"/>
      <c r="H4287" s="145"/>
    </row>
    <row r="4288" spans="1:8" s="144" customFormat="1" ht="12.75" x14ac:dyDescent="0.2">
      <c r="A4288" s="135"/>
      <c r="B4288" s="91"/>
      <c r="C4288" s="92"/>
      <c r="H4288" s="145"/>
    </row>
    <row r="4289" spans="1:8" s="144" customFormat="1" ht="12.75" x14ac:dyDescent="0.2">
      <c r="A4289" s="135"/>
      <c r="B4289" s="91"/>
      <c r="C4289" s="92"/>
      <c r="H4289" s="145"/>
    </row>
    <row r="4290" spans="1:8" s="144" customFormat="1" ht="12.75" x14ac:dyDescent="0.2">
      <c r="A4290" s="135"/>
      <c r="B4290" s="91"/>
      <c r="C4290" s="92"/>
      <c r="H4290" s="145"/>
    </row>
    <row r="4291" spans="1:8" s="144" customFormat="1" ht="12.75" x14ac:dyDescent="0.2">
      <c r="A4291" s="135"/>
      <c r="B4291" s="91"/>
      <c r="C4291" s="92"/>
      <c r="H4291" s="145"/>
    </row>
    <row r="4292" spans="1:8" s="144" customFormat="1" ht="12.75" x14ac:dyDescent="0.2">
      <c r="A4292" s="135"/>
      <c r="B4292" s="91"/>
      <c r="C4292" s="92"/>
      <c r="H4292" s="145"/>
    </row>
    <row r="4293" spans="1:8" s="144" customFormat="1" ht="12.75" x14ac:dyDescent="0.2">
      <c r="A4293" s="135"/>
      <c r="B4293" s="91"/>
      <c r="C4293" s="92"/>
      <c r="H4293" s="145"/>
    </row>
    <row r="4294" spans="1:8" s="144" customFormat="1" ht="12.75" x14ac:dyDescent="0.2">
      <c r="A4294" s="135"/>
      <c r="B4294" s="91"/>
      <c r="C4294" s="92"/>
      <c r="H4294" s="145"/>
    </row>
    <row r="4295" spans="1:8" s="144" customFormat="1" ht="12.75" x14ac:dyDescent="0.2">
      <c r="A4295" s="135"/>
      <c r="B4295" s="91"/>
      <c r="C4295" s="92"/>
      <c r="H4295" s="145"/>
    </row>
    <row r="4296" spans="1:8" s="144" customFormat="1" ht="12.75" x14ac:dyDescent="0.2">
      <c r="A4296" s="135"/>
      <c r="B4296" s="91"/>
      <c r="C4296" s="92"/>
      <c r="H4296" s="145"/>
    </row>
    <row r="4297" spans="1:8" s="144" customFormat="1" ht="12.75" x14ac:dyDescent="0.2">
      <c r="A4297" s="135"/>
      <c r="B4297" s="91"/>
      <c r="C4297" s="92"/>
      <c r="H4297" s="145"/>
    </row>
    <row r="4298" spans="1:8" s="144" customFormat="1" ht="12.75" x14ac:dyDescent="0.2">
      <c r="A4298" s="135"/>
      <c r="B4298" s="91"/>
      <c r="C4298" s="92"/>
      <c r="H4298" s="145"/>
    </row>
    <row r="4299" spans="1:8" s="144" customFormat="1" ht="12.75" x14ac:dyDescent="0.2">
      <c r="A4299" s="135"/>
      <c r="B4299" s="91"/>
      <c r="C4299" s="92"/>
      <c r="H4299" s="145"/>
    </row>
    <row r="4300" spans="1:8" s="144" customFormat="1" ht="12.75" x14ac:dyDescent="0.2">
      <c r="A4300" s="135"/>
      <c r="B4300" s="91"/>
      <c r="C4300" s="92"/>
      <c r="H4300" s="145"/>
    </row>
    <row r="4301" spans="1:8" s="144" customFormat="1" ht="12.75" x14ac:dyDescent="0.2">
      <c r="A4301" s="135"/>
      <c r="B4301" s="91"/>
      <c r="C4301" s="92"/>
      <c r="H4301" s="145"/>
    </row>
    <row r="4302" spans="1:8" s="144" customFormat="1" ht="12.75" x14ac:dyDescent="0.2">
      <c r="A4302" s="135"/>
      <c r="B4302" s="91"/>
      <c r="C4302" s="92"/>
      <c r="H4302" s="145"/>
    </row>
    <row r="4303" spans="1:8" s="144" customFormat="1" ht="12.75" x14ac:dyDescent="0.2">
      <c r="A4303" s="135"/>
      <c r="B4303" s="91"/>
      <c r="C4303" s="92"/>
      <c r="H4303" s="145"/>
    </row>
    <row r="4304" spans="1:8" s="144" customFormat="1" ht="12.75" x14ac:dyDescent="0.2">
      <c r="A4304" s="135"/>
      <c r="B4304" s="91"/>
      <c r="C4304" s="92"/>
      <c r="H4304" s="145"/>
    </row>
    <row r="4305" spans="1:8" s="144" customFormat="1" ht="12.75" x14ac:dyDescent="0.2">
      <c r="A4305" s="135"/>
      <c r="B4305" s="91"/>
      <c r="C4305" s="92"/>
      <c r="H4305" s="145"/>
    </row>
    <row r="4306" spans="1:8" s="144" customFormat="1" ht="12.75" x14ac:dyDescent="0.2">
      <c r="A4306" s="135"/>
      <c r="B4306" s="91"/>
      <c r="C4306" s="92"/>
      <c r="H4306" s="145"/>
    </row>
    <row r="4307" spans="1:8" s="144" customFormat="1" ht="12.75" x14ac:dyDescent="0.2">
      <c r="A4307" s="135"/>
      <c r="B4307" s="91"/>
      <c r="C4307" s="92"/>
      <c r="H4307" s="145"/>
    </row>
    <row r="4308" spans="1:8" s="144" customFormat="1" ht="12.75" x14ac:dyDescent="0.2">
      <c r="A4308" s="135"/>
      <c r="B4308" s="91"/>
      <c r="C4308" s="92"/>
      <c r="H4308" s="145"/>
    </row>
    <row r="4309" spans="1:8" s="144" customFormat="1" ht="12.75" x14ac:dyDescent="0.2">
      <c r="A4309" s="135"/>
      <c r="B4309" s="91"/>
      <c r="C4309" s="92"/>
      <c r="H4309" s="145"/>
    </row>
    <row r="4310" spans="1:8" s="144" customFormat="1" ht="12.75" x14ac:dyDescent="0.2">
      <c r="A4310" s="135"/>
      <c r="B4310" s="91"/>
      <c r="C4310" s="92"/>
      <c r="H4310" s="145"/>
    </row>
    <row r="4311" spans="1:8" s="144" customFormat="1" ht="12.75" x14ac:dyDescent="0.2">
      <c r="A4311" s="135"/>
      <c r="B4311" s="91"/>
      <c r="C4311" s="92"/>
      <c r="H4311" s="145"/>
    </row>
    <row r="4312" spans="1:8" s="144" customFormat="1" ht="12.75" x14ac:dyDescent="0.2">
      <c r="A4312" s="135"/>
      <c r="B4312" s="91"/>
      <c r="C4312" s="92"/>
      <c r="H4312" s="145"/>
    </row>
    <row r="4313" spans="1:8" s="144" customFormat="1" ht="12.75" x14ac:dyDescent="0.2">
      <c r="A4313" s="135"/>
      <c r="B4313" s="91"/>
      <c r="C4313" s="92"/>
      <c r="H4313" s="145"/>
    </row>
    <row r="4314" spans="1:8" s="144" customFormat="1" ht="12.75" x14ac:dyDescent="0.2">
      <c r="A4314" s="135"/>
      <c r="B4314" s="91"/>
      <c r="C4314" s="92"/>
      <c r="H4314" s="145"/>
    </row>
    <row r="4315" spans="1:8" s="144" customFormat="1" ht="12.75" x14ac:dyDescent="0.2">
      <c r="A4315" s="135"/>
      <c r="B4315" s="91"/>
      <c r="C4315" s="92"/>
      <c r="H4315" s="145"/>
    </row>
    <row r="4316" spans="1:8" s="144" customFormat="1" ht="12.75" x14ac:dyDescent="0.2">
      <c r="A4316" s="135"/>
      <c r="B4316" s="91"/>
      <c r="C4316" s="92"/>
      <c r="H4316" s="145"/>
    </row>
    <row r="4317" spans="1:8" s="144" customFormat="1" ht="12.75" x14ac:dyDescent="0.2">
      <c r="A4317" s="135"/>
      <c r="B4317" s="91"/>
      <c r="C4317" s="92"/>
      <c r="H4317" s="145"/>
    </row>
    <row r="4318" spans="1:8" s="144" customFormat="1" ht="12.75" x14ac:dyDescent="0.2">
      <c r="A4318" s="135"/>
      <c r="B4318" s="91"/>
      <c r="C4318" s="92"/>
      <c r="H4318" s="145"/>
    </row>
    <row r="4319" spans="1:8" s="144" customFormat="1" ht="12.75" x14ac:dyDescent="0.2">
      <c r="A4319" s="135"/>
      <c r="B4319" s="91"/>
      <c r="C4319" s="92"/>
      <c r="H4319" s="145"/>
    </row>
    <row r="4320" spans="1:8" s="144" customFormat="1" ht="12.75" x14ac:dyDescent="0.2">
      <c r="A4320" s="135"/>
      <c r="B4320" s="91"/>
      <c r="C4320" s="92"/>
      <c r="H4320" s="145"/>
    </row>
    <row r="4321" spans="1:8" s="144" customFormat="1" ht="12.75" x14ac:dyDescent="0.2">
      <c r="A4321" s="135"/>
      <c r="B4321" s="91"/>
      <c r="C4321" s="92"/>
      <c r="H4321" s="145"/>
    </row>
    <row r="4322" spans="1:8" s="144" customFormat="1" ht="12.75" x14ac:dyDescent="0.2">
      <c r="A4322" s="135"/>
      <c r="B4322" s="91"/>
      <c r="C4322" s="92"/>
      <c r="H4322" s="145"/>
    </row>
    <row r="4323" spans="1:8" s="144" customFormat="1" ht="12.75" x14ac:dyDescent="0.2">
      <c r="A4323" s="135"/>
      <c r="B4323" s="91"/>
      <c r="C4323" s="92"/>
      <c r="H4323" s="145"/>
    </row>
    <row r="4324" spans="1:8" s="144" customFormat="1" ht="12.75" x14ac:dyDescent="0.2">
      <c r="A4324" s="135"/>
      <c r="B4324" s="91"/>
      <c r="C4324" s="92"/>
      <c r="H4324" s="145"/>
    </row>
    <row r="4325" spans="1:8" s="144" customFormat="1" ht="12.75" x14ac:dyDescent="0.2">
      <c r="A4325" s="135"/>
      <c r="B4325" s="91"/>
      <c r="C4325" s="92"/>
      <c r="H4325" s="145"/>
    </row>
    <row r="4326" spans="1:8" s="144" customFormat="1" ht="12.75" x14ac:dyDescent="0.2">
      <c r="A4326" s="135"/>
      <c r="B4326" s="91"/>
      <c r="C4326" s="92"/>
      <c r="H4326" s="145"/>
    </row>
    <row r="4327" spans="1:8" s="144" customFormat="1" ht="12.75" x14ac:dyDescent="0.2">
      <c r="A4327" s="135"/>
      <c r="B4327" s="91"/>
      <c r="C4327" s="92"/>
      <c r="H4327" s="145"/>
    </row>
    <row r="4328" spans="1:8" s="144" customFormat="1" ht="12.75" x14ac:dyDescent="0.2">
      <c r="A4328" s="135"/>
      <c r="B4328" s="91"/>
      <c r="C4328" s="92"/>
      <c r="H4328" s="145"/>
    </row>
    <row r="4329" spans="1:8" s="144" customFormat="1" ht="12.75" x14ac:dyDescent="0.2">
      <c r="A4329" s="135"/>
      <c r="B4329" s="91"/>
      <c r="C4329" s="92"/>
      <c r="H4329" s="145"/>
    </row>
    <row r="4330" spans="1:8" s="144" customFormat="1" ht="12.75" x14ac:dyDescent="0.2">
      <c r="A4330" s="135"/>
      <c r="B4330" s="91"/>
      <c r="C4330" s="92"/>
      <c r="H4330" s="145"/>
    </row>
    <row r="4331" spans="1:8" s="144" customFormat="1" ht="12.75" x14ac:dyDescent="0.2">
      <c r="A4331" s="135"/>
      <c r="B4331" s="91"/>
      <c r="C4331" s="92"/>
      <c r="H4331" s="145"/>
    </row>
    <row r="4332" spans="1:8" s="144" customFormat="1" ht="12.75" x14ac:dyDescent="0.2">
      <c r="A4332" s="135"/>
      <c r="B4332" s="91"/>
      <c r="C4332" s="92"/>
      <c r="H4332" s="145"/>
    </row>
    <row r="4333" spans="1:8" s="144" customFormat="1" ht="12.75" x14ac:dyDescent="0.2">
      <c r="A4333" s="135"/>
      <c r="B4333" s="91"/>
      <c r="C4333" s="92"/>
      <c r="H4333" s="145"/>
    </row>
    <row r="4334" spans="1:8" s="144" customFormat="1" ht="12.75" x14ac:dyDescent="0.2">
      <c r="A4334" s="135"/>
      <c r="B4334" s="91"/>
      <c r="C4334" s="92"/>
      <c r="H4334" s="145"/>
    </row>
    <row r="4335" spans="1:8" s="144" customFormat="1" ht="12.75" x14ac:dyDescent="0.2">
      <c r="A4335" s="135"/>
      <c r="B4335" s="91"/>
      <c r="C4335" s="92"/>
      <c r="H4335" s="145"/>
    </row>
    <row r="4336" spans="1:8" s="144" customFormat="1" ht="12.75" x14ac:dyDescent="0.2">
      <c r="A4336" s="135"/>
      <c r="B4336" s="91"/>
      <c r="C4336" s="92"/>
      <c r="H4336" s="145"/>
    </row>
    <row r="4337" spans="1:8" s="144" customFormat="1" ht="12.75" x14ac:dyDescent="0.2">
      <c r="A4337" s="135"/>
      <c r="B4337" s="91"/>
      <c r="C4337" s="92"/>
      <c r="H4337" s="145"/>
    </row>
    <row r="4338" spans="1:8" s="144" customFormat="1" ht="12.75" x14ac:dyDescent="0.2">
      <c r="A4338" s="135"/>
      <c r="B4338" s="91"/>
      <c r="C4338" s="92"/>
      <c r="H4338" s="145"/>
    </row>
    <row r="4339" spans="1:8" s="144" customFormat="1" ht="12.75" x14ac:dyDescent="0.2">
      <c r="A4339" s="135"/>
      <c r="B4339" s="91"/>
      <c r="C4339" s="92"/>
      <c r="H4339" s="145"/>
    </row>
    <row r="4340" spans="1:8" s="144" customFormat="1" ht="12.75" x14ac:dyDescent="0.2">
      <c r="A4340" s="135"/>
      <c r="B4340" s="91"/>
      <c r="C4340" s="92"/>
      <c r="H4340" s="145"/>
    </row>
    <row r="4341" spans="1:8" s="144" customFormat="1" ht="12.75" x14ac:dyDescent="0.2">
      <c r="A4341" s="135"/>
      <c r="B4341" s="91"/>
      <c r="C4341" s="92"/>
      <c r="H4341" s="145"/>
    </row>
    <row r="4342" spans="1:8" s="144" customFormat="1" ht="12.75" x14ac:dyDescent="0.2">
      <c r="A4342" s="135"/>
      <c r="B4342" s="91"/>
      <c r="C4342" s="92"/>
      <c r="H4342" s="145"/>
    </row>
    <row r="4343" spans="1:8" s="144" customFormat="1" ht="12.75" x14ac:dyDescent="0.2">
      <c r="A4343" s="135"/>
      <c r="B4343" s="91"/>
      <c r="C4343" s="92"/>
      <c r="H4343" s="145"/>
    </row>
    <row r="4344" spans="1:8" s="144" customFormat="1" ht="12.75" x14ac:dyDescent="0.2">
      <c r="A4344" s="135"/>
      <c r="B4344" s="91"/>
      <c r="C4344" s="92"/>
      <c r="H4344" s="145"/>
    </row>
    <row r="4345" spans="1:8" s="144" customFormat="1" ht="12.75" x14ac:dyDescent="0.2">
      <c r="A4345" s="135"/>
      <c r="B4345" s="91"/>
      <c r="C4345" s="92"/>
      <c r="H4345" s="145"/>
    </row>
    <row r="4346" spans="1:8" s="144" customFormat="1" ht="12.75" x14ac:dyDescent="0.2">
      <c r="A4346" s="135"/>
      <c r="B4346" s="91"/>
      <c r="C4346" s="92"/>
      <c r="H4346" s="145"/>
    </row>
    <row r="4347" spans="1:8" s="144" customFormat="1" ht="12.75" x14ac:dyDescent="0.2">
      <c r="A4347" s="135"/>
      <c r="B4347" s="91"/>
      <c r="C4347" s="92"/>
      <c r="H4347" s="145"/>
    </row>
    <row r="4348" spans="1:8" s="144" customFormat="1" ht="12.75" x14ac:dyDescent="0.2">
      <c r="A4348" s="135"/>
      <c r="B4348" s="91"/>
      <c r="C4348" s="92"/>
      <c r="H4348" s="145"/>
    </row>
    <row r="4349" spans="1:8" s="144" customFormat="1" ht="12.75" x14ac:dyDescent="0.2">
      <c r="A4349" s="135"/>
      <c r="B4349" s="91"/>
      <c r="C4349" s="92"/>
      <c r="H4349" s="145"/>
    </row>
    <row r="4350" spans="1:8" s="144" customFormat="1" ht="12.75" x14ac:dyDescent="0.2">
      <c r="A4350" s="135"/>
      <c r="B4350" s="91"/>
      <c r="C4350" s="92"/>
      <c r="H4350" s="145"/>
    </row>
    <row r="4351" spans="1:8" s="144" customFormat="1" ht="12.75" x14ac:dyDescent="0.2">
      <c r="A4351" s="135"/>
      <c r="B4351" s="91"/>
      <c r="C4351" s="92"/>
      <c r="H4351" s="145"/>
    </row>
    <row r="4352" spans="1:8" s="144" customFormat="1" ht="12.75" x14ac:dyDescent="0.2">
      <c r="A4352" s="135"/>
      <c r="B4352" s="91"/>
      <c r="C4352" s="92"/>
      <c r="H4352" s="145"/>
    </row>
    <row r="4353" spans="1:8" s="144" customFormat="1" ht="12.75" x14ac:dyDescent="0.2">
      <c r="A4353" s="135"/>
      <c r="B4353" s="91"/>
      <c r="C4353" s="92"/>
      <c r="H4353" s="145"/>
    </row>
    <row r="4354" spans="1:8" s="144" customFormat="1" ht="12.75" x14ac:dyDescent="0.2">
      <c r="A4354" s="135"/>
      <c r="B4354" s="91"/>
      <c r="C4354" s="92"/>
      <c r="H4354" s="145"/>
    </row>
    <row r="4355" spans="1:8" s="144" customFormat="1" ht="12.75" x14ac:dyDescent="0.2">
      <c r="A4355" s="135"/>
      <c r="B4355" s="91"/>
      <c r="C4355" s="92"/>
      <c r="H4355" s="145"/>
    </row>
    <row r="4356" spans="1:8" s="144" customFormat="1" ht="12.75" x14ac:dyDescent="0.2">
      <c r="A4356" s="135"/>
      <c r="B4356" s="91"/>
      <c r="C4356" s="92"/>
      <c r="H4356" s="145"/>
    </row>
    <row r="4357" spans="1:8" s="144" customFormat="1" ht="12.75" x14ac:dyDescent="0.2">
      <c r="A4357" s="135"/>
      <c r="B4357" s="91"/>
      <c r="C4357" s="92"/>
      <c r="H4357" s="145"/>
    </row>
    <row r="4358" spans="1:8" s="144" customFormat="1" ht="12.75" x14ac:dyDescent="0.2">
      <c r="A4358" s="135"/>
      <c r="B4358" s="91"/>
      <c r="C4358" s="92"/>
      <c r="H4358" s="145"/>
    </row>
    <row r="4359" spans="1:8" s="144" customFormat="1" ht="12.75" x14ac:dyDescent="0.2">
      <c r="A4359" s="135"/>
      <c r="B4359" s="91"/>
      <c r="C4359" s="92"/>
      <c r="H4359" s="145"/>
    </row>
    <row r="4360" spans="1:8" s="144" customFormat="1" ht="12.75" x14ac:dyDescent="0.2">
      <c r="A4360" s="135"/>
      <c r="B4360" s="91"/>
      <c r="C4360" s="92"/>
      <c r="H4360" s="145"/>
    </row>
    <row r="4361" spans="1:8" s="144" customFormat="1" ht="12.75" x14ac:dyDescent="0.2">
      <c r="A4361" s="135"/>
      <c r="B4361" s="91"/>
      <c r="C4361" s="92"/>
      <c r="H4361" s="145"/>
    </row>
    <row r="4362" spans="1:8" s="144" customFormat="1" ht="12.75" x14ac:dyDescent="0.2">
      <c r="A4362" s="135"/>
      <c r="B4362" s="91"/>
      <c r="C4362" s="92"/>
      <c r="H4362" s="145"/>
    </row>
    <row r="4363" spans="1:8" s="144" customFormat="1" ht="12.75" x14ac:dyDescent="0.2">
      <c r="A4363" s="135"/>
      <c r="B4363" s="91"/>
      <c r="C4363" s="92"/>
      <c r="H4363" s="145"/>
    </row>
    <row r="4364" spans="1:8" s="144" customFormat="1" ht="12.75" x14ac:dyDescent="0.2">
      <c r="A4364" s="135"/>
      <c r="B4364" s="91"/>
      <c r="C4364" s="92"/>
      <c r="H4364" s="145"/>
    </row>
    <row r="4365" spans="1:8" s="144" customFormat="1" ht="12.75" x14ac:dyDescent="0.2">
      <c r="A4365" s="135"/>
      <c r="B4365" s="91"/>
      <c r="C4365" s="92"/>
      <c r="H4365" s="145"/>
    </row>
    <row r="4366" spans="1:8" s="144" customFormat="1" ht="12.75" x14ac:dyDescent="0.2">
      <c r="A4366" s="135"/>
      <c r="B4366" s="91"/>
      <c r="C4366" s="92"/>
      <c r="H4366" s="145"/>
    </row>
    <row r="4367" spans="1:8" s="144" customFormat="1" ht="12.75" x14ac:dyDescent="0.2">
      <c r="A4367" s="135"/>
      <c r="B4367" s="91"/>
      <c r="C4367" s="92"/>
      <c r="H4367" s="145"/>
    </row>
    <row r="4368" spans="1:8" s="144" customFormat="1" ht="12.75" x14ac:dyDescent="0.2">
      <c r="A4368" s="135"/>
      <c r="B4368" s="91"/>
      <c r="C4368" s="92"/>
      <c r="H4368" s="145"/>
    </row>
    <row r="4369" spans="1:8" s="144" customFormat="1" ht="12.75" x14ac:dyDescent="0.2">
      <c r="A4369" s="135"/>
      <c r="B4369" s="91"/>
      <c r="C4369" s="92"/>
      <c r="H4369" s="145"/>
    </row>
    <row r="4370" spans="1:8" s="144" customFormat="1" ht="12.75" x14ac:dyDescent="0.2">
      <c r="A4370" s="135"/>
      <c r="B4370" s="91"/>
      <c r="C4370" s="92"/>
      <c r="H4370" s="145"/>
    </row>
    <row r="4371" spans="1:8" s="144" customFormat="1" ht="12.75" x14ac:dyDescent="0.2">
      <c r="A4371" s="135"/>
      <c r="B4371" s="91"/>
      <c r="C4371" s="92"/>
      <c r="H4371" s="145"/>
    </row>
    <row r="4372" spans="1:8" s="144" customFormat="1" ht="12.75" x14ac:dyDescent="0.2">
      <c r="A4372" s="135"/>
      <c r="B4372" s="91"/>
      <c r="C4372" s="92"/>
      <c r="H4372" s="145"/>
    </row>
    <row r="4373" spans="1:8" s="144" customFormat="1" ht="12.75" x14ac:dyDescent="0.2">
      <c r="A4373" s="135"/>
      <c r="B4373" s="91"/>
      <c r="C4373" s="92"/>
      <c r="H4373" s="145"/>
    </row>
    <row r="4374" spans="1:8" s="144" customFormat="1" ht="12.75" x14ac:dyDescent="0.2">
      <c r="A4374" s="135"/>
      <c r="B4374" s="91"/>
      <c r="C4374" s="92"/>
      <c r="H4374" s="145"/>
    </row>
    <row r="4375" spans="1:8" s="144" customFormat="1" ht="12.75" x14ac:dyDescent="0.2">
      <c r="A4375" s="135"/>
      <c r="B4375" s="91"/>
      <c r="C4375" s="92"/>
      <c r="H4375" s="145"/>
    </row>
    <row r="4376" spans="1:8" s="144" customFormat="1" ht="12.75" x14ac:dyDescent="0.2">
      <c r="A4376" s="135"/>
      <c r="B4376" s="91"/>
      <c r="C4376" s="92"/>
      <c r="H4376" s="145"/>
    </row>
    <row r="4377" spans="1:8" s="144" customFormat="1" ht="12.75" x14ac:dyDescent="0.2">
      <c r="A4377" s="135"/>
      <c r="B4377" s="91"/>
      <c r="C4377" s="92"/>
      <c r="H4377" s="145"/>
    </row>
    <row r="4378" spans="1:8" s="144" customFormat="1" ht="12.75" x14ac:dyDescent="0.2">
      <c r="A4378" s="135"/>
      <c r="B4378" s="91"/>
      <c r="C4378" s="92"/>
      <c r="H4378" s="145"/>
    </row>
    <row r="4379" spans="1:8" s="144" customFormat="1" ht="12.75" x14ac:dyDescent="0.2">
      <c r="A4379" s="135"/>
      <c r="B4379" s="91"/>
      <c r="C4379" s="92"/>
      <c r="H4379" s="145"/>
    </row>
    <row r="4380" spans="1:8" s="144" customFormat="1" ht="12.75" x14ac:dyDescent="0.2">
      <c r="A4380" s="135"/>
      <c r="B4380" s="91"/>
      <c r="C4380" s="92"/>
      <c r="H4380" s="145"/>
    </row>
    <row r="4381" spans="1:8" s="144" customFormat="1" ht="12.75" x14ac:dyDescent="0.2">
      <c r="A4381" s="135"/>
      <c r="B4381" s="91"/>
      <c r="C4381" s="92"/>
      <c r="H4381" s="145"/>
    </row>
    <row r="4382" spans="1:8" s="144" customFormat="1" ht="12.75" x14ac:dyDescent="0.2">
      <c r="A4382" s="135"/>
      <c r="B4382" s="91"/>
      <c r="C4382" s="92"/>
      <c r="H4382" s="145"/>
    </row>
    <row r="4383" spans="1:8" s="144" customFormat="1" ht="12.75" x14ac:dyDescent="0.2">
      <c r="A4383" s="135"/>
      <c r="B4383" s="91"/>
      <c r="C4383" s="92"/>
      <c r="H4383" s="145"/>
    </row>
    <row r="4384" spans="1:8" s="144" customFormat="1" ht="12.75" x14ac:dyDescent="0.2">
      <c r="A4384" s="135"/>
      <c r="B4384" s="91"/>
      <c r="C4384" s="92"/>
      <c r="H4384" s="145"/>
    </row>
    <row r="4385" spans="1:8" s="144" customFormat="1" ht="12.75" x14ac:dyDescent="0.2">
      <c r="A4385" s="135"/>
      <c r="B4385" s="91"/>
      <c r="C4385" s="92"/>
      <c r="H4385" s="145"/>
    </row>
    <row r="4386" spans="1:8" s="144" customFormat="1" ht="12.75" x14ac:dyDescent="0.2">
      <c r="A4386" s="135"/>
      <c r="B4386" s="91"/>
      <c r="C4386" s="92"/>
      <c r="H4386" s="145"/>
    </row>
    <row r="4387" spans="1:8" s="144" customFormat="1" ht="12.75" x14ac:dyDescent="0.2">
      <c r="A4387" s="135"/>
      <c r="B4387" s="91"/>
      <c r="C4387" s="92"/>
      <c r="H4387" s="145"/>
    </row>
    <row r="4388" spans="1:8" s="144" customFormat="1" ht="12.75" x14ac:dyDescent="0.2">
      <c r="A4388" s="135"/>
      <c r="B4388" s="91"/>
      <c r="C4388" s="92"/>
      <c r="H4388" s="145"/>
    </row>
    <row r="4389" spans="1:8" s="144" customFormat="1" ht="12.75" x14ac:dyDescent="0.2">
      <c r="A4389" s="135"/>
      <c r="B4389" s="91"/>
      <c r="C4389" s="92"/>
      <c r="H4389" s="145"/>
    </row>
    <row r="4390" spans="1:8" s="144" customFormat="1" ht="12.75" x14ac:dyDescent="0.2">
      <c r="A4390" s="135"/>
      <c r="B4390" s="91"/>
      <c r="C4390" s="92"/>
      <c r="H4390" s="145"/>
    </row>
    <row r="4391" spans="1:8" s="144" customFormat="1" ht="12.75" x14ac:dyDescent="0.2">
      <c r="A4391" s="135"/>
      <c r="B4391" s="91"/>
      <c r="C4391" s="92"/>
      <c r="H4391" s="145"/>
    </row>
    <row r="4392" spans="1:8" s="144" customFormat="1" ht="12.75" x14ac:dyDescent="0.2">
      <c r="A4392" s="135"/>
      <c r="B4392" s="91"/>
      <c r="C4392" s="92"/>
      <c r="H4392" s="145"/>
    </row>
    <row r="4393" spans="1:8" s="144" customFormat="1" ht="12.75" x14ac:dyDescent="0.2">
      <c r="A4393" s="135"/>
      <c r="B4393" s="91"/>
      <c r="C4393" s="92"/>
      <c r="H4393" s="145"/>
    </row>
    <row r="4394" spans="1:8" s="144" customFormat="1" ht="12.75" x14ac:dyDescent="0.2">
      <c r="A4394" s="135"/>
      <c r="B4394" s="91"/>
      <c r="C4394" s="92"/>
      <c r="H4394" s="145"/>
    </row>
    <row r="4395" spans="1:8" s="144" customFormat="1" ht="12.75" x14ac:dyDescent="0.2">
      <c r="A4395" s="135"/>
      <c r="B4395" s="91"/>
      <c r="C4395" s="92"/>
      <c r="H4395" s="145"/>
    </row>
    <row r="4396" spans="1:8" s="144" customFormat="1" ht="12.75" x14ac:dyDescent="0.2">
      <c r="A4396" s="135"/>
      <c r="B4396" s="91"/>
      <c r="C4396" s="92"/>
      <c r="H4396" s="145"/>
    </row>
    <row r="4397" spans="1:8" s="144" customFormat="1" ht="12.75" x14ac:dyDescent="0.2">
      <c r="A4397" s="135"/>
      <c r="B4397" s="91"/>
      <c r="C4397" s="92"/>
      <c r="H4397" s="145"/>
    </row>
    <row r="4398" spans="1:8" s="144" customFormat="1" ht="12.75" x14ac:dyDescent="0.2">
      <c r="A4398" s="135"/>
      <c r="B4398" s="91"/>
      <c r="C4398" s="92"/>
      <c r="H4398" s="145"/>
    </row>
    <row r="4399" spans="1:8" s="144" customFormat="1" ht="12.75" x14ac:dyDescent="0.2">
      <c r="A4399" s="135"/>
      <c r="B4399" s="91"/>
      <c r="C4399" s="92"/>
      <c r="H4399" s="145"/>
    </row>
    <row r="4400" spans="1:8" s="144" customFormat="1" ht="12.75" x14ac:dyDescent="0.2">
      <c r="A4400" s="135"/>
      <c r="B4400" s="91"/>
      <c r="C4400" s="92"/>
      <c r="H4400" s="145"/>
    </row>
    <row r="4401" spans="1:8" s="144" customFormat="1" ht="12.75" x14ac:dyDescent="0.2">
      <c r="A4401" s="135"/>
      <c r="B4401" s="91"/>
      <c r="C4401" s="92"/>
      <c r="H4401" s="145"/>
    </row>
    <row r="4402" spans="1:8" s="144" customFormat="1" ht="12.75" x14ac:dyDescent="0.2">
      <c r="A4402" s="135"/>
      <c r="B4402" s="91"/>
      <c r="C4402" s="92"/>
      <c r="H4402" s="145"/>
    </row>
    <row r="4403" spans="1:8" s="144" customFormat="1" ht="12.75" x14ac:dyDescent="0.2">
      <c r="A4403" s="135"/>
      <c r="B4403" s="91"/>
      <c r="C4403" s="92"/>
      <c r="H4403" s="145"/>
    </row>
    <row r="4404" spans="1:8" s="144" customFormat="1" ht="12.75" x14ac:dyDescent="0.2">
      <c r="A4404" s="135"/>
      <c r="B4404" s="91"/>
      <c r="C4404" s="92"/>
      <c r="H4404" s="145"/>
    </row>
    <row r="4405" spans="1:8" s="144" customFormat="1" ht="12.75" x14ac:dyDescent="0.2">
      <c r="A4405" s="135"/>
      <c r="B4405" s="91"/>
      <c r="C4405" s="92"/>
      <c r="H4405" s="145"/>
    </row>
    <row r="4406" spans="1:8" s="144" customFormat="1" ht="12.75" x14ac:dyDescent="0.2">
      <c r="A4406" s="135"/>
      <c r="B4406" s="91"/>
      <c r="C4406" s="92"/>
      <c r="H4406" s="145"/>
    </row>
    <row r="4407" spans="1:8" s="144" customFormat="1" ht="12.75" x14ac:dyDescent="0.2">
      <c r="A4407" s="135"/>
      <c r="B4407" s="91"/>
      <c r="C4407" s="92"/>
      <c r="H4407" s="145"/>
    </row>
    <row r="4408" spans="1:8" s="144" customFormat="1" ht="12.75" x14ac:dyDescent="0.2">
      <c r="A4408" s="135"/>
      <c r="B4408" s="91"/>
      <c r="C4408" s="92"/>
      <c r="H4408" s="145"/>
    </row>
    <row r="4409" spans="1:8" s="144" customFormat="1" ht="12.75" x14ac:dyDescent="0.2">
      <c r="A4409" s="135"/>
      <c r="B4409" s="91"/>
      <c r="C4409" s="92"/>
      <c r="H4409" s="145"/>
    </row>
    <row r="4410" spans="1:8" s="144" customFormat="1" ht="12.75" x14ac:dyDescent="0.2">
      <c r="A4410" s="135"/>
      <c r="B4410" s="91"/>
      <c r="C4410" s="92"/>
      <c r="H4410" s="145"/>
    </row>
    <row r="4411" spans="1:8" s="144" customFormat="1" ht="12.75" x14ac:dyDescent="0.2">
      <c r="A4411" s="135"/>
      <c r="B4411" s="91"/>
      <c r="C4411" s="92"/>
      <c r="H4411" s="145"/>
    </row>
    <row r="4412" spans="1:8" s="144" customFormat="1" ht="12.75" x14ac:dyDescent="0.2">
      <c r="A4412" s="135"/>
      <c r="B4412" s="91"/>
      <c r="C4412" s="92"/>
      <c r="H4412" s="145"/>
    </row>
    <row r="4413" spans="1:8" s="144" customFormat="1" ht="12.75" x14ac:dyDescent="0.2">
      <c r="A4413" s="135"/>
      <c r="B4413" s="91"/>
      <c r="C4413" s="92"/>
      <c r="H4413" s="145"/>
    </row>
    <row r="4414" spans="1:8" s="144" customFormat="1" ht="12.75" x14ac:dyDescent="0.2">
      <c r="A4414" s="135"/>
      <c r="B4414" s="91"/>
      <c r="C4414" s="92"/>
      <c r="H4414" s="145"/>
    </row>
    <row r="4415" spans="1:8" s="144" customFormat="1" ht="12.75" x14ac:dyDescent="0.2">
      <c r="A4415" s="135"/>
      <c r="B4415" s="91"/>
      <c r="C4415" s="92"/>
      <c r="H4415" s="145"/>
    </row>
    <row r="4416" spans="1:8" s="144" customFormat="1" ht="12.75" x14ac:dyDescent="0.2">
      <c r="A4416" s="135"/>
      <c r="B4416" s="91"/>
      <c r="C4416" s="92"/>
      <c r="H4416" s="145"/>
    </row>
    <row r="4417" spans="1:8" s="144" customFormat="1" ht="12.75" x14ac:dyDescent="0.2">
      <c r="A4417" s="135"/>
      <c r="B4417" s="91"/>
      <c r="C4417" s="92"/>
      <c r="H4417" s="145"/>
    </row>
    <row r="4418" spans="1:8" s="144" customFormat="1" ht="12.75" x14ac:dyDescent="0.2">
      <c r="A4418" s="135"/>
      <c r="B4418" s="91"/>
      <c r="C4418" s="92"/>
      <c r="H4418" s="145"/>
    </row>
    <row r="4419" spans="1:8" s="144" customFormat="1" ht="12.75" x14ac:dyDescent="0.2">
      <c r="A4419" s="135"/>
      <c r="B4419" s="91"/>
      <c r="C4419" s="92"/>
      <c r="H4419" s="145"/>
    </row>
    <row r="4420" spans="1:8" s="144" customFormat="1" ht="12.75" x14ac:dyDescent="0.2">
      <c r="A4420" s="135"/>
      <c r="B4420" s="91"/>
      <c r="C4420" s="92"/>
      <c r="H4420" s="145"/>
    </row>
    <row r="4421" spans="1:8" s="144" customFormat="1" ht="12.75" x14ac:dyDescent="0.2">
      <c r="A4421" s="135"/>
      <c r="B4421" s="91"/>
      <c r="C4421" s="92"/>
      <c r="H4421" s="145"/>
    </row>
    <row r="4422" spans="1:8" s="144" customFormat="1" ht="12.75" x14ac:dyDescent="0.2">
      <c r="A4422" s="135"/>
      <c r="B4422" s="91"/>
      <c r="C4422" s="92"/>
      <c r="H4422" s="145"/>
    </row>
    <row r="4423" spans="1:8" s="144" customFormat="1" ht="12.75" x14ac:dyDescent="0.2">
      <c r="A4423" s="135"/>
      <c r="B4423" s="91"/>
      <c r="C4423" s="92"/>
      <c r="H4423" s="145"/>
    </row>
    <row r="4424" spans="1:8" s="144" customFormat="1" ht="12.75" x14ac:dyDescent="0.2">
      <c r="A4424" s="135"/>
      <c r="B4424" s="91"/>
      <c r="C4424" s="92"/>
      <c r="H4424" s="145"/>
    </row>
    <row r="4425" spans="1:8" s="144" customFormat="1" ht="12.75" x14ac:dyDescent="0.2">
      <c r="A4425" s="135"/>
      <c r="B4425" s="91"/>
      <c r="C4425" s="92"/>
      <c r="H4425" s="145"/>
    </row>
    <row r="4426" spans="1:8" s="144" customFormat="1" ht="12.75" x14ac:dyDescent="0.2">
      <c r="A4426" s="135"/>
      <c r="B4426" s="91"/>
      <c r="C4426" s="92"/>
      <c r="H4426" s="145"/>
    </row>
    <row r="4427" spans="1:8" s="144" customFormat="1" ht="12.75" x14ac:dyDescent="0.2">
      <c r="A4427" s="135"/>
      <c r="B4427" s="91"/>
      <c r="C4427" s="92"/>
      <c r="H4427" s="145"/>
    </row>
    <row r="4428" spans="1:8" s="144" customFormat="1" ht="12.75" x14ac:dyDescent="0.2">
      <c r="A4428" s="135"/>
      <c r="B4428" s="91"/>
      <c r="C4428" s="92"/>
      <c r="H4428" s="145"/>
    </row>
    <row r="4429" spans="1:8" s="144" customFormat="1" ht="12.75" x14ac:dyDescent="0.2">
      <c r="A4429" s="135"/>
      <c r="B4429" s="91"/>
      <c r="C4429" s="92"/>
      <c r="H4429" s="145"/>
    </row>
    <row r="4430" spans="1:8" s="144" customFormat="1" ht="12.75" x14ac:dyDescent="0.2">
      <c r="A4430" s="135"/>
      <c r="B4430" s="91"/>
      <c r="C4430" s="92"/>
      <c r="H4430" s="145"/>
    </row>
    <row r="4431" spans="1:8" s="144" customFormat="1" ht="12.75" x14ac:dyDescent="0.2">
      <c r="A4431" s="135"/>
      <c r="B4431" s="91"/>
      <c r="C4431" s="92"/>
      <c r="H4431" s="145"/>
    </row>
    <row r="4432" spans="1:8" s="144" customFormat="1" ht="12.75" x14ac:dyDescent="0.2">
      <c r="A4432" s="135"/>
      <c r="B4432" s="91"/>
      <c r="C4432" s="92"/>
      <c r="H4432" s="145"/>
    </row>
    <row r="4433" spans="1:8" s="144" customFormat="1" ht="12.75" x14ac:dyDescent="0.2">
      <c r="A4433" s="135"/>
      <c r="B4433" s="91"/>
      <c r="C4433" s="92"/>
      <c r="H4433" s="145"/>
    </row>
    <row r="4434" spans="1:8" s="144" customFormat="1" ht="12.75" x14ac:dyDescent="0.2">
      <c r="A4434" s="135"/>
      <c r="B4434" s="91"/>
      <c r="C4434" s="92"/>
      <c r="H4434" s="145"/>
    </row>
    <row r="4435" spans="1:8" s="144" customFormat="1" ht="12.75" x14ac:dyDescent="0.2">
      <c r="A4435" s="135"/>
      <c r="B4435" s="91"/>
      <c r="C4435" s="92"/>
      <c r="H4435" s="145"/>
    </row>
    <row r="4436" spans="1:8" s="144" customFormat="1" ht="12.75" x14ac:dyDescent="0.2">
      <c r="A4436" s="135"/>
      <c r="B4436" s="91"/>
      <c r="C4436" s="92"/>
      <c r="H4436" s="145"/>
    </row>
    <row r="4437" spans="1:8" s="144" customFormat="1" ht="12.75" x14ac:dyDescent="0.2">
      <c r="A4437" s="135"/>
      <c r="B4437" s="91"/>
      <c r="C4437" s="92"/>
      <c r="H4437" s="145"/>
    </row>
    <row r="4438" spans="1:8" s="144" customFormat="1" ht="12.75" x14ac:dyDescent="0.2">
      <c r="A4438" s="135"/>
      <c r="B4438" s="91"/>
      <c r="C4438" s="92"/>
      <c r="H4438" s="145"/>
    </row>
    <row r="4439" spans="1:8" s="144" customFormat="1" ht="12.75" x14ac:dyDescent="0.2">
      <c r="A4439" s="135"/>
      <c r="B4439" s="91"/>
      <c r="C4439" s="92"/>
      <c r="H4439" s="145"/>
    </row>
    <row r="4440" spans="1:8" s="144" customFormat="1" ht="12.75" x14ac:dyDescent="0.2">
      <c r="A4440" s="135"/>
      <c r="B4440" s="91"/>
      <c r="C4440" s="92"/>
      <c r="H4440" s="145"/>
    </row>
    <row r="4441" spans="1:8" s="144" customFormat="1" ht="12.75" x14ac:dyDescent="0.2">
      <c r="A4441" s="135"/>
      <c r="B4441" s="91"/>
      <c r="C4441" s="92"/>
      <c r="H4441" s="145"/>
    </row>
    <row r="4442" spans="1:8" s="144" customFormat="1" ht="12.75" x14ac:dyDescent="0.2">
      <c r="A4442" s="135"/>
      <c r="B4442" s="91"/>
      <c r="C4442" s="92"/>
      <c r="H4442" s="145"/>
    </row>
    <row r="4443" spans="1:8" s="144" customFormat="1" ht="12.75" x14ac:dyDescent="0.2">
      <c r="A4443" s="135"/>
      <c r="B4443" s="91"/>
      <c r="C4443" s="92"/>
      <c r="H4443" s="145"/>
    </row>
    <row r="4444" spans="1:8" s="144" customFormat="1" ht="12.75" x14ac:dyDescent="0.2">
      <c r="A4444" s="135"/>
      <c r="B4444" s="91"/>
      <c r="C4444" s="92"/>
      <c r="H4444" s="145"/>
    </row>
    <row r="4445" spans="1:8" s="144" customFormat="1" ht="12.75" x14ac:dyDescent="0.2">
      <c r="A4445" s="135"/>
      <c r="B4445" s="91"/>
      <c r="C4445" s="92"/>
      <c r="H4445" s="145"/>
    </row>
    <row r="4446" spans="1:8" s="144" customFormat="1" ht="12.75" x14ac:dyDescent="0.2">
      <c r="A4446" s="135"/>
      <c r="B4446" s="91"/>
      <c r="C4446" s="92"/>
      <c r="H4446" s="145"/>
    </row>
    <row r="4447" spans="1:8" s="144" customFormat="1" ht="12.75" x14ac:dyDescent="0.2">
      <c r="A4447" s="135"/>
      <c r="B4447" s="91"/>
      <c r="C4447" s="92"/>
      <c r="H4447" s="145"/>
    </row>
    <row r="4448" spans="1:8" s="144" customFormat="1" ht="12.75" x14ac:dyDescent="0.2">
      <c r="A4448" s="135"/>
      <c r="B4448" s="91"/>
      <c r="C4448" s="92"/>
      <c r="H4448" s="145"/>
    </row>
    <row r="4449" spans="1:8" s="144" customFormat="1" ht="12.75" x14ac:dyDescent="0.2">
      <c r="A4449" s="135"/>
      <c r="B4449" s="91"/>
      <c r="C4449" s="92"/>
      <c r="H4449" s="145"/>
    </row>
    <row r="4450" spans="1:8" s="144" customFormat="1" ht="12.75" x14ac:dyDescent="0.2">
      <c r="A4450" s="135"/>
      <c r="B4450" s="91"/>
      <c r="C4450" s="92"/>
      <c r="H4450" s="145"/>
    </row>
    <row r="4451" spans="1:8" s="144" customFormat="1" ht="12.75" x14ac:dyDescent="0.2">
      <c r="A4451" s="135"/>
      <c r="B4451" s="91"/>
      <c r="C4451" s="92"/>
      <c r="H4451" s="145"/>
    </row>
    <row r="4452" spans="1:8" s="144" customFormat="1" ht="12.75" x14ac:dyDescent="0.2">
      <c r="A4452" s="135"/>
      <c r="B4452" s="91"/>
      <c r="C4452" s="92"/>
      <c r="H4452" s="145"/>
    </row>
    <row r="4453" spans="1:8" s="144" customFormat="1" ht="12.75" x14ac:dyDescent="0.2">
      <c r="A4453" s="135"/>
      <c r="B4453" s="91"/>
      <c r="C4453" s="92"/>
      <c r="H4453" s="145"/>
    </row>
    <row r="4454" spans="1:8" s="144" customFormat="1" ht="12.75" x14ac:dyDescent="0.2">
      <c r="A4454" s="135"/>
      <c r="B4454" s="91"/>
      <c r="C4454" s="92"/>
      <c r="H4454" s="145"/>
    </row>
    <row r="4455" spans="1:8" s="144" customFormat="1" ht="12.75" x14ac:dyDescent="0.2">
      <c r="A4455" s="135"/>
      <c r="B4455" s="91"/>
      <c r="C4455" s="92"/>
      <c r="H4455" s="145"/>
    </row>
    <row r="4456" spans="1:8" s="144" customFormat="1" ht="12.75" x14ac:dyDescent="0.2">
      <c r="A4456" s="135"/>
      <c r="B4456" s="91"/>
      <c r="C4456" s="92"/>
      <c r="H4456" s="145"/>
    </row>
    <row r="4457" spans="1:8" s="144" customFormat="1" ht="12.75" x14ac:dyDescent="0.2">
      <c r="A4457" s="135"/>
      <c r="B4457" s="91"/>
      <c r="C4457" s="92"/>
      <c r="H4457" s="145"/>
    </row>
    <row r="4458" spans="1:8" s="144" customFormat="1" ht="12.75" x14ac:dyDescent="0.2">
      <c r="A4458" s="135"/>
      <c r="B4458" s="91"/>
      <c r="C4458" s="92"/>
      <c r="H4458" s="145"/>
    </row>
    <row r="4459" spans="1:8" s="144" customFormat="1" ht="12.75" x14ac:dyDescent="0.2">
      <c r="A4459" s="135"/>
      <c r="B4459" s="91"/>
      <c r="C4459" s="92"/>
      <c r="H4459" s="145"/>
    </row>
    <row r="4460" spans="1:8" s="144" customFormat="1" ht="12.75" x14ac:dyDescent="0.2">
      <c r="A4460" s="135"/>
      <c r="B4460" s="91"/>
      <c r="C4460" s="92"/>
      <c r="H4460" s="145"/>
    </row>
    <row r="4461" spans="1:8" s="144" customFormat="1" ht="12.75" x14ac:dyDescent="0.2">
      <c r="A4461" s="135"/>
      <c r="B4461" s="91"/>
      <c r="C4461" s="92"/>
      <c r="H4461" s="145"/>
    </row>
    <row r="4462" spans="1:8" s="144" customFormat="1" ht="12.75" x14ac:dyDescent="0.2">
      <c r="A4462" s="135"/>
      <c r="B4462" s="91"/>
      <c r="C4462" s="92"/>
      <c r="H4462" s="145"/>
    </row>
    <row r="4463" spans="1:8" s="144" customFormat="1" ht="12.75" x14ac:dyDescent="0.2">
      <c r="A4463" s="135"/>
      <c r="B4463" s="91"/>
      <c r="C4463" s="92"/>
      <c r="H4463" s="145"/>
    </row>
    <row r="4464" spans="1:8" s="144" customFormat="1" ht="12.75" x14ac:dyDescent="0.2">
      <c r="A4464" s="135"/>
      <c r="B4464" s="91"/>
      <c r="C4464" s="92"/>
      <c r="H4464" s="145"/>
    </row>
    <row r="4465" spans="1:8" s="144" customFormat="1" ht="12.75" x14ac:dyDescent="0.2">
      <c r="A4465" s="135"/>
      <c r="B4465" s="91"/>
      <c r="C4465" s="92"/>
      <c r="H4465" s="145"/>
    </row>
    <row r="4466" spans="1:8" s="144" customFormat="1" ht="12.75" x14ac:dyDescent="0.2">
      <c r="A4466" s="135"/>
      <c r="B4466" s="91"/>
      <c r="C4466" s="92"/>
      <c r="H4466" s="145"/>
    </row>
    <row r="4467" spans="1:8" s="144" customFormat="1" ht="12.75" x14ac:dyDescent="0.2">
      <c r="A4467" s="135"/>
      <c r="B4467" s="91"/>
      <c r="C4467" s="92"/>
      <c r="H4467" s="145"/>
    </row>
    <row r="4468" spans="1:8" s="144" customFormat="1" ht="12.75" x14ac:dyDescent="0.2">
      <c r="A4468" s="135"/>
      <c r="B4468" s="91"/>
      <c r="C4468" s="92"/>
      <c r="H4468" s="145"/>
    </row>
    <row r="4469" spans="1:8" s="144" customFormat="1" ht="12.75" x14ac:dyDescent="0.2">
      <c r="A4469" s="135"/>
      <c r="B4469" s="91"/>
      <c r="C4469" s="92"/>
      <c r="H4469" s="145"/>
    </row>
    <row r="4470" spans="1:8" s="144" customFormat="1" ht="12.75" x14ac:dyDescent="0.2">
      <c r="A4470" s="135"/>
      <c r="B4470" s="91"/>
      <c r="C4470" s="92"/>
      <c r="H4470" s="145"/>
    </row>
    <row r="4471" spans="1:8" s="144" customFormat="1" ht="12.75" x14ac:dyDescent="0.2">
      <c r="A4471" s="135"/>
      <c r="B4471" s="91"/>
      <c r="C4471" s="92"/>
      <c r="H4471" s="145"/>
    </row>
    <row r="4472" spans="1:8" s="144" customFormat="1" ht="12.75" x14ac:dyDescent="0.2">
      <c r="A4472" s="135"/>
      <c r="B4472" s="91"/>
      <c r="C4472" s="92"/>
      <c r="H4472" s="145"/>
    </row>
    <row r="4473" spans="1:8" s="144" customFormat="1" ht="12.75" x14ac:dyDescent="0.2">
      <c r="A4473" s="135"/>
      <c r="B4473" s="91"/>
      <c r="C4473" s="92"/>
      <c r="H4473" s="145"/>
    </row>
    <row r="4474" spans="1:8" s="144" customFormat="1" ht="12.75" x14ac:dyDescent="0.2">
      <c r="A4474" s="135"/>
      <c r="B4474" s="91"/>
      <c r="C4474" s="92"/>
      <c r="H4474" s="145"/>
    </row>
    <row r="4475" spans="1:8" s="144" customFormat="1" ht="12.75" x14ac:dyDescent="0.2">
      <c r="A4475" s="135"/>
      <c r="B4475" s="91"/>
      <c r="C4475" s="92"/>
      <c r="H4475" s="145"/>
    </row>
    <row r="4476" spans="1:8" s="144" customFormat="1" ht="12.75" x14ac:dyDescent="0.2">
      <c r="A4476" s="135"/>
      <c r="B4476" s="91"/>
      <c r="C4476" s="92"/>
      <c r="H4476" s="145"/>
    </row>
    <row r="4477" spans="1:8" s="144" customFormat="1" ht="12.75" x14ac:dyDescent="0.2">
      <c r="A4477" s="135"/>
      <c r="B4477" s="91"/>
      <c r="C4477" s="92"/>
      <c r="H4477" s="145"/>
    </row>
    <row r="4478" spans="1:8" s="144" customFormat="1" ht="12.75" x14ac:dyDescent="0.2">
      <c r="A4478" s="135"/>
      <c r="B4478" s="91"/>
      <c r="C4478" s="92"/>
      <c r="H4478" s="145"/>
    </row>
    <row r="4479" spans="1:8" s="144" customFormat="1" ht="12.75" x14ac:dyDescent="0.2">
      <c r="A4479" s="135"/>
      <c r="B4479" s="91"/>
      <c r="C4479" s="92"/>
      <c r="H4479" s="145"/>
    </row>
    <row r="4480" spans="1:8" s="144" customFormat="1" ht="12.75" x14ac:dyDescent="0.2">
      <c r="A4480" s="135"/>
      <c r="B4480" s="91"/>
      <c r="C4480" s="92"/>
      <c r="H4480" s="145"/>
    </row>
    <row r="4481" spans="1:8" s="144" customFormat="1" ht="12.75" x14ac:dyDescent="0.2">
      <c r="A4481" s="135"/>
      <c r="B4481" s="91"/>
      <c r="C4481" s="92"/>
      <c r="H4481" s="145"/>
    </row>
    <row r="4482" spans="1:8" s="144" customFormat="1" ht="12.75" x14ac:dyDescent="0.2">
      <c r="A4482" s="135"/>
      <c r="B4482" s="91"/>
      <c r="C4482" s="92"/>
      <c r="H4482" s="145"/>
    </row>
    <row r="4483" spans="1:8" s="144" customFormat="1" ht="12.75" x14ac:dyDescent="0.2">
      <c r="A4483" s="135"/>
      <c r="B4483" s="91"/>
      <c r="C4483" s="92"/>
      <c r="H4483" s="145"/>
    </row>
    <row r="4484" spans="1:8" s="144" customFormat="1" ht="12.75" x14ac:dyDescent="0.2">
      <c r="A4484" s="135"/>
      <c r="B4484" s="91"/>
      <c r="C4484" s="92"/>
      <c r="H4484" s="145"/>
    </row>
    <row r="4485" spans="1:8" s="144" customFormat="1" ht="12.75" x14ac:dyDescent="0.2">
      <c r="A4485" s="135"/>
      <c r="B4485" s="91"/>
      <c r="C4485" s="92"/>
      <c r="H4485" s="145"/>
    </row>
    <row r="4486" spans="1:8" s="144" customFormat="1" ht="12.75" x14ac:dyDescent="0.2">
      <c r="A4486" s="135"/>
      <c r="B4486" s="91"/>
      <c r="C4486" s="92"/>
      <c r="H4486" s="145"/>
    </row>
    <row r="4487" spans="1:8" s="144" customFormat="1" ht="12.75" x14ac:dyDescent="0.2">
      <c r="A4487" s="135"/>
      <c r="B4487" s="91"/>
      <c r="C4487" s="92"/>
      <c r="H4487" s="145"/>
    </row>
    <row r="4488" spans="1:8" s="144" customFormat="1" ht="12.75" x14ac:dyDescent="0.2">
      <c r="A4488" s="135"/>
      <c r="B4488" s="91"/>
      <c r="C4488" s="92"/>
      <c r="H4488" s="145"/>
    </row>
    <row r="4489" spans="1:8" s="144" customFormat="1" ht="12.75" x14ac:dyDescent="0.2">
      <c r="A4489" s="135"/>
      <c r="B4489" s="91"/>
      <c r="C4489" s="92"/>
      <c r="H4489" s="145"/>
    </row>
    <row r="4490" spans="1:8" s="144" customFormat="1" ht="12.75" x14ac:dyDescent="0.2">
      <c r="A4490" s="135"/>
      <c r="B4490" s="91"/>
      <c r="C4490" s="92"/>
      <c r="H4490" s="145"/>
    </row>
    <row r="4491" spans="1:8" s="144" customFormat="1" ht="12.75" x14ac:dyDescent="0.2">
      <c r="A4491" s="135"/>
      <c r="B4491" s="91"/>
      <c r="C4491" s="92"/>
      <c r="H4491" s="145"/>
    </row>
    <row r="4492" spans="1:8" s="144" customFormat="1" ht="12.75" x14ac:dyDescent="0.2">
      <c r="A4492" s="135"/>
      <c r="B4492" s="91"/>
      <c r="C4492" s="92"/>
      <c r="H4492" s="145"/>
    </row>
    <row r="4493" spans="1:8" s="144" customFormat="1" ht="12.75" x14ac:dyDescent="0.2">
      <c r="A4493" s="135"/>
      <c r="B4493" s="91"/>
      <c r="C4493" s="92"/>
      <c r="H4493" s="145"/>
    </row>
    <row r="4494" spans="1:8" s="144" customFormat="1" ht="12.75" x14ac:dyDescent="0.2">
      <c r="A4494" s="135"/>
      <c r="B4494" s="91"/>
      <c r="C4494" s="92"/>
      <c r="H4494" s="145"/>
    </row>
    <row r="4495" spans="1:8" s="144" customFormat="1" ht="12.75" x14ac:dyDescent="0.2">
      <c r="A4495" s="135"/>
      <c r="B4495" s="91"/>
      <c r="C4495" s="92"/>
      <c r="H4495" s="145"/>
    </row>
    <row r="4496" spans="1:8" s="144" customFormat="1" ht="12.75" x14ac:dyDescent="0.2">
      <c r="A4496" s="135"/>
      <c r="B4496" s="91"/>
      <c r="C4496" s="92"/>
      <c r="H4496" s="145"/>
    </row>
    <row r="4497" spans="1:8" s="144" customFormat="1" ht="12.75" x14ac:dyDescent="0.2">
      <c r="A4497" s="135"/>
      <c r="B4497" s="91"/>
      <c r="C4497" s="92"/>
      <c r="H4497" s="145"/>
    </row>
    <row r="4498" spans="1:8" s="144" customFormat="1" ht="12.75" x14ac:dyDescent="0.2">
      <c r="A4498" s="135"/>
      <c r="B4498" s="91"/>
      <c r="C4498" s="92"/>
      <c r="H4498" s="145"/>
    </row>
    <row r="4499" spans="1:8" s="144" customFormat="1" ht="12.75" x14ac:dyDescent="0.2">
      <c r="A4499" s="135"/>
      <c r="B4499" s="91"/>
      <c r="C4499" s="92"/>
      <c r="H4499" s="145"/>
    </row>
    <row r="4500" spans="1:8" s="144" customFormat="1" ht="12.75" x14ac:dyDescent="0.2">
      <c r="A4500" s="135"/>
      <c r="B4500" s="91"/>
      <c r="C4500" s="92"/>
      <c r="H4500" s="145"/>
    </row>
    <row r="4501" spans="1:8" s="144" customFormat="1" ht="12.75" x14ac:dyDescent="0.2">
      <c r="A4501" s="135"/>
      <c r="B4501" s="91"/>
      <c r="C4501" s="92"/>
      <c r="H4501" s="145"/>
    </row>
    <row r="4502" spans="1:8" s="144" customFormat="1" ht="12.75" x14ac:dyDescent="0.2">
      <c r="A4502" s="135"/>
      <c r="B4502" s="91"/>
      <c r="C4502" s="92"/>
      <c r="H4502" s="145"/>
    </row>
    <row r="4503" spans="1:8" s="144" customFormat="1" ht="12.75" x14ac:dyDescent="0.2">
      <c r="A4503" s="135"/>
      <c r="B4503" s="91"/>
      <c r="C4503" s="92"/>
      <c r="H4503" s="145"/>
    </row>
    <row r="4504" spans="1:8" s="144" customFormat="1" ht="12.75" x14ac:dyDescent="0.2">
      <c r="A4504" s="135"/>
      <c r="B4504" s="91"/>
      <c r="C4504" s="92"/>
      <c r="H4504" s="145"/>
    </row>
    <row r="4505" spans="1:8" s="144" customFormat="1" ht="12.75" x14ac:dyDescent="0.2">
      <c r="A4505" s="135"/>
      <c r="B4505" s="91"/>
      <c r="C4505" s="92"/>
      <c r="H4505" s="145"/>
    </row>
    <row r="4506" spans="1:8" s="144" customFormat="1" ht="12.75" x14ac:dyDescent="0.2">
      <c r="A4506" s="135"/>
      <c r="B4506" s="91"/>
      <c r="C4506" s="92"/>
      <c r="H4506" s="145"/>
    </row>
    <row r="4507" spans="1:8" s="144" customFormat="1" ht="12.75" x14ac:dyDescent="0.2">
      <c r="A4507" s="135"/>
      <c r="B4507" s="91"/>
      <c r="C4507" s="92"/>
      <c r="H4507" s="145"/>
    </row>
    <row r="4508" spans="1:8" s="144" customFormat="1" ht="12.75" x14ac:dyDescent="0.2">
      <c r="A4508" s="135"/>
      <c r="B4508" s="91"/>
      <c r="C4508" s="92"/>
      <c r="H4508" s="145"/>
    </row>
    <row r="4509" spans="1:8" s="144" customFormat="1" ht="12.75" x14ac:dyDescent="0.2">
      <c r="A4509" s="135"/>
      <c r="B4509" s="91"/>
      <c r="C4509" s="92"/>
      <c r="H4509" s="145"/>
    </row>
    <row r="4510" spans="1:8" s="144" customFormat="1" ht="12.75" x14ac:dyDescent="0.2">
      <c r="A4510" s="135"/>
      <c r="B4510" s="91"/>
      <c r="C4510" s="92"/>
      <c r="H4510" s="145"/>
    </row>
    <row r="4511" spans="1:8" s="144" customFormat="1" ht="12.75" x14ac:dyDescent="0.2">
      <c r="A4511" s="135"/>
      <c r="B4511" s="91"/>
      <c r="C4511" s="92"/>
      <c r="H4511" s="145"/>
    </row>
    <row r="4512" spans="1:8" s="144" customFormat="1" ht="12.75" x14ac:dyDescent="0.2">
      <c r="A4512" s="135"/>
      <c r="B4512" s="91"/>
      <c r="C4512" s="92"/>
      <c r="H4512" s="145"/>
    </row>
    <row r="4513" spans="1:8" s="144" customFormat="1" ht="12.75" x14ac:dyDescent="0.2">
      <c r="A4513" s="135"/>
      <c r="B4513" s="91"/>
      <c r="C4513" s="92"/>
      <c r="H4513" s="145"/>
    </row>
    <row r="4514" spans="1:8" s="144" customFormat="1" ht="12.75" x14ac:dyDescent="0.2">
      <c r="A4514" s="135"/>
      <c r="B4514" s="91"/>
      <c r="C4514" s="92"/>
      <c r="H4514" s="145"/>
    </row>
    <row r="4515" spans="1:8" s="144" customFormat="1" ht="12.75" x14ac:dyDescent="0.2">
      <c r="A4515" s="135"/>
      <c r="B4515" s="91"/>
      <c r="C4515" s="92"/>
      <c r="H4515" s="145"/>
    </row>
    <row r="4516" spans="1:8" s="144" customFormat="1" ht="12.75" x14ac:dyDescent="0.2">
      <c r="A4516" s="135"/>
      <c r="B4516" s="91"/>
      <c r="C4516" s="92"/>
      <c r="H4516" s="145"/>
    </row>
    <row r="4517" spans="1:8" s="144" customFormat="1" ht="12.75" x14ac:dyDescent="0.2">
      <c r="A4517" s="135"/>
      <c r="B4517" s="91"/>
      <c r="C4517" s="92"/>
      <c r="H4517" s="145"/>
    </row>
    <row r="4518" spans="1:8" s="144" customFormat="1" ht="12.75" x14ac:dyDescent="0.2">
      <c r="A4518" s="135"/>
      <c r="B4518" s="91"/>
      <c r="C4518" s="92"/>
      <c r="H4518" s="145"/>
    </row>
    <row r="4519" spans="1:8" s="144" customFormat="1" ht="12.75" x14ac:dyDescent="0.2">
      <c r="A4519" s="135"/>
      <c r="B4519" s="91"/>
      <c r="C4519" s="92"/>
      <c r="H4519" s="145"/>
    </row>
    <row r="4520" spans="1:8" s="144" customFormat="1" ht="12.75" x14ac:dyDescent="0.2">
      <c r="A4520" s="135"/>
      <c r="B4520" s="91"/>
      <c r="C4520" s="92"/>
      <c r="H4520" s="145"/>
    </row>
    <row r="4521" spans="1:8" s="144" customFormat="1" ht="12.75" x14ac:dyDescent="0.2">
      <c r="A4521" s="135"/>
      <c r="B4521" s="91"/>
      <c r="C4521" s="92"/>
      <c r="H4521" s="145"/>
    </row>
    <row r="4522" spans="1:8" s="144" customFormat="1" ht="12.75" x14ac:dyDescent="0.2">
      <c r="A4522" s="135"/>
      <c r="B4522" s="91"/>
      <c r="C4522" s="92"/>
      <c r="H4522" s="145"/>
    </row>
    <row r="4523" spans="1:8" s="144" customFormat="1" ht="12.75" x14ac:dyDescent="0.2">
      <c r="A4523" s="135"/>
      <c r="B4523" s="91"/>
      <c r="C4523" s="92"/>
      <c r="H4523" s="145"/>
    </row>
    <row r="4524" spans="1:8" s="144" customFormat="1" ht="12.75" x14ac:dyDescent="0.2">
      <c r="A4524" s="135"/>
      <c r="B4524" s="91"/>
      <c r="C4524" s="92"/>
      <c r="H4524" s="145"/>
    </row>
    <row r="4525" spans="1:8" s="144" customFormat="1" ht="12.75" x14ac:dyDescent="0.2">
      <c r="A4525" s="135"/>
      <c r="B4525" s="91"/>
      <c r="C4525" s="92"/>
      <c r="H4525" s="145"/>
    </row>
    <row r="4526" spans="1:8" s="144" customFormat="1" ht="12.75" x14ac:dyDescent="0.2">
      <c r="A4526" s="135"/>
      <c r="B4526" s="91"/>
      <c r="C4526" s="92"/>
      <c r="H4526" s="145"/>
    </row>
    <row r="4527" spans="1:8" s="144" customFormat="1" ht="12.75" x14ac:dyDescent="0.2">
      <c r="A4527" s="135"/>
      <c r="B4527" s="91"/>
      <c r="C4527" s="92"/>
      <c r="H4527" s="145"/>
    </row>
    <row r="4528" spans="1:8" s="144" customFormat="1" ht="12.75" x14ac:dyDescent="0.2">
      <c r="A4528" s="135"/>
      <c r="B4528" s="91"/>
      <c r="C4528" s="92"/>
      <c r="H4528" s="145"/>
    </row>
    <row r="4529" spans="1:8" s="144" customFormat="1" ht="12.75" x14ac:dyDescent="0.2">
      <c r="A4529" s="135"/>
      <c r="B4529" s="91"/>
      <c r="C4529" s="92"/>
      <c r="H4529" s="145"/>
    </row>
    <row r="4530" spans="1:8" s="144" customFormat="1" ht="12.75" x14ac:dyDescent="0.2">
      <c r="A4530" s="135"/>
      <c r="B4530" s="91"/>
      <c r="C4530" s="92"/>
      <c r="H4530" s="145"/>
    </row>
    <row r="4531" spans="1:8" s="144" customFormat="1" ht="12.75" x14ac:dyDescent="0.2">
      <c r="A4531" s="135"/>
      <c r="B4531" s="91"/>
      <c r="C4531" s="92"/>
      <c r="H4531" s="145"/>
    </row>
    <row r="4532" spans="1:8" s="144" customFormat="1" ht="12.75" x14ac:dyDescent="0.2">
      <c r="A4532" s="135"/>
      <c r="B4532" s="91"/>
      <c r="C4532" s="92"/>
      <c r="H4532" s="145"/>
    </row>
    <row r="4533" spans="1:8" s="144" customFormat="1" ht="12.75" x14ac:dyDescent="0.2">
      <c r="A4533" s="135"/>
      <c r="B4533" s="91"/>
      <c r="C4533" s="92"/>
      <c r="H4533" s="145"/>
    </row>
    <row r="4534" spans="1:8" s="144" customFormat="1" ht="12.75" x14ac:dyDescent="0.2">
      <c r="A4534" s="135"/>
      <c r="B4534" s="91"/>
      <c r="C4534" s="92"/>
      <c r="H4534" s="145"/>
    </row>
    <row r="4535" spans="1:8" s="144" customFormat="1" ht="12.75" x14ac:dyDescent="0.2">
      <c r="A4535" s="135"/>
      <c r="B4535" s="91"/>
      <c r="C4535" s="92"/>
      <c r="H4535" s="145"/>
    </row>
    <row r="4536" spans="1:8" s="144" customFormat="1" ht="12.75" x14ac:dyDescent="0.2">
      <c r="A4536" s="135"/>
      <c r="B4536" s="91"/>
      <c r="C4536" s="92"/>
      <c r="H4536" s="145"/>
    </row>
    <row r="4537" spans="1:8" s="144" customFormat="1" ht="12.75" x14ac:dyDescent="0.2">
      <c r="A4537" s="135"/>
      <c r="B4537" s="91"/>
      <c r="C4537" s="92"/>
      <c r="H4537" s="145"/>
    </row>
    <row r="4538" spans="1:8" s="144" customFormat="1" ht="12.75" x14ac:dyDescent="0.2">
      <c r="A4538" s="135"/>
      <c r="B4538" s="91"/>
      <c r="C4538" s="92"/>
      <c r="H4538" s="145"/>
    </row>
    <row r="4539" spans="1:8" s="144" customFormat="1" ht="12.75" x14ac:dyDescent="0.2">
      <c r="A4539" s="135"/>
      <c r="B4539" s="91"/>
      <c r="C4539" s="92"/>
      <c r="H4539" s="145"/>
    </row>
    <row r="4540" spans="1:8" s="144" customFormat="1" ht="12.75" x14ac:dyDescent="0.2">
      <c r="A4540" s="135"/>
      <c r="B4540" s="91"/>
      <c r="C4540" s="92"/>
      <c r="H4540" s="145"/>
    </row>
    <row r="4541" spans="1:8" s="144" customFormat="1" ht="12.75" x14ac:dyDescent="0.2">
      <c r="A4541" s="135"/>
      <c r="B4541" s="91"/>
      <c r="C4541" s="92"/>
      <c r="H4541" s="145"/>
    </row>
    <row r="4542" spans="1:8" s="144" customFormat="1" ht="12.75" x14ac:dyDescent="0.2">
      <c r="A4542" s="135"/>
      <c r="B4542" s="91"/>
      <c r="C4542" s="92"/>
      <c r="H4542" s="145"/>
    </row>
    <row r="4543" spans="1:8" s="144" customFormat="1" ht="12.75" x14ac:dyDescent="0.2">
      <c r="A4543" s="135"/>
      <c r="B4543" s="91"/>
      <c r="C4543" s="92"/>
      <c r="H4543" s="145"/>
    </row>
    <row r="4544" spans="1:8" s="144" customFormat="1" ht="12.75" x14ac:dyDescent="0.2">
      <c r="A4544" s="135"/>
      <c r="B4544" s="91"/>
      <c r="C4544" s="92"/>
      <c r="H4544" s="145"/>
    </row>
    <row r="4545" spans="1:8" s="144" customFormat="1" ht="12.75" x14ac:dyDescent="0.2">
      <c r="A4545" s="135"/>
      <c r="B4545" s="91"/>
      <c r="C4545" s="92"/>
      <c r="H4545" s="145"/>
    </row>
    <row r="4546" spans="1:8" s="144" customFormat="1" ht="12.75" x14ac:dyDescent="0.2">
      <c r="A4546" s="135"/>
      <c r="B4546" s="91"/>
      <c r="C4546" s="92"/>
      <c r="H4546" s="145"/>
    </row>
    <row r="4547" spans="1:8" s="144" customFormat="1" ht="12.75" x14ac:dyDescent="0.2">
      <c r="A4547" s="135"/>
      <c r="B4547" s="91"/>
      <c r="C4547" s="92"/>
      <c r="H4547" s="145"/>
    </row>
    <row r="4548" spans="1:8" s="144" customFormat="1" ht="12.75" x14ac:dyDescent="0.2">
      <c r="A4548" s="135"/>
      <c r="B4548" s="91"/>
      <c r="C4548" s="92"/>
      <c r="H4548" s="145"/>
    </row>
    <row r="4549" spans="1:8" s="144" customFormat="1" ht="12.75" x14ac:dyDescent="0.2">
      <c r="A4549" s="135"/>
      <c r="B4549" s="91"/>
      <c r="C4549" s="92"/>
      <c r="H4549" s="145"/>
    </row>
    <row r="4550" spans="1:8" s="144" customFormat="1" ht="12.75" x14ac:dyDescent="0.2">
      <c r="A4550" s="135"/>
      <c r="B4550" s="91"/>
      <c r="C4550" s="92"/>
      <c r="H4550" s="145"/>
    </row>
    <row r="4551" spans="1:8" s="144" customFormat="1" ht="12.75" x14ac:dyDescent="0.2">
      <c r="A4551" s="135"/>
      <c r="B4551" s="91"/>
      <c r="C4551" s="92"/>
      <c r="H4551" s="145"/>
    </row>
    <row r="4552" spans="1:8" s="144" customFormat="1" ht="12.75" x14ac:dyDescent="0.2">
      <c r="A4552" s="135"/>
      <c r="B4552" s="91"/>
      <c r="C4552" s="92"/>
      <c r="H4552" s="145"/>
    </row>
    <row r="4553" spans="1:8" s="144" customFormat="1" ht="12.75" x14ac:dyDescent="0.2">
      <c r="A4553" s="135"/>
      <c r="B4553" s="91"/>
      <c r="C4553" s="92"/>
      <c r="H4553" s="145"/>
    </row>
    <row r="4554" spans="1:8" s="144" customFormat="1" ht="12.75" x14ac:dyDescent="0.2">
      <c r="A4554" s="135"/>
      <c r="B4554" s="91"/>
      <c r="C4554" s="92"/>
      <c r="H4554" s="145"/>
    </row>
    <row r="4555" spans="1:8" s="144" customFormat="1" ht="12.75" x14ac:dyDescent="0.2">
      <c r="A4555" s="135"/>
      <c r="B4555" s="91"/>
      <c r="C4555" s="92"/>
      <c r="H4555" s="145"/>
    </row>
    <row r="4556" spans="1:8" s="144" customFormat="1" ht="12.75" x14ac:dyDescent="0.2">
      <c r="A4556" s="135"/>
      <c r="B4556" s="91"/>
      <c r="C4556" s="92"/>
      <c r="H4556" s="145"/>
    </row>
    <row r="4557" spans="1:8" s="144" customFormat="1" ht="12.75" x14ac:dyDescent="0.2">
      <c r="A4557" s="135"/>
      <c r="B4557" s="91"/>
      <c r="C4557" s="92"/>
      <c r="H4557" s="145"/>
    </row>
    <row r="4558" spans="1:8" s="144" customFormat="1" ht="12.75" x14ac:dyDescent="0.2">
      <c r="A4558" s="135"/>
      <c r="B4558" s="91"/>
      <c r="C4558" s="92"/>
      <c r="H4558" s="145"/>
    </row>
    <row r="4559" spans="1:8" s="144" customFormat="1" ht="12.75" x14ac:dyDescent="0.2">
      <c r="A4559" s="135"/>
      <c r="B4559" s="91"/>
      <c r="C4559" s="92"/>
      <c r="H4559" s="145"/>
    </row>
    <row r="4560" spans="1:8" s="144" customFormat="1" ht="12.75" x14ac:dyDescent="0.2">
      <c r="A4560" s="135"/>
      <c r="B4560" s="91"/>
      <c r="C4560" s="92"/>
      <c r="H4560" s="145"/>
    </row>
    <row r="4561" spans="1:8" s="144" customFormat="1" ht="12.75" x14ac:dyDescent="0.2">
      <c r="A4561" s="135"/>
      <c r="B4561" s="91"/>
      <c r="C4561" s="92"/>
      <c r="H4561" s="145"/>
    </row>
    <row r="4562" spans="1:8" s="144" customFormat="1" ht="12.75" x14ac:dyDescent="0.2">
      <c r="A4562" s="135"/>
      <c r="B4562" s="91"/>
      <c r="C4562" s="92"/>
      <c r="H4562" s="145"/>
    </row>
    <row r="4563" spans="1:8" s="144" customFormat="1" ht="12.75" x14ac:dyDescent="0.2">
      <c r="A4563" s="135"/>
      <c r="B4563" s="91"/>
      <c r="C4563" s="92"/>
      <c r="H4563" s="145"/>
    </row>
    <row r="4564" spans="1:8" s="144" customFormat="1" ht="12.75" x14ac:dyDescent="0.2">
      <c r="A4564" s="135"/>
      <c r="B4564" s="91"/>
      <c r="C4564" s="92"/>
      <c r="H4564" s="145"/>
    </row>
    <row r="4565" spans="1:8" s="144" customFormat="1" ht="12.75" x14ac:dyDescent="0.2">
      <c r="A4565" s="135"/>
      <c r="B4565" s="91"/>
      <c r="C4565" s="92"/>
      <c r="H4565" s="145"/>
    </row>
    <row r="4566" spans="1:8" s="144" customFormat="1" ht="12.75" x14ac:dyDescent="0.2">
      <c r="A4566" s="135"/>
      <c r="B4566" s="91"/>
      <c r="C4566" s="92"/>
      <c r="H4566" s="145"/>
    </row>
    <row r="4567" spans="1:8" s="144" customFormat="1" ht="12.75" x14ac:dyDescent="0.2">
      <c r="A4567" s="135"/>
      <c r="B4567" s="91"/>
      <c r="C4567" s="92"/>
      <c r="H4567" s="145"/>
    </row>
    <row r="4568" spans="1:8" s="144" customFormat="1" ht="12.75" x14ac:dyDescent="0.2">
      <c r="A4568" s="135"/>
      <c r="B4568" s="91"/>
      <c r="C4568" s="92"/>
      <c r="H4568" s="145"/>
    </row>
    <row r="4569" spans="1:8" s="144" customFormat="1" ht="12.75" x14ac:dyDescent="0.2">
      <c r="A4569" s="135"/>
      <c r="B4569" s="91"/>
      <c r="C4569" s="92"/>
      <c r="H4569" s="145"/>
    </row>
    <row r="4570" spans="1:8" s="144" customFormat="1" ht="12.75" x14ac:dyDescent="0.2">
      <c r="A4570" s="135"/>
      <c r="B4570" s="91"/>
      <c r="C4570" s="92"/>
      <c r="H4570" s="145"/>
    </row>
    <row r="4571" spans="1:8" s="144" customFormat="1" ht="12.75" x14ac:dyDescent="0.2">
      <c r="A4571" s="135"/>
      <c r="B4571" s="91"/>
      <c r="C4571" s="92"/>
      <c r="H4571" s="145"/>
    </row>
    <row r="4572" spans="1:8" s="144" customFormat="1" ht="12.75" x14ac:dyDescent="0.2">
      <c r="A4572" s="135"/>
      <c r="B4572" s="91"/>
      <c r="C4572" s="92"/>
      <c r="H4572" s="145"/>
    </row>
    <row r="4573" spans="1:8" s="144" customFormat="1" ht="12.75" x14ac:dyDescent="0.2">
      <c r="A4573" s="135"/>
      <c r="B4573" s="91"/>
      <c r="C4573" s="92"/>
      <c r="H4573" s="145"/>
    </row>
    <row r="4574" spans="1:8" s="144" customFormat="1" ht="12.75" x14ac:dyDescent="0.2">
      <c r="A4574" s="135"/>
      <c r="B4574" s="91"/>
      <c r="C4574" s="92"/>
      <c r="H4574" s="145"/>
    </row>
    <row r="4575" spans="1:8" s="144" customFormat="1" ht="12.75" x14ac:dyDescent="0.2">
      <c r="A4575" s="135"/>
      <c r="B4575" s="91"/>
      <c r="C4575" s="92"/>
      <c r="H4575" s="145"/>
    </row>
    <row r="4576" spans="1:8" s="144" customFormat="1" ht="12.75" x14ac:dyDescent="0.2">
      <c r="A4576" s="135"/>
      <c r="B4576" s="91"/>
      <c r="C4576" s="92"/>
      <c r="H4576" s="145"/>
    </row>
    <row r="4577" spans="1:8" s="144" customFormat="1" ht="12.75" x14ac:dyDescent="0.2">
      <c r="A4577" s="135"/>
      <c r="B4577" s="91"/>
      <c r="C4577" s="92"/>
      <c r="H4577" s="145"/>
    </row>
    <row r="4578" spans="1:8" s="144" customFormat="1" ht="12.75" x14ac:dyDescent="0.2">
      <c r="A4578" s="135"/>
      <c r="B4578" s="91"/>
      <c r="C4578" s="92"/>
      <c r="H4578" s="145"/>
    </row>
    <row r="4579" spans="1:8" s="144" customFormat="1" ht="12.75" x14ac:dyDescent="0.2">
      <c r="A4579" s="135"/>
      <c r="B4579" s="91"/>
      <c r="C4579" s="92"/>
      <c r="H4579" s="145"/>
    </row>
    <row r="4580" spans="1:8" s="144" customFormat="1" ht="12.75" x14ac:dyDescent="0.2">
      <c r="A4580" s="135"/>
      <c r="B4580" s="91"/>
      <c r="C4580" s="92"/>
      <c r="H4580" s="145"/>
    </row>
    <row r="4581" spans="1:8" s="144" customFormat="1" ht="12.75" x14ac:dyDescent="0.2">
      <c r="A4581" s="135"/>
      <c r="B4581" s="91"/>
      <c r="C4581" s="92"/>
      <c r="H4581" s="145"/>
    </row>
    <row r="4582" spans="1:8" s="144" customFormat="1" ht="12.75" x14ac:dyDescent="0.2">
      <c r="A4582" s="135"/>
      <c r="B4582" s="91"/>
      <c r="C4582" s="92"/>
      <c r="H4582" s="145"/>
    </row>
    <row r="4583" spans="1:8" s="144" customFormat="1" ht="12.75" x14ac:dyDescent="0.2">
      <c r="A4583" s="135"/>
      <c r="B4583" s="91"/>
      <c r="C4583" s="92"/>
      <c r="H4583" s="145"/>
    </row>
    <row r="4584" spans="1:8" s="144" customFormat="1" ht="12.75" x14ac:dyDescent="0.2">
      <c r="A4584" s="135"/>
      <c r="B4584" s="91"/>
      <c r="C4584" s="92"/>
      <c r="H4584" s="145"/>
    </row>
    <row r="4585" spans="1:8" s="144" customFormat="1" ht="12.75" x14ac:dyDescent="0.2">
      <c r="A4585" s="135"/>
      <c r="B4585" s="91"/>
      <c r="C4585" s="92"/>
      <c r="H4585" s="145"/>
    </row>
    <row r="4586" spans="1:8" s="144" customFormat="1" ht="12.75" x14ac:dyDescent="0.2">
      <c r="A4586" s="135"/>
      <c r="B4586" s="91"/>
      <c r="C4586" s="92"/>
      <c r="H4586" s="145"/>
    </row>
    <row r="4587" spans="1:8" s="144" customFormat="1" ht="12.75" x14ac:dyDescent="0.2">
      <c r="A4587" s="135"/>
      <c r="B4587" s="91"/>
      <c r="C4587" s="92"/>
      <c r="H4587" s="145"/>
    </row>
    <row r="4588" spans="1:8" s="144" customFormat="1" ht="12.75" x14ac:dyDescent="0.2">
      <c r="A4588" s="135"/>
      <c r="B4588" s="91"/>
      <c r="C4588" s="92"/>
      <c r="H4588" s="145"/>
    </row>
    <row r="4589" spans="1:8" s="144" customFormat="1" ht="12.75" x14ac:dyDescent="0.2">
      <c r="A4589" s="135"/>
      <c r="B4589" s="91"/>
      <c r="C4589" s="92"/>
      <c r="H4589" s="145"/>
    </row>
    <row r="4590" spans="1:8" s="144" customFormat="1" ht="12.75" x14ac:dyDescent="0.2">
      <c r="A4590" s="135"/>
      <c r="B4590" s="91"/>
      <c r="C4590" s="92"/>
      <c r="H4590" s="145"/>
    </row>
    <row r="4591" spans="1:8" s="144" customFormat="1" ht="12.75" x14ac:dyDescent="0.2">
      <c r="A4591" s="135"/>
      <c r="B4591" s="91"/>
      <c r="C4591" s="92"/>
      <c r="H4591" s="145"/>
    </row>
    <row r="4592" spans="1:8" s="144" customFormat="1" ht="12.75" x14ac:dyDescent="0.2">
      <c r="A4592" s="135"/>
      <c r="B4592" s="91"/>
      <c r="C4592" s="92"/>
      <c r="H4592" s="145"/>
    </row>
    <row r="4593" spans="1:8" s="144" customFormat="1" ht="12.75" x14ac:dyDescent="0.2">
      <c r="A4593" s="135"/>
      <c r="B4593" s="91"/>
      <c r="C4593" s="92"/>
      <c r="H4593" s="145"/>
    </row>
    <row r="4594" spans="1:8" s="144" customFormat="1" ht="12.75" x14ac:dyDescent="0.2">
      <c r="A4594" s="135"/>
      <c r="B4594" s="91"/>
      <c r="C4594" s="92"/>
      <c r="H4594" s="145"/>
    </row>
    <row r="4595" spans="1:8" s="144" customFormat="1" ht="12.75" x14ac:dyDescent="0.2">
      <c r="A4595" s="135"/>
      <c r="B4595" s="91"/>
      <c r="C4595" s="92"/>
      <c r="H4595" s="145"/>
    </row>
    <row r="4596" spans="1:8" s="144" customFormat="1" ht="12.75" x14ac:dyDescent="0.2">
      <c r="A4596" s="135"/>
      <c r="B4596" s="91"/>
      <c r="C4596" s="92"/>
      <c r="H4596" s="145"/>
    </row>
    <row r="4597" spans="1:8" s="144" customFormat="1" ht="12.75" x14ac:dyDescent="0.2">
      <c r="A4597" s="135"/>
      <c r="B4597" s="91"/>
      <c r="C4597" s="92"/>
      <c r="H4597" s="145"/>
    </row>
    <row r="4598" spans="1:8" s="144" customFormat="1" ht="12.75" x14ac:dyDescent="0.2">
      <c r="A4598" s="135"/>
      <c r="B4598" s="91"/>
      <c r="C4598" s="92"/>
      <c r="H4598" s="145"/>
    </row>
    <row r="4599" spans="1:8" s="144" customFormat="1" ht="12.75" x14ac:dyDescent="0.2">
      <c r="A4599" s="135"/>
      <c r="B4599" s="91"/>
      <c r="C4599" s="92"/>
      <c r="H4599" s="145"/>
    </row>
    <row r="4600" spans="1:8" s="144" customFormat="1" ht="12.75" x14ac:dyDescent="0.2">
      <c r="A4600" s="135"/>
      <c r="B4600" s="91"/>
      <c r="C4600" s="92"/>
      <c r="H4600" s="145"/>
    </row>
    <row r="4601" spans="1:8" s="144" customFormat="1" ht="12.75" x14ac:dyDescent="0.2">
      <c r="A4601" s="135"/>
      <c r="B4601" s="91"/>
      <c r="C4601" s="92"/>
      <c r="H4601" s="145"/>
    </row>
    <row r="4602" spans="1:8" s="144" customFormat="1" ht="12.75" x14ac:dyDescent="0.2">
      <c r="A4602" s="135"/>
      <c r="B4602" s="91"/>
      <c r="C4602" s="92"/>
      <c r="H4602" s="145"/>
    </row>
    <row r="4603" spans="1:8" s="144" customFormat="1" ht="12.75" x14ac:dyDescent="0.2">
      <c r="A4603" s="135"/>
      <c r="B4603" s="91"/>
      <c r="C4603" s="92"/>
      <c r="H4603" s="145"/>
    </row>
    <row r="4604" spans="1:8" s="144" customFormat="1" ht="12.75" x14ac:dyDescent="0.2">
      <c r="A4604" s="135"/>
      <c r="B4604" s="91"/>
      <c r="C4604" s="92"/>
      <c r="H4604" s="145"/>
    </row>
    <row r="4605" spans="1:8" s="144" customFormat="1" ht="12.75" x14ac:dyDescent="0.2">
      <c r="A4605" s="135"/>
      <c r="B4605" s="91"/>
      <c r="C4605" s="92"/>
      <c r="H4605" s="145"/>
    </row>
    <row r="4606" spans="1:8" s="144" customFormat="1" ht="12.75" x14ac:dyDescent="0.2">
      <c r="A4606" s="135"/>
      <c r="B4606" s="91"/>
      <c r="C4606" s="92"/>
      <c r="H4606" s="145"/>
    </row>
    <row r="4607" spans="1:8" s="144" customFormat="1" ht="12.75" x14ac:dyDescent="0.2">
      <c r="A4607" s="135"/>
      <c r="B4607" s="91"/>
      <c r="C4607" s="92"/>
      <c r="H4607" s="145"/>
    </row>
    <row r="4608" spans="1:8" s="144" customFormat="1" ht="12.75" x14ac:dyDescent="0.2">
      <c r="A4608" s="135"/>
      <c r="B4608" s="91"/>
      <c r="C4608" s="92"/>
      <c r="H4608" s="145"/>
    </row>
    <row r="4609" spans="1:8" s="144" customFormat="1" ht="12.75" x14ac:dyDescent="0.2">
      <c r="A4609" s="135"/>
      <c r="B4609" s="91"/>
      <c r="C4609" s="92"/>
      <c r="H4609" s="145"/>
    </row>
    <row r="4610" spans="1:8" s="144" customFormat="1" ht="12.75" x14ac:dyDescent="0.2">
      <c r="A4610" s="135"/>
      <c r="B4610" s="91"/>
      <c r="C4610" s="92"/>
      <c r="H4610" s="145"/>
    </row>
    <row r="4611" spans="1:8" s="144" customFormat="1" ht="12.75" x14ac:dyDescent="0.2">
      <c r="A4611" s="135"/>
      <c r="B4611" s="91"/>
      <c r="C4611" s="92"/>
      <c r="H4611" s="145"/>
    </row>
    <row r="4612" spans="1:8" s="144" customFormat="1" ht="12.75" x14ac:dyDescent="0.2">
      <c r="A4612" s="135"/>
      <c r="B4612" s="91"/>
      <c r="C4612" s="92"/>
      <c r="H4612" s="145"/>
    </row>
    <row r="4613" spans="1:8" s="144" customFormat="1" ht="12.75" x14ac:dyDescent="0.2">
      <c r="A4613" s="135"/>
      <c r="B4613" s="91"/>
      <c r="C4613" s="92"/>
      <c r="H4613" s="145"/>
    </row>
    <row r="4614" spans="1:8" s="144" customFormat="1" ht="12.75" x14ac:dyDescent="0.2">
      <c r="A4614" s="135"/>
      <c r="B4614" s="91"/>
      <c r="C4614" s="92"/>
      <c r="H4614" s="145"/>
    </row>
    <row r="4615" spans="1:8" s="144" customFormat="1" ht="12.75" x14ac:dyDescent="0.2">
      <c r="A4615" s="135"/>
      <c r="B4615" s="91"/>
      <c r="C4615" s="92"/>
      <c r="H4615" s="145"/>
    </row>
    <row r="4616" spans="1:8" s="144" customFormat="1" ht="12.75" x14ac:dyDescent="0.2">
      <c r="A4616" s="135"/>
      <c r="B4616" s="91"/>
      <c r="C4616" s="92"/>
      <c r="H4616" s="145"/>
    </row>
    <row r="4617" spans="1:8" s="144" customFormat="1" ht="12.75" x14ac:dyDescent="0.2">
      <c r="A4617" s="135"/>
      <c r="B4617" s="91"/>
      <c r="C4617" s="92"/>
      <c r="H4617" s="145"/>
    </row>
    <row r="4618" spans="1:8" s="144" customFormat="1" ht="12.75" x14ac:dyDescent="0.2">
      <c r="A4618" s="135"/>
      <c r="B4618" s="91"/>
      <c r="C4618" s="92"/>
      <c r="H4618" s="145"/>
    </row>
    <row r="4619" spans="1:8" s="144" customFormat="1" ht="12.75" x14ac:dyDescent="0.2">
      <c r="A4619" s="135"/>
      <c r="B4619" s="91"/>
      <c r="C4619" s="92"/>
      <c r="H4619" s="145"/>
    </row>
    <row r="4620" spans="1:8" s="144" customFormat="1" ht="12.75" x14ac:dyDescent="0.2">
      <c r="A4620" s="135"/>
      <c r="B4620" s="91"/>
      <c r="C4620" s="92"/>
      <c r="H4620" s="145"/>
    </row>
    <row r="4621" spans="1:8" s="144" customFormat="1" ht="12.75" x14ac:dyDescent="0.2">
      <c r="A4621" s="135"/>
      <c r="B4621" s="91"/>
      <c r="C4621" s="92"/>
      <c r="H4621" s="145"/>
    </row>
    <row r="4622" spans="1:8" s="144" customFormat="1" ht="12.75" x14ac:dyDescent="0.2">
      <c r="A4622" s="135"/>
      <c r="B4622" s="91"/>
      <c r="C4622" s="92"/>
      <c r="H4622" s="145"/>
    </row>
    <row r="4623" spans="1:8" s="144" customFormat="1" ht="12.75" x14ac:dyDescent="0.2">
      <c r="A4623" s="135"/>
      <c r="B4623" s="91"/>
      <c r="C4623" s="92"/>
      <c r="H4623" s="145"/>
    </row>
    <row r="4624" spans="1:8" s="144" customFormat="1" ht="12.75" x14ac:dyDescent="0.2">
      <c r="A4624" s="135"/>
      <c r="B4624" s="91"/>
      <c r="C4624" s="92"/>
      <c r="H4624" s="145"/>
    </row>
    <row r="4625" spans="1:8" s="144" customFormat="1" ht="12.75" x14ac:dyDescent="0.2">
      <c r="A4625" s="135"/>
      <c r="B4625" s="91"/>
      <c r="C4625" s="92"/>
      <c r="H4625" s="145"/>
    </row>
    <row r="4626" spans="1:8" s="144" customFormat="1" ht="12.75" x14ac:dyDescent="0.2">
      <c r="A4626" s="135"/>
      <c r="B4626" s="91"/>
      <c r="C4626" s="92"/>
      <c r="H4626" s="145"/>
    </row>
    <row r="4627" spans="1:8" s="144" customFormat="1" ht="12.75" x14ac:dyDescent="0.2">
      <c r="A4627" s="135"/>
      <c r="B4627" s="91"/>
      <c r="C4627" s="92"/>
      <c r="H4627" s="145"/>
    </row>
    <row r="4628" spans="1:8" s="144" customFormat="1" ht="12.75" x14ac:dyDescent="0.2">
      <c r="A4628" s="135"/>
      <c r="B4628" s="91"/>
      <c r="C4628" s="92"/>
      <c r="H4628" s="145"/>
    </row>
    <row r="4629" spans="1:8" s="144" customFormat="1" ht="12.75" x14ac:dyDescent="0.2">
      <c r="A4629" s="135"/>
      <c r="B4629" s="91"/>
      <c r="C4629" s="92"/>
      <c r="H4629" s="145"/>
    </row>
    <row r="4630" spans="1:8" s="144" customFormat="1" ht="12.75" x14ac:dyDescent="0.2">
      <c r="A4630" s="135"/>
      <c r="B4630" s="91"/>
      <c r="C4630" s="92"/>
      <c r="H4630" s="145"/>
    </row>
    <row r="4631" spans="1:8" s="144" customFormat="1" ht="12.75" x14ac:dyDescent="0.2">
      <c r="A4631" s="135"/>
      <c r="B4631" s="91"/>
      <c r="C4631" s="92"/>
      <c r="H4631" s="145"/>
    </row>
    <row r="4632" spans="1:8" s="144" customFormat="1" ht="12.75" x14ac:dyDescent="0.2">
      <c r="A4632" s="135"/>
      <c r="B4632" s="91"/>
      <c r="C4632" s="92"/>
      <c r="H4632" s="145"/>
    </row>
    <row r="4633" spans="1:8" s="144" customFormat="1" ht="12.75" x14ac:dyDescent="0.2">
      <c r="A4633" s="135"/>
      <c r="B4633" s="91"/>
      <c r="C4633" s="92"/>
      <c r="H4633" s="145"/>
    </row>
    <row r="4634" spans="1:8" s="144" customFormat="1" ht="12.75" x14ac:dyDescent="0.2">
      <c r="A4634" s="135"/>
      <c r="B4634" s="91"/>
      <c r="C4634" s="92"/>
      <c r="H4634" s="145"/>
    </row>
    <row r="4635" spans="1:8" s="144" customFormat="1" ht="12.75" x14ac:dyDescent="0.2">
      <c r="A4635" s="135"/>
      <c r="B4635" s="91"/>
      <c r="C4635" s="92"/>
      <c r="H4635" s="145"/>
    </row>
    <row r="4636" spans="1:8" s="144" customFormat="1" ht="12.75" x14ac:dyDescent="0.2">
      <c r="A4636" s="135"/>
      <c r="B4636" s="91"/>
      <c r="C4636" s="92"/>
      <c r="H4636" s="145"/>
    </row>
    <row r="4637" spans="1:8" s="144" customFormat="1" ht="12.75" x14ac:dyDescent="0.2">
      <c r="A4637" s="135"/>
      <c r="B4637" s="91"/>
      <c r="C4637" s="92"/>
      <c r="H4637" s="145"/>
    </row>
    <row r="4638" spans="1:8" s="144" customFormat="1" ht="12.75" x14ac:dyDescent="0.2">
      <c r="A4638" s="135"/>
      <c r="B4638" s="91"/>
      <c r="C4638" s="92"/>
      <c r="H4638" s="145"/>
    </row>
    <row r="4639" spans="1:8" s="144" customFormat="1" ht="12.75" x14ac:dyDescent="0.2">
      <c r="A4639" s="135"/>
      <c r="B4639" s="91"/>
      <c r="C4639" s="92"/>
      <c r="H4639" s="145"/>
    </row>
    <row r="4640" spans="1:8" s="144" customFormat="1" ht="12.75" x14ac:dyDescent="0.2">
      <c r="A4640" s="135"/>
      <c r="B4640" s="91"/>
      <c r="C4640" s="92"/>
      <c r="H4640" s="145"/>
    </row>
    <row r="4641" spans="1:8" s="144" customFormat="1" ht="12.75" x14ac:dyDescent="0.2">
      <c r="A4641" s="135"/>
      <c r="B4641" s="91"/>
      <c r="C4641" s="92"/>
      <c r="H4641" s="145"/>
    </row>
    <row r="4642" spans="1:8" s="144" customFormat="1" ht="12.75" x14ac:dyDescent="0.2">
      <c r="A4642" s="135"/>
      <c r="B4642" s="91"/>
      <c r="C4642" s="92"/>
      <c r="H4642" s="145"/>
    </row>
    <row r="4643" spans="1:8" s="144" customFormat="1" ht="12.75" x14ac:dyDescent="0.2">
      <c r="A4643" s="135"/>
      <c r="B4643" s="91"/>
      <c r="C4643" s="92"/>
      <c r="H4643" s="145"/>
    </row>
    <row r="4644" spans="1:8" s="144" customFormat="1" ht="12.75" x14ac:dyDescent="0.2">
      <c r="A4644" s="135"/>
      <c r="B4644" s="91"/>
      <c r="C4644" s="92"/>
      <c r="H4644" s="145"/>
    </row>
    <row r="4645" spans="1:8" s="144" customFormat="1" ht="12.75" x14ac:dyDescent="0.2">
      <c r="A4645" s="135"/>
      <c r="B4645" s="91"/>
      <c r="C4645" s="92"/>
      <c r="H4645" s="145"/>
    </row>
    <row r="4646" spans="1:8" s="144" customFormat="1" ht="12.75" x14ac:dyDescent="0.2">
      <c r="A4646" s="135"/>
      <c r="B4646" s="91"/>
      <c r="C4646" s="92"/>
      <c r="H4646" s="145"/>
    </row>
    <row r="4647" spans="1:8" s="144" customFormat="1" ht="12.75" x14ac:dyDescent="0.2">
      <c r="A4647" s="135"/>
      <c r="B4647" s="91"/>
      <c r="C4647" s="92"/>
      <c r="H4647" s="145"/>
    </row>
    <row r="4648" spans="1:8" s="144" customFormat="1" ht="12.75" x14ac:dyDescent="0.2">
      <c r="A4648" s="135"/>
      <c r="B4648" s="91"/>
      <c r="C4648" s="92"/>
      <c r="H4648" s="145"/>
    </row>
    <row r="4649" spans="1:8" s="144" customFormat="1" ht="12.75" x14ac:dyDescent="0.2">
      <c r="A4649" s="135"/>
      <c r="B4649" s="91"/>
      <c r="C4649" s="92"/>
      <c r="H4649" s="145"/>
    </row>
    <row r="4650" spans="1:8" s="144" customFormat="1" ht="12.75" x14ac:dyDescent="0.2">
      <c r="A4650" s="135"/>
      <c r="B4650" s="91"/>
      <c r="C4650" s="92"/>
      <c r="H4650" s="145"/>
    </row>
    <row r="4651" spans="1:8" s="144" customFormat="1" ht="12.75" x14ac:dyDescent="0.2">
      <c r="A4651" s="135"/>
      <c r="B4651" s="91"/>
      <c r="C4651" s="92"/>
      <c r="H4651" s="145"/>
    </row>
    <row r="4652" spans="1:8" s="144" customFormat="1" ht="12.75" x14ac:dyDescent="0.2">
      <c r="A4652" s="135"/>
      <c r="B4652" s="91"/>
      <c r="C4652" s="92"/>
      <c r="H4652" s="145"/>
    </row>
    <row r="4653" spans="1:8" s="144" customFormat="1" ht="12.75" x14ac:dyDescent="0.2">
      <c r="A4653" s="135"/>
      <c r="B4653" s="91"/>
      <c r="C4653" s="92"/>
      <c r="H4653" s="145"/>
    </row>
    <row r="4654" spans="1:8" s="144" customFormat="1" ht="12.75" x14ac:dyDescent="0.2">
      <c r="A4654" s="135"/>
      <c r="B4654" s="91"/>
      <c r="C4654" s="92"/>
      <c r="H4654" s="145"/>
    </row>
    <row r="4655" spans="1:8" s="144" customFormat="1" ht="12.75" x14ac:dyDescent="0.2">
      <c r="A4655" s="135"/>
      <c r="B4655" s="91"/>
      <c r="C4655" s="92"/>
      <c r="H4655" s="145"/>
    </row>
    <row r="4656" spans="1:8" s="144" customFormat="1" ht="12.75" x14ac:dyDescent="0.2">
      <c r="A4656" s="135"/>
      <c r="B4656" s="91"/>
      <c r="C4656" s="92"/>
      <c r="H4656" s="145"/>
    </row>
    <row r="4657" spans="1:8" s="144" customFormat="1" ht="12.75" x14ac:dyDescent="0.2">
      <c r="A4657" s="135"/>
      <c r="B4657" s="91"/>
      <c r="C4657" s="92"/>
      <c r="H4657" s="145"/>
    </row>
    <row r="4658" spans="1:8" s="144" customFormat="1" ht="12.75" x14ac:dyDescent="0.2">
      <c r="A4658" s="135"/>
      <c r="B4658" s="91"/>
      <c r="C4658" s="92"/>
      <c r="H4658" s="145"/>
    </row>
    <row r="4659" spans="1:8" s="144" customFormat="1" ht="12.75" x14ac:dyDescent="0.2">
      <c r="A4659" s="135"/>
      <c r="B4659" s="91"/>
      <c r="C4659" s="92"/>
      <c r="H4659" s="145"/>
    </row>
    <row r="4660" spans="1:8" s="144" customFormat="1" ht="12.75" x14ac:dyDescent="0.2">
      <c r="A4660" s="135"/>
      <c r="B4660" s="91"/>
      <c r="C4660" s="92"/>
      <c r="H4660" s="145"/>
    </row>
    <row r="4661" spans="1:8" s="144" customFormat="1" ht="12.75" x14ac:dyDescent="0.2">
      <c r="A4661" s="135"/>
      <c r="B4661" s="91"/>
      <c r="C4661" s="92"/>
      <c r="H4661" s="145"/>
    </row>
    <row r="4662" spans="1:8" s="144" customFormat="1" ht="12.75" x14ac:dyDescent="0.2">
      <c r="A4662" s="135"/>
      <c r="B4662" s="91"/>
      <c r="C4662" s="92"/>
      <c r="H4662" s="145"/>
    </row>
    <row r="4663" spans="1:8" s="144" customFormat="1" ht="12.75" x14ac:dyDescent="0.2">
      <c r="A4663" s="135"/>
      <c r="B4663" s="91"/>
      <c r="C4663" s="92"/>
      <c r="H4663" s="145"/>
    </row>
    <row r="4664" spans="1:8" s="144" customFormat="1" ht="12.75" x14ac:dyDescent="0.2">
      <c r="A4664" s="135"/>
      <c r="B4664" s="91"/>
      <c r="C4664" s="92"/>
      <c r="H4664" s="145"/>
    </row>
    <row r="4665" spans="1:8" s="144" customFormat="1" ht="12.75" x14ac:dyDescent="0.2">
      <c r="A4665" s="135"/>
      <c r="B4665" s="91"/>
      <c r="C4665" s="92"/>
      <c r="H4665" s="145"/>
    </row>
    <row r="4666" spans="1:8" s="144" customFormat="1" ht="12.75" x14ac:dyDescent="0.2">
      <c r="A4666" s="135"/>
      <c r="B4666" s="91"/>
      <c r="C4666" s="92"/>
      <c r="H4666" s="145"/>
    </row>
    <row r="4667" spans="1:8" s="144" customFormat="1" ht="12.75" x14ac:dyDescent="0.2">
      <c r="A4667" s="135"/>
      <c r="B4667" s="91"/>
      <c r="C4667" s="92"/>
      <c r="H4667" s="145"/>
    </row>
    <row r="4668" spans="1:8" s="144" customFormat="1" ht="12.75" x14ac:dyDescent="0.2">
      <c r="A4668" s="135"/>
      <c r="B4668" s="91"/>
      <c r="C4668" s="92"/>
      <c r="H4668" s="145"/>
    </row>
    <row r="4669" spans="1:8" s="144" customFormat="1" ht="12.75" x14ac:dyDescent="0.2">
      <c r="A4669" s="135"/>
      <c r="B4669" s="91"/>
      <c r="C4669" s="92"/>
      <c r="H4669" s="145"/>
    </row>
    <row r="4670" spans="1:8" s="144" customFormat="1" ht="12.75" x14ac:dyDescent="0.2">
      <c r="A4670" s="135"/>
      <c r="B4670" s="91"/>
      <c r="C4670" s="92"/>
      <c r="H4670" s="145"/>
    </row>
    <row r="4671" spans="1:8" s="144" customFormat="1" ht="12.75" x14ac:dyDescent="0.2">
      <c r="A4671" s="135"/>
      <c r="B4671" s="91"/>
      <c r="C4671" s="92"/>
      <c r="H4671" s="145"/>
    </row>
    <row r="4672" spans="1:8" s="144" customFormat="1" ht="12.75" x14ac:dyDescent="0.2">
      <c r="A4672" s="135"/>
      <c r="B4672" s="91"/>
      <c r="C4672" s="92"/>
      <c r="H4672" s="145"/>
    </row>
    <row r="4673" spans="1:8" s="144" customFormat="1" ht="12.75" x14ac:dyDescent="0.2">
      <c r="A4673" s="135"/>
      <c r="B4673" s="91"/>
      <c r="C4673" s="92"/>
      <c r="H4673" s="145"/>
    </row>
    <row r="4674" spans="1:8" s="144" customFormat="1" ht="12.75" x14ac:dyDescent="0.2">
      <c r="A4674" s="135"/>
      <c r="B4674" s="91"/>
      <c r="C4674" s="92"/>
      <c r="H4674" s="145"/>
    </row>
    <row r="4675" spans="1:8" s="144" customFormat="1" ht="12.75" x14ac:dyDescent="0.2">
      <c r="A4675" s="135"/>
      <c r="B4675" s="91"/>
      <c r="C4675" s="92"/>
      <c r="H4675" s="145"/>
    </row>
    <row r="4676" spans="1:8" s="144" customFormat="1" ht="12.75" x14ac:dyDescent="0.2">
      <c r="A4676" s="135"/>
      <c r="B4676" s="91"/>
      <c r="C4676" s="92"/>
      <c r="H4676" s="145"/>
    </row>
    <row r="4677" spans="1:8" s="144" customFormat="1" ht="12.75" x14ac:dyDescent="0.2">
      <c r="A4677" s="135"/>
      <c r="B4677" s="91"/>
      <c r="C4677" s="92"/>
      <c r="H4677" s="145"/>
    </row>
    <row r="4678" spans="1:8" s="144" customFormat="1" ht="12.75" x14ac:dyDescent="0.2">
      <c r="A4678" s="135"/>
      <c r="B4678" s="91"/>
      <c r="C4678" s="92"/>
      <c r="H4678" s="145"/>
    </row>
    <row r="4679" spans="1:8" s="144" customFormat="1" ht="12.75" x14ac:dyDescent="0.2">
      <c r="A4679" s="135"/>
      <c r="B4679" s="91"/>
      <c r="C4679" s="92"/>
      <c r="H4679" s="145"/>
    </row>
    <row r="4680" spans="1:8" s="144" customFormat="1" ht="12.75" x14ac:dyDescent="0.2">
      <c r="A4680" s="135"/>
      <c r="B4680" s="91"/>
      <c r="C4680" s="92"/>
      <c r="H4680" s="145"/>
    </row>
    <row r="4681" spans="1:8" s="144" customFormat="1" ht="12.75" x14ac:dyDescent="0.2">
      <c r="A4681" s="135"/>
      <c r="B4681" s="91"/>
      <c r="C4681" s="92"/>
      <c r="H4681" s="145"/>
    </row>
    <row r="4682" spans="1:8" s="144" customFormat="1" ht="12.75" x14ac:dyDescent="0.2">
      <c r="A4682" s="135"/>
      <c r="B4682" s="91"/>
      <c r="C4682" s="92"/>
      <c r="H4682" s="145"/>
    </row>
    <row r="4683" spans="1:8" s="144" customFormat="1" ht="12.75" x14ac:dyDescent="0.2">
      <c r="A4683" s="135"/>
      <c r="B4683" s="91"/>
      <c r="C4683" s="92"/>
      <c r="H4683" s="145"/>
    </row>
    <row r="4684" spans="1:8" s="144" customFormat="1" ht="12.75" x14ac:dyDescent="0.2">
      <c r="A4684" s="135"/>
      <c r="B4684" s="91"/>
      <c r="C4684" s="92"/>
      <c r="H4684" s="145"/>
    </row>
    <row r="4685" spans="1:8" s="144" customFormat="1" ht="12.75" x14ac:dyDescent="0.2">
      <c r="A4685" s="135"/>
      <c r="B4685" s="91"/>
      <c r="C4685" s="92"/>
      <c r="H4685" s="145"/>
    </row>
    <row r="4686" spans="1:8" s="144" customFormat="1" ht="12.75" x14ac:dyDescent="0.2">
      <c r="A4686" s="135"/>
      <c r="B4686" s="91"/>
      <c r="C4686" s="92"/>
      <c r="H4686" s="145"/>
    </row>
    <row r="4687" spans="1:8" s="144" customFormat="1" ht="12.75" x14ac:dyDescent="0.2">
      <c r="A4687" s="135"/>
      <c r="B4687" s="91"/>
      <c r="C4687" s="92"/>
      <c r="H4687" s="145"/>
    </row>
    <row r="4688" spans="1:8" s="144" customFormat="1" ht="12.75" x14ac:dyDescent="0.2">
      <c r="A4688" s="135"/>
      <c r="B4688" s="91"/>
      <c r="C4688" s="92"/>
      <c r="H4688" s="145"/>
    </row>
    <row r="4689" spans="1:8" s="144" customFormat="1" ht="12.75" x14ac:dyDescent="0.2">
      <c r="A4689" s="135"/>
      <c r="B4689" s="91"/>
      <c r="C4689" s="92"/>
      <c r="H4689" s="145"/>
    </row>
    <row r="4690" spans="1:8" s="144" customFormat="1" ht="12.75" x14ac:dyDescent="0.2">
      <c r="A4690" s="135"/>
      <c r="B4690" s="91"/>
      <c r="C4690" s="92"/>
      <c r="H4690" s="145"/>
    </row>
    <row r="4691" spans="1:8" s="144" customFormat="1" ht="12.75" x14ac:dyDescent="0.2">
      <c r="A4691" s="135"/>
      <c r="B4691" s="91"/>
      <c r="C4691" s="92"/>
      <c r="H4691" s="145"/>
    </row>
    <row r="4692" spans="1:8" s="144" customFormat="1" ht="12.75" x14ac:dyDescent="0.2">
      <c r="A4692" s="135"/>
      <c r="B4692" s="91"/>
      <c r="C4692" s="92"/>
      <c r="H4692" s="145"/>
    </row>
    <row r="4693" spans="1:8" s="144" customFormat="1" ht="12.75" x14ac:dyDescent="0.2">
      <c r="A4693" s="135"/>
      <c r="B4693" s="91"/>
      <c r="C4693" s="92"/>
      <c r="H4693" s="145"/>
    </row>
    <row r="4694" spans="1:8" s="144" customFormat="1" ht="12.75" x14ac:dyDescent="0.2">
      <c r="A4694" s="135"/>
      <c r="B4694" s="91"/>
      <c r="C4694" s="92"/>
      <c r="H4694" s="145"/>
    </row>
    <row r="4695" spans="1:8" s="144" customFormat="1" ht="12.75" x14ac:dyDescent="0.2">
      <c r="A4695" s="135"/>
      <c r="B4695" s="91"/>
      <c r="C4695" s="92"/>
      <c r="H4695" s="145"/>
    </row>
    <row r="4696" spans="1:8" s="144" customFormat="1" ht="12.75" x14ac:dyDescent="0.2">
      <c r="A4696" s="135"/>
      <c r="B4696" s="91"/>
      <c r="C4696" s="92"/>
      <c r="H4696" s="145"/>
    </row>
    <row r="4697" spans="1:8" s="144" customFormat="1" ht="12.75" x14ac:dyDescent="0.2">
      <c r="A4697" s="135"/>
      <c r="B4697" s="91"/>
      <c r="C4697" s="92"/>
      <c r="H4697" s="145"/>
    </row>
    <row r="4698" spans="1:8" s="144" customFormat="1" ht="12.75" x14ac:dyDescent="0.2">
      <c r="A4698" s="135"/>
      <c r="B4698" s="91"/>
      <c r="C4698" s="92"/>
      <c r="H4698" s="145"/>
    </row>
    <row r="4699" spans="1:8" s="144" customFormat="1" ht="12.75" x14ac:dyDescent="0.2">
      <c r="A4699" s="135"/>
      <c r="B4699" s="91"/>
      <c r="C4699" s="92"/>
      <c r="H4699" s="145"/>
    </row>
    <row r="4700" spans="1:8" s="144" customFormat="1" ht="12.75" x14ac:dyDescent="0.2">
      <c r="A4700" s="135"/>
      <c r="B4700" s="91"/>
      <c r="C4700" s="92"/>
      <c r="H4700" s="145"/>
    </row>
    <row r="4701" spans="1:8" s="144" customFormat="1" ht="12.75" x14ac:dyDescent="0.2">
      <c r="A4701" s="135"/>
      <c r="B4701" s="91"/>
      <c r="C4701" s="92"/>
      <c r="H4701" s="145"/>
    </row>
    <row r="4702" spans="1:8" s="144" customFormat="1" ht="12.75" x14ac:dyDescent="0.2">
      <c r="A4702" s="135"/>
      <c r="B4702" s="91"/>
      <c r="C4702" s="92"/>
      <c r="H4702" s="145"/>
    </row>
    <row r="4703" spans="1:8" s="144" customFormat="1" ht="12.75" x14ac:dyDescent="0.2">
      <c r="A4703" s="135"/>
      <c r="B4703" s="91"/>
      <c r="C4703" s="92"/>
      <c r="H4703" s="145"/>
    </row>
    <row r="4704" spans="1:8" s="144" customFormat="1" ht="12.75" x14ac:dyDescent="0.2">
      <c r="A4704" s="135"/>
      <c r="B4704" s="91"/>
      <c r="C4704" s="92"/>
      <c r="H4704" s="145"/>
    </row>
    <row r="4705" spans="1:8" s="144" customFormat="1" ht="12.75" x14ac:dyDescent="0.2">
      <c r="A4705" s="135"/>
      <c r="B4705" s="91"/>
      <c r="C4705" s="92"/>
      <c r="H4705" s="145"/>
    </row>
    <row r="4706" spans="1:8" s="144" customFormat="1" ht="12.75" x14ac:dyDescent="0.2">
      <c r="A4706" s="135"/>
      <c r="B4706" s="91"/>
      <c r="C4706" s="92"/>
      <c r="H4706" s="145"/>
    </row>
    <row r="4707" spans="1:8" s="144" customFormat="1" ht="12.75" x14ac:dyDescent="0.2">
      <c r="A4707" s="135"/>
      <c r="B4707" s="91"/>
      <c r="C4707" s="92"/>
      <c r="H4707" s="145"/>
    </row>
    <row r="4708" spans="1:8" s="144" customFormat="1" ht="12.75" x14ac:dyDescent="0.2">
      <c r="A4708" s="135"/>
      <c r="B4708" s="91"/>
      <c r="C4708" s="92"/>
      <c r="H4708" s="145"/>
    </row>
    <row r="4709" spans="1:8" s="144" customFormat="1" ht="12.75" x14ac:dyDescent="0.2">
      <c r="A4709" s="135"/>
      <c r="B4709" s="91"/>
      <c r="C4709" s="92"/>
      <c r="H4709" s="145"/>
    </row>
    <row r="4710" spans="1:8" s="144" customFormat="1" ht="12.75" x14ac:dyDescent="0.2">
      <c r="A4710" s="135"/>
      <c r="B4710" s="91"/>
      <c r="C4710" s="92"/>
      <c r="H4710" s="145"/>
    </row>
    <row r="4711" spans="1:8" s="144" customFormat="1" ht="12.75" x14ac:dyDescent="0.2">
      <c r="A4711" s="135"/>
      <c r="B4711" s="91"/>
      <c r="C4711" s="92"/>
      <c r="H4711" s="145"/>
    </row>
    <row r="4712" spans="1:8" s="144" customFormat="1" ht="12.75" x14ac:dyDescent="0.2">
      <c r="A4712" s="135"/>
      <c r="B4712" s="91"/>
      <c r="C4712" s="92"/>
      <c r="H4712" s="145"/>
    </row>
    <row r="4713" spans="1:8" s="144" customFormat="1" ht="12.75" x14ac:dyDescent="0.2">
      <c r="A4713" s="135"/>
      <c r="B4713" s="91"/>
      <c r="C4713" s="92"/>
      <c r="H4713" s="145"/>
    </row>
    <row r="4714" spans="1:8" s="144" customFormat="1" ht="12.75" x14ac:dyDescent="0.2">
      <c r="A4714" s="135"/>
      <c r="B4714" s="91"/>
      <c r="C4714" s="92"/>
      <c r="H4714" s="145"/>
    </row>
    <row r="4715" spans="1:8" s="144" customFormat="1" ht="12.75" x14ac:dyDescent="0.2">
      <c r="A4715" s="135"/>
      <c r="B4715" s="91"/>
      <c r="C4715" s="92"/>
      <c r="H4715" s="145"/>
    </row>
    <row r="4716" spans="1:8" s="144" customFormat="1" ht="12.75" x14ac:dyDescent="0.2">
      <c r="A4716" s="135"/>
      <c r="B4716" s="91"/>
      <c r="C4716" s="92"/>
      <c r="H4716" s="145"/>
    </row>
    <row r="4717" spans="1:8" s="144" customFormat="1" ht="12.75" x14ac:dyDescent="0.2">
      <c r="A4717" s="135"/>
      <c r="B4717" s="91"/>
      <c r="C4717" s="92"/>
      <c r="H4717" s="145"/>
    </row>
    <row r="4718" spans="1:8" s="144" customFormat="1" ht="12.75" x14ac:dyDescent="0.2">
      <c r="A4718" s="135"/>
      <c r="B4718" s="91"/>
      <c r="C4718" s="92"/>
      <c r="H4718" s="145"/>
    </row>
    <row r="4719" spans="1:8" s="144" customFormat="1" ht="12.75" x14ac:dyDescent="0.2">
      <c r="A4719" s="135"/>
      <c r="B4719" s="91"/>
      <c r="C4719" s="92"/>
      <c r="H4719" s="145"/>
    </row>
    <row r="4720" spans="1:8" s="144" customFormat="1" ht="12.75" x14ac:dyDescent="0.2">
      <c r="A4720" s="135"/>
      <c r="B4720" s="91"/>
      <c r="C4720" s="92"/>
      <c r="H4720" s="145"/>
    </row>
    <row r="4721" spans="1:8" s="144" customFormat="1" ht="12.75" x14ac:dyDescent="0.2">
      <c r="A4721" s="135"/>
      <c r="B4721" s="91"/>
      <c r="C4721" s="92"/>
      <c r="H4721" s="145"/>
    </row>
    <row r="4722" spans="1:8" s="144" customFormat="1" ht="12.75" x14ac:dyDescent="0.2">
      <c r="A4722" s="135"/>
      <c r="B4722" s="91"/>
      <c r="C4722" s="92"/>
      <c r="H4722" s="145"/>
    </row>
    <row r="4723" spans="1:8" s="144" customFormat="1" ht="12.75" x14ac:dyDescent="0.2">
      <c r="A4723" s="135"/>
      <c r="B4723" s="91"/>
      <c r="C4723" s="92"/>
      <c r="H4723" s="145"/>
    </row>
    <row r="4724" spans="1:8" s="144" customFormat="1" ht="12.75" x14ac:dyDescent="0.2">
      <c r="A4724" s="135"/>
      <c r="B4724" s="91"/>
      <c r="C4724" s="92"/>
      <c r="H4724" s="145"/>
    </row>
    <row r="4725" spans="1:8" s="144" customFormat="1" ht="12.75" x14ac:dyDescent="0.2">
      <c r="A4725" s="135"/>
      <c r="B4725" s="91"/>
      <c r="C4725" s="92"/>
      <c r="H4725" s="145"/>
    </row>
    <row r="4726" spans="1:8" s="144" customFormat="1" ht="12.75" x14ac:dyDescent="0.2">
      <c r="A4726" s="135"/>
      <c r="B4726" s="91"/>
      <c r="C4726" s="92"/>
      <c r="H4726" s="145"/>
    </row>
    <row r="4727" spans="1:8" s="144" customFormat="1" ht="12.75" x14ac:dyDescent="0.2">
      <c r="A4727" s="135"/>
      <c r="B4727" s="91"/>
      <c r="C4727" s="92"/>
      <c r="H4727" s="145"/>
    </row>
    <row r="4728" spans="1:8" s="144" customFormat="1" ht="12.75" x14ac:dyDescent="0.2">
      <c r="A4728" s="135"/>
      <c r="B4728" s="91"/>
      <c r="C4728" s="92"/>
      <c r="H4728" s="145"/>
    </row>
    <row r="4729" spans="1:8" s="144" customFormat="1" ht="12.75" x14ac:dyDescent="0.2">
      <c r="A4729" s="135"/>
      <c r="B4729" s="91"/>
      <c r="C4729" s="92"/>
      <c r="H4729" s="145"/>
    </row>
    <row r="4730" spans="1:8" s="144" customFormat="1" ht="12.75" x14ac:dyDescent="0.2">
      <c r="A4730" s="135"/>
      <c r="B4730" s="91"/>
      <c r="C4730" s="92"/>
      <c r="H4730" s="145"/>
    </row>
    <row r="4731" spans="1:8" s="144" customFormat="1" ht="12.75" x14ac:dyDescent="0.2">
      <c r="A4731" s="135"/>
      <c r="B4731" s="91"/>
      <c r="C4731" s="92"/>
      <c r="H4731" s="145"/>
    </row>
    <row r="4732" spans="1:8" s="144" customFormat="1" ht="12.75" x14ac:dyDescent="0.2">
      <c r="A4732" s="135"/>
      <c r="B4732" s="91"/>
      <c r="C4732" s="92"/>
      <c r="H4732" s="145"/>
    </row>
    <row r="4733" spans="1:8" s="144" customFormat="1" ht="12.75" x14ac:dyDescent="0.2">
      <c r="A4733" s="135"/>
      <c r="B4733" s="91"/>
      <c r="C4733" s="92"/>
      <c r="H4733" s="145"/>
    </row>
    <row r="4734" spans="1:8" s="144" customFormat="1" ht="12.75" x14ac:dyDescent="0.2">
      <c r="A4734" s="135"/>
      <c r="B4734" s="91"/>
      <c r="C4734" s="92"/>
      <c r="H4734" s="145"/>
    </row>
    <row r="4735" spans="1:8" s="144" customFormat="1" ht="12.75" x14ac:dyDescent="0.2">
      <c r="A4735" s="135"/>
      <c r="B4735" s="91"/>
      <c r="C4735" s="92"/>
      <c r="H4735" s="145"/>
    </row>
    <row r="4736" spans="1:8" s="144" customFormat="1" ht="12.75" x14ac:dyDescent="0.2">
      <c r="A4736" s="135"/>
      <c r="B4736" s="91"/>
      <c r="C4736" s="92"/>
      <c r="H4736" s="145"/>
    </row>
    <row r="4737" spans="1:8" s="144" customFormat="1" ht="12.75" x14ac:dyDescent="0.2">
      <c r="A4737" s="135"/>
      <c r="B4737" s="91"/>
      <c r="C4737" s="92"/>
      <c r="H4737" s="145"/>
    </row>
    <row r="4738" spans="1:8" s="144" customFormat="1" ht="12.75" x14ac:dyDescent="0.2">
      <c r="A4738" s="135"/>
      <c r="B4738" s="91"/>
      <c r="C4738" s="92"/>
      <c r="H4738" s="145"/>
    </row>
    <row r="4739" spans="1:8" s="144" customFormat="1" ht="12.75" x14ac:dyDescent="0.2">
      <c r="A4739" s="135"/>
      <c r="B4739" s="91"/>
      <c r="C4739" s="92"/>
      <c r="H4739" s="145"/>
    </row>
    <row r="4740" spans="1:8" s="144" customFormat="1" ht="12.75" x14ac:dyDescent="0.2">
      <c r="A4740" s="135"/>
      <c r="B4740" s="91"/>
      <c r="C4740" s="92"/>
      <c r="H4740" s="145"/>
    </row>
    <row r="4741" spans="1:8" s="144" customFormat="1" ht="12.75" x14ac:dyDescent="0.2">
      <c r="A4741" s="135"/>
      <c r="B4741" s="91"/>
      <c r="C4741" s="92"/>
      <c r="H4741" s="145"/>
    </row>
    <row r="4742" spans="1:8" s="144" customFormat="1" ht="12.75" x14ac:dyDescent="0.2">
      <c r="A4742" s="135"/>
      <c r="B4742" s="91"/>
      <c r="C4742" s="92"/>
      <c r="H4742" s="145"/>
    </row>
    <row r="4743" spans="1:8" s="144" customFormat="1" ht="12.75" x14ac:dyDescent="0.2">
      <c r="A4743" s="135"/>
      <c r="B4743" s="91"/>
      <c r="C4743" s="92"/>
      <c r="H4743" s="145"/>
    </row>
    <row r="4744" spans="1:8" s="144" customFormat="1" ht="12.75" x14ac:dyDescent="0.2">
      <c r="A4744" s="135"/>
      <c r="B4744" s="91"/>
      <c r="C4744" s="92"/>
      <c r="H4744" s="145"/>
    </row>
    <row r="4745" spans="1:8" s="144" customFormat="1" ht="12.75" x14ac:dyDescent="0.2">
      <c r="A4745" s="135"/>
      <c r="B4745" s="91"/>
      <c r="C4745" s="92"/>
      <c r="H4745" s="145"/>
    </row>
    <row r="4746" spans="1:8" s="144" customFormat="1" ht="12.75" x14ac:dyDescent="0.2">
      <c r="A4746" s="135"/>
      <c r="B4746" s="91"/>
      <c r="C4746" s="92"/>
      <c r="H4746" s="145"/>
    </row>
    <row r="4747" spans="1:8" s="144" customFormat="1" ht="12.75" x14ac:dyDescent="0.2">
      <c r="A4747" s="135"/>
      <c r="B4747" s="91"/>
      <c r="C4747" s="92"/>
      <c r="H4747" s="145"/>
    </row>
    <row r="4748" spans="1:8" s="144" customFormat="1" ht="12.75" x14ac:dyDescent="0.2">
      <c r="A4748" s="135"/>
      <c r="B4748" s="91"/>
      <c r="C4748" s="92"/>
      <c r="H4748" s="145"/>
    </row>
    <row r="4749" spans="1:8" s="144" customFormat="1" ht="12.75" x14ac:dyDescent="0.2">
      <c r="A4749" s="135"/>
      <c r="B4749" s="91"/>
      <c r="C4749" s="92"/>
      <c r="H4749" s="145"/>
    </row>
    <row r="4750" spans="1:8" s="144" customFormat="1" ht="12.75" x14ac:dyDescent="0.2">
      <c r="A4750" s="135"/>
      <c r="B4750" s="91"/>
      <c r="C4750" s="92"/>
      <c r="H4750" s="145"/>
    </row>
    <row r="4751" spans="1:8" s="144" customFormat="1" ht="12.75" x14ac:dyDescent="0.2">
      <c r="A4751" s="135"/>
      <c r="B4751" s="91"/>
      <c r="C4751" s="92"/>
      <c r="H4751" s="145"/>
    </row>
    <row r="4752" spans="1:8" s="144" customFormat="1" ht="12.75" x14ac:dyDescent="0.2">
      <c r="A4752" s="135"/>
      <c r="B4752" s="91"/>
      <c r="C4752" s="92"/>
      <c r="H4752" s="145"/>
    </row>
    <row r="4753" spans="1:8" s="144" customFormat="1" ht="12.75" x14ac:dyDescent="0.2">
      <c r="A4753" s="135"/>
      <c r="B4753" s="91"/>
      <c r="C4753" s="92"/>
      <c r="H4753" s="145"/>
    </row>
    <row r="4754" spans="1:8" s="144" customFormat="1" ht="12.75" x14ac:dyDescent="0.2">
      <c r="A4754" s="135"/>
      <c r="B4754" s="91"/>
      <c r="C4754" s="92"/>
      <c r="H4754" s="145"/>
    </row>
    <row r="4755" spans="1:8" s="144" customFormat="1" ht="12.75" x14ac:dyDescent="0.2">
      <c r="A4755" s="135"/>
      <c r="B4755" s="91"/>
      <c r="C4755" s="92"/>
      <c r="H4755" s="145"/>
    </row>
    <row r="4756" spans="1:8" s="144" customFormat="1" ht="12.75" x14ac:dyDescent="0.2">
      <c r="A4756" s="135"/>
      <c r="B4756" s="91"/>
      <c r="C4756" s="92"/>
      <c r="H4756" s="145"/>
    </row>
    <row r="4757" spans="1:8" s="144" customFormat="1" ht="12.75" x14ac:dyDescent="0.2">
      <c r="A4757" s="135"/>
      <c r="B4757" s="91"/>
      <c r="C4757" s="92"/>
      <c r="H4757" s="145"/>
    </row>
    <row r="4758" spans="1:8" s="144" customFormat="1" ht="12.75" x14ac:dyDescent="0.2">
      <c r="A4758" s="135"/>
      <c r="B4758" s="91"/>
      <c r="C4758" s="92"/>
      <c r="H4758" s="145"/>
    </row>
    <row r="4759" spans="1:8" s="144" customFormat="1" ht="12.75" x14ac:dyDescent="0.2">
      <c r="A4759" s="135"/>
      <c r="B4759" s="91"/>
      <c r="C4759" s="92"/>
      <c r="H4759" s="145"/>
    </row>
    <row r="4760" spans="1:8" s="144" customFormat="1" ht="12.75" x14ac:dyDescent="0.2">
      <c r="A4760" s="135"/>
      <c r="B4760" s="91"/>
      <c r="C4760" s="92"/>
      <c r="H4760" s="145"/>
    </row>
    <row r="4761" spans="1:8" s="144" customFormat="1" ht="12.75" x14ac:dyDescent="0.2">
      <c r="A4761" s="135"/>
      <c r="B4761" s="91"/>
      <c r="C4761" s="92"/>
      <c r="H4761" s="145"/>
    </row>
    <row r="4762" spans="1:8" s="144" customFormat="1" ht="12.75" x14ac:dyDescent="0.2">
      <c r="A4762" s="135"/>
      <c r="B4762" s="91"/>
      <c r="C4762" s="92"/>
      <c r="H4762" s="145"/>
    </row>
    <row r="4763" spans="1:8" s="144" customFormat="1" ht="12.75" x14ac:dyDescent="0.2">
      <c r="A4763" s="135"/>
      <c r="B4763" s="91"/>
      <c r="C4763" s="92"/>
      <c r="H4763" s="145"/>
    </row>
    <row r="4764" spans="1:8" s="144" customFormat="1" ht="12.75" x14ac:dyDescent="0.2">
      <c r="A4764" s="135"/>
      <c r="B4764" s="91"/>
      <c r="C4764" s="92"/>
      <c r="H4764" s="145"/>
    </row>
    <row r="4765" spans="1:8" s="144" customFormat="1" ht="12.75" x14ac:dyDescent="0.2">
      <c r="A4765" s="135"/>
      <c r="B4765" s="91"/>
      <c r="C4765" s="92"/>
      <c r="H4765" s="145"/>
    </row>
    <row r="4766" spans="1:8" s="144" customFormat="1" ht="12.75" x14ac:dyDescent="0.2">
      <c r="A4766" s="135"/>
      <c r="B4766" s="91"/>
      <c r="C4766" s="92"/>
      <c r="H4766" s="145"/>
    </row>
    <row r="4767" spans="1:8" s="144" customFormat="1" ht="12.75" x14ac:dyDescent="0.2">
      <c r="A4767" s="135"/>
      <c r="B4767" s="91"/>
      <c r="C4767" s="92"/>
      <c r="H4767" s="145"/>
    </row>
    <row r="4768" spans="1:8" s="144" customFormat="1" ht="12.75" x14ac:dyDescent="0.2">
      <c r="A4768" s="135"/>
      <c r="B4768" s="91"/>
      <c r="C4768" s="92"/>
      <c r="H4768" s="145"/>
    </row>
    <row r="4769" spans="1:8" s="144" customFormat="1" ht="12.75" x14ac:dyDescent="0.2">
      <c r="A4769" s="135"/>
      <c r="B4769" s="91"/>
      <c r="C4769" s="92"/>
      <c r="H4769" s="145"/>
    </row>
    <row r="4770" spans="1:8" s="144" customFormat="1" ht="12.75" x14ac:dyDescent="0.2">
      <c r="A4770" s="135"/>
      <c r="B4770" s="91"/>
      <c r="C4770" s="92"/>
      <c r="H4770" s="145"/>
    </row>
    <row r="4771" spans="1:8" s="144" customFormat="1" ht="12.75" x14ac:dyDescent="0.2">
      <c r="A4771" s="135"/>
      <c r="B4771" s="91"/>
      <c r="C4771" s="92"/>
      <c r="H4771" s="145"/>
    </row>
    <row r="4772" spans="1:8" s="144" customFormat="1" ht="12.75" x14ac:dyDescent="0.2">
      <c r="A4772" s="135"/>
      <c r="B4772" s="91"/>
      <c r="C4772" s="92"/>
      <c r="H4772" s="145"/>
    </row>
    <row r="4773" spans="1:8" s="144" customFormat="1" ht="12.75" x14ac:dyDescent="0.2">
      <c r="A4773" s="135"/>
      <c r="B4773" s="91"/>
      <c r="C4773" s="92"/>
      <c r="H4773" s="145"/>
    </row>
    <row r="4774" spans="1:8" s="144" customFormat="1" ht="12.75" x14ac:dyDescent="0.2">
      <c r="A4774" s="135"/>
      <c r="B4774" s="91"/>
      <c r="C4774" s="92"/>
      <c r="H4774" s="145"/>
    </row>
    <row r="4775" spans="1:8" s="144" customFormat="1" ht="12.75" x14ac:dyDescent="0.2">
      <c r="A4775" s="135"/>
      <c r="B4775" s="91"/>
      <c r="C4775" s="92"/>
      <c r="H4775" s="145"/>
    </row>
    <row r="4776" spans="1:8" s="144" customFormat="1" ht="12.75" x14ac:dyDescent="0.2">
      <c r="A4776" s="135"/>
      <c r="B4776" s="91"/>
      <c r="C4776" s="92"/>
      <c r="H4776" s="145"/>
    </row>
    <row r="4777" spans="1:8" s="144" customFormat="1" ht="12.75" x14ac:dyDescent="0.2">
      <c r="A4777" s="135"/>
      <c r="B4777" s="91"/>
      <c r="C4777" s="92"/>
      <c r="H4777" s="145"/>
    </row>
    <row r="4778" spans="1:8" s="144" customFormat="1" ht="12.75" x14ac:dyDescent="0.2">
      <c r="A4778" s="135"/>
      <c r="B4778" s="91"/>
      <c r="C4778" s="92"/>
      <c r="H4778" s="145"/>
    </row>
    <row r="4779" spans="1:8" s="144" customFormat="1" ht="12.75" x14ac:dyDescent="0.2">
      <c r="A4779" s="135"/>
      <c r="B4779" s="91"/>
      <c r="C4779" s="92"/>
      <c r="H4779" s="145"/>
    </row>
    <row r="4780" spans="1:8" s="144" customFormat="1" ht="12.75" x14ac:dyDescent="0.2">
      <c r="A4780" s="135"/>
      <c r="B4780" s="91"/>
      <c r="C4780" s="92"/>
      <c r="H4780" s="145"/>
    </row>
    <row r="4781" spans="1:8" s="144" customFormat="1" ht="12.75" x14ac:dyDescent="0.2">
      <c r="A4781" s="135"/>
      <c r="B4781" s="91"/>
      <c r="C4781" s="92"/>
      <c r="H4781" s="145"/>
    </row>
    <row r="4782" spans="1:8" s="144" customFormat="1" ht="12.75" x14ac:dyDescent="0.2">
      <c r="A4782" s="135"/>
      <c r="B4782" s="91"/>
      <c r="C4782" s="92"/>
      <c r="H4782" s="145"/>
    </row>
    <row r="4783" spans="1:8" s="144" customFormat="1" ht="12.75" x14ac:dyDescent="0.2">
      <c r="A4783" s="135"/>
      <c r="B4783" s="91"/>
      <c r="C4783" s="92"/>
      <c r="H4783" s="145"/>
    </row>
    <row r="4784" spans="1:8" s="144" customFormat="1" ht="12.75" x14ac:dyDescent="0.2">
      <c r="A4784" s="135"/>
      <c r="B4784" s="91"/>
      <c r="C4784" s="92"/>
      <c r="H4784" s="145"/>
    </row>
    <row r="4785" spans="1:8" s="144" customFormat="1" ht="12.75" x14ac:dyDescent="0.2">
      <c r="A4785" s="135"/>
      <c r="B4785" s="91"/>
      <c r="C4785" s="92"/>
      <c r="H4785" s="145"/>
    </row>
    <row r="4786" spans="1:8" s="144" customFormat="1" ht="12.75" x14ac:dyDescent="0.2">
      <c r="A4786" s="135"/>
      <c r="B4786" s="91"/>
      <c r="C4786" s="92"/>
      <c r="H4786" s="145"/>
    </row>
    <row r="4787" spans="1:8" s="144" customFormat="1" ht="12.75" x14ac:dyDescent="0.2">
      <c r="A4787" s="135"/>
      <c r="B4787" s="91"/>
      <c r="C4787" s="92"/>
      <c r="H4787" s="145"/>
    </row>
    <row r="4788" spans="1:8" s="144" customFormat="1" ht="12.75" x14ac:dyDescent="0.2">
      <c r="A4788" s="135"/>
      <c r="B4788" s="91"/>
      <c r="C4788" s="92"/>
      <c r="H4788" s="145"/>
    </row>
    <row r="4789" spans="1:8" s="144" customFormat="1" ht="12.75" x14ac:dyDescent="0.2">
      <c r="A4789" s="135"/>
      <c r="B4789" s="91"/>
      <c r="C4789" s="92"/>
      <c r="H4789" s="145"/>
    </row>
    <row r="4790" spans="1:8" s="144" customFormat="1" ht="12.75" x14ac:dyDescent="0.2">
      <c r="A4790" s="135"/>
      <c r="B4790" s="91"/>
      <c r="C4790" s="92"/>
      <c r="H4790" s="145"/>
    </row>
    <row r="4791" spans="1:8" s="144" customFormat="1" ht="12.75" x14ac:dyDescent="0.2">
      <c r="A4791" s="135"/>
      <c r="B4791" s="91"/>
      <c r="C4791" s="92"/>
      <c r="H4791" s="145"/>
    </row>
    <row r="4792" spans="1:8" s="144" customFormat="1" ht="12.75" x14ac:dyDescent="0.2">
      <c r="A4792" s="135"/>
      <c r="B4792" s="91"/>
      <c r="C4792" s="92"/>
      <c r="H4792" s="145"/>
    </row>
    <row r="4793" spans="1:8" s="144" customFormat="1" ht="12.75" x14ac:dyDescent="0.2">
      <c r="A4793" s="135"/>
      <c r="B4793" s="91"/>
      <c r="C4793" s="92"/>
      <c r="H4793" s="145"/>
    </row>
    <row r="4794" spans="1:8" s="144" customFormat="1" ht="12.75" x14ac:dyDescent="0.2">
      <c r="A4794" s="135"/>
      <c r="B4794" s="91"/>
      <c r="C4794" s="92"/>
      <c r="H4794" s="145"/>
    </row>
    <row r="4795" spans="1:8" s="144" customFormat="1" ht="12.75" x14ac:dyDescent="0.2">
      <c r="A4795" s="135"/>
      <c r="B4795" s="91"/>
      <c r="C4795" s="92"/>
      <c r="H4795" s="145"/>
    </row>
    <row r="4796" spans="1:8" s="144" customFormat="1" ht="12.75" x14ac:dyDescent="0.2">
      <c r="A4796" s="135"/>
      <c r="B4796" s="91"/>
      <c r="C4796" s="92"/>
      <c r="H4796" s="145"/>
    </row>
    <row r="4797" spans="1:8" s="144" customFormat="1" ht="12.75" x14ac:dyDescent="0.2">
      <c r="A4797" s="135"/>
      <c r="B4797" s="91"/>
      <c r="C4797" s="92"/>
      <c r="H4797" s="145"/>
    </row>
    <row r="4798" spans="1:8" s="144" customFormat="1" ht="12.75" x14ac:dyDescent="0.2">
      <c r="A4798" s="135"/>
      <c r="B4798" s="91"/>
      <c r="C4798" s="92"/>
      <c r="H4798" s="145"/>
    </row>
    <row r="4799" spans="1:8" s="144" customFormat="1" ht="12.75" x14ac:dyDescent="0.2">
      <c r="A4799" s="135"/>
      <c r="B4799" s="91"/>
      <c r="C4799" s="92"/>
      <c r="H4799" s="145"/>
    </row>
    <row r="4800" spans="1:8" s="144" customFormat="1" ht="12.75" x14ac:dyDescent="0.2">
      <c r="A4800" s="135"/>
      <c r="B4800" s="91"/>
      <c r="C4800" s="92"/>
      <c r="H4800" s="145"/>
    </row>
    <row r="4801" spans="1:8" s="144" customFormat="1" ht="12.75" x14ac:dyDescent="0.2">
      <c r="A4801" s="135"/>
      <c r="B4801" s="91"/>
      <c r="C4801" s="92"/>
      <c r="H4801" s="145"/>
    </row>
    <row r="4802" spans="1:8" s="144" customFormat="1" ht="12.75" x14ac:dyDescent="0.2">
      <c r="A4802" s="135"/>
      <c r="B4802" s="91"/>
      <c r="C4802" s="92"/>
      <c r="H4802" s="145"/>
    </row>
    <row r="4803" spans="1:8" s="144" customFormat="1" ht="12.75" x14ac:dyDescent="0.2">
      <c r="A4803" s="135"/>
      <c r="B4803" s="91"/>
      <c r="C4803" s="92"/>
      <c r="H4803" s="145"/>
    </row>
    <row r="4804" spans="1:8" s="144" customFormat="1" ht="12.75" x14ac:dyDescent="0.2">
      <c r="A4804" s="135"/>
      <c r="B4804" s="91"/>
      <c r="C4804" s="92"/>
      <c r="H4804" s="145"/>
    </row>
    <row r="4805" spans="1:8" s="144" customFormat="1" ht="12.75" x14ac:dyDescent="0.2">
      <c r="A4805" s="135"/>
      <c r="B4805" s="91"/>
      <c r="C4805" s="92"/>
      <c r="H4805" s="145"/>
    </row>
    <row r="4806" spans="1:8" s="144" customFormat="1" ht="12.75" x14ac:dyDescent="0.2">
      <c r="A4806" s="135"/>
      <c r="B4806" s="91"/>
      <c r="C4806" s="92"/>
      <c r="H4806" s="145"/>
    </row>
    <row r="4807" spans="1:8" s="144" customFormat="1" ht="12.75" x14ac:dyDescent="0.2">
      <c r="A4807" s="135"/>
      <c r="B4807" s="91"/>
      <c r="C4807" s="92"/>
      <c r="H4807" s="145"/>
    </row>
    <row r="4808" spans="1:8" s="144" customFormat="1" ht="12.75" x14ac:dyDescent="0.2">
      <c r="A4808" s="135"/>
      <c r="B4808" s="91"/>
      <c r="C4808" s="92"/>
      <c r="H4808" s="145"/>
    </row>
    <row r="4809" spans="1:8" s="144" customFormat="1" ht="12.75" x14ac:dyDescent="0.2">
      <c r="A4809" s="135"/>
      <c r="B4809" s="91"/>
      <c r="C4809" s="92"/>
      <c r="H4809" s="145"/>
    </row>
    <row r="4810" spans="1:8" s="144" customFormat="1" ht="12.75" x14ac:dyDescent="0.2">
      <c r="A4810" s="135"/>
      <c r="B4810" s="91"/>
      <c r="C4810" s="92"/>
      <c r="H4810" s="145"/>
    </row>
    <row r="4811" spans="1:8" s="144" customFormat="1" ht="12.75" x14ac:dyDescent="0.2">
      <c r="A4811" s="135"/>
      <c r="B4811" s="91"/>
      <c r="C4811" s="92"/>
      <c r="H4811" s="145"/>
    </row>
    <row r="4812" spans="1:8" s="144" customFormat="1" ht="12.75" x14ac:dyDescent="0.2">
      <c r="A4812" s="135"/>
      <c r="B4812" s="91"/>
      <c r="C4812" s="92"/>
      <c r="H4812" s="145"/>
    </row>
    <row r="4813" spans="1:8" s="144" customFormat="1" ht="12.75" x14ac:dyDescent="0.2">
      <c r="A4813" s="135"/>
      <c r="B4813" s="91"/>
      <c r="C4813" s="92"/>
      <c r="H4813" s="145"/>
    </row>
    <row r="4814" spans="1:8" s="144" customFormat="1" ht="12.75" x14ac:dyDescent="0.2">
      <c r="A4814" s="135"/>
      <c r="B4814" s="91"/>
      <c r="C4814" s="92"/>
      <c r="H4814" s="145"/>
    </row>
    <row r="4815" spans="1:8" s="144" customFormat="1" ht="12.75" x14ac:dyDescent="0.2">
      <c r="A4815" s="135"/>
      <c r="B4815" s="91"/>
      <c r="C4815" s="92"/>
      <c r="H4815" s="145"/>
    </row>
    <row r="4816" spans="1:8" s="144" customFormat="1" ht="12.75" x14ac:dyDescent="0.2">
      <c r="A4816" s="135"/>
      <c r="B4816" s="91"/>
      <c r="C4816" s="92"/>
      <c r="H4816" s="145"/>
    </row>
    <row r="4817" spans="1:8" s="144" customFormat="1" ht="12.75" x14ac:dyDescent="0.2">
      <c r="A4817" s="135"/>
      <c r="B4817" s="91"/>
      <c r="C4817" s="92"/>
      <c r="H4817" s="145"/>
    </row>
    <row r="4818" spans="1:8" s="144" customFormat="1" ht="12.75" x14ac:dyDescent="0.2">
      <c r="A4818" s="135"/>
      <c r="B4818" s="91"/>
      <c r="C4818" s="92"/>
      <c r="H4818" s="145"/>
    </row>
    <row r="4819" spans="1:8" s="144" customFormat="1" ht="12.75" x14ac:dyDescent="0.2">
      <c r="A4819" s="135"/>
      <c r="B4819" s="91"/>
      <c r="C4819" s="92"/>
      <c r="H4819" s="145"/>
    </row>
    <row r="4820" spans="1:8" s="144" customFormat="1" ht="12.75" x14ac:dyDescent="0.2">
      <c r="A4820" s="135"/>
      <c r="B4820" s="91"/>
      <c r="C4820" s="92"/>
      <c r="H4820" s="145"/>
    </row>
    <row r="4821" spans="1:8" s="144" customFormat="1" ht="12.75" x14ac:dyDescent="0.2">
      <c r="A4821" s="135"/>
      <c r="B4821" s="91"/>
      <c r="C4821" s="92"/>
      <c r="H4821" s="145"/>
    </row>
    <row r="4822" spans="1:8" s="144" customFormat="1" ht="12.75" x14ac:dyDescent="0.2">
      <c r="A4822" s="135"/>
      <c r="B4822" s="91"/>
      <c r="C4822" s="92"/>
      <c r="H4822" s="145"/>
    </row>
    <row r="4823" spans="1:8" s="144" customFormat="1" ht="12.75" x14ac:dyDescent="0.2">
      <c r="A4823" s="135"/>
      <c r="B4823" s="91"/>
      <c r="C4823" s="92"/>
      <c r="H4823" s="145"/>
    </row>
    <row r="4824" spans="1:8" s="144" customFormat="1" ht="12.75" x14ac:dyDescent="0.2">
      <c r="A4824" s="135"/>
      <c r="B4824" s="91"/>
      <c r="C4824" s="92"/>
      <c r="H4824" s="145"/>
    </row>
    <row r="4825" spans="1:8" s="144" customFormat="1" ht="12.75" x14ac:dyDescent="0.2">
      <c r="A4825" s="135"/>
      <c r="B4825" s="91"/>
      <c r="C4825" s="92"/>
      <c r="H4825" s="145"/>
    </row>
    <row r="4826" spans="1:8" s="144" customFormat="1" ht="12.75" x14ac:dyDescent="0.2">
      <c r="A4826" s="135"/>
      <c r="B4826" s="91"/>
      <c r="C4826" s="92"/>
      <c r="H4826" s="145"/>
    </row>
    <row r="4827" spans="1:8" s="144" customFormat="1" ht="12.75" x14ac:dyDescent="0.2">
      <c r="A4827" s="135"/>
      <c r="B4827" s="91"/>
      <c r="C4827" s="92"/>
      <c r="H4827" s="145"/>
    </row>
    <row r="4828" spans="1:8" s="144" customFormat="1" ht="12.75" x14ac:dyDescent="0.2">
      <c r="A4828" s="135"/>
      <c r="B4828" s="91"/>
      <c r="C4828" s="92"/>
      <c r="H4828" s="145"/>
    </row>
    <row r="4829" spans="1:8" s="144" customFormat="1" ht="12.75" x14ac:dyDescent="0.2">
      <c r="A4829" s="135"/>
      <c r="B4829" s="91"/>
      <c r="C4829" s="92"/>
      <c r="H4829" s="145"/>
    </row>
    <row r="4830" spans="1:8" s="144" customFormat="1" ht="12.75" x14ac:dyDescent="0.2">
      <c r="A4830" s="135"/>
      <c r="B4830" s="91"/>
      <c r="C4830" s="92"/>
      <c r="H4830" s="145"/>
    </row>
    <row r="4831" spans="1:8" s="144" customFormat="1" ht="12.75" x14ac:dyDescent="0.2">
      <c r="A4831" s="135"/>
      <c r="B4831" s="91"/>
      <c r="C4831" s="92"/>
      <c r="H4831" s="145"/>
    </row>
    <row r="4832" spans="1:8" s="144" customFormat="1" ht="12.75" x14ac:dyDescent="0.2">
      <c r="A4832" s="135"/>
      <c r="B4832" s="91"/>
      <c r="C4832" s="92"/>
      <c r="H4832" s="145"/>
    </row>
    <row r="4833" spans="1:8" s="144" customFormat="1" ht="12.75" x14ac:dyDescent="0.2">
      <c r="A4833" s="135"/>
      <c r="B4833" s="91"/>
      <c r="C4833" s="92"/>
      <c r="H4833" s="145"/>
    </row>
    <row r="4834" spans="1:8" s="144" customFormat="1" ht="12.75" x14ac:dyDescent="0.2">
      <c r="A4834" s="135"/>
      <c r="B4834" s="91"/>
      <c r="C4834" s="92"/>
      <c r="H4834" s="145"/>
    </row>
    <row r="4835" spans="1:8" s="144" customFormat="1" ht="12.75" x14ac:dyDescent="0.2">
      <c r="A4835" s="135"/>
      <c r="B4835" s="91"/>
      <c r="C4835" s="92"/>
      <c r="H4835" s="145"/>
    </row>
    <row r="4836" spans="1:8" s="144" customFormat="1" ht="12.75" x14ac:dyDescent="0.2">
      <c r="A4836" s="135"/>
      <c r="B4836" s="91"/>
      <c r="C4836" s="92"/>
      <c r="H4836" s="145"/>
    </row>
    <row r="4837" spans="1:8" s="144" customFormat="1" ht="12.75" x14ac:dyDescent="0.2">
      <c r="A4837" s="135"/>
      <c r="B4837" s="91"/>
      <c r="C4837" s="92"/>
      <c r="H4837" s="145"/>
    </row>
    <row r="4838" spans="1:8" s="144" customFormat="1" ht="12.75" x14ac:dyDescent="0.2">
      <c r="A4838" s="135"/>
      <c r="B4838" s="91"/>
      <c r="C4838" s="92"/>
      <c r="H4838" s="145"/>
    </row>
    <row r="4839" spans="1:8" s="144" customFormat="1" ht="12.75" x14ac:dyDescent="0.2">
      <c r="A4839" s="135"/>
      <c r="B4839" s="91"/>
      <c r="C4839" s="92"/>
      <c r="H4839" s="145"/>
    </row>
    <row r="4840" spans="1:8" s="144" customFormat="1" ht="12.75" x14ac:dyDescent="0.2">
      <c r="A4840" s="135"/>
      <c r="B4840" s="91"/>
      <c r="C4840" s="92"/>
      <c r="H4840" s="145"/>
    </row>
    <row r="4841" spans="1:8" s="144" customFormat="1" ht="12.75" x14ac:dyDescent="0.2">
      <c r="A4841" s="135"/>
      <c r="B4841" s="91"/>
      <c r="C4841" s="92"/>
      <c r="H4841" s="145"/>
    </row>
    <row r="4842" spans="1:8" s="144" customFormat="1" ht="12.75" x14ac:dyDescent="0.2">
      <c r="A4842" s="135"/>
      <c r="B4842" s="91"/>
      <c r="C4842" s="92"/>
      <c r="H4842" s="145"/>
    </row>
    <row r="4843" spans="1:8" s="144" customFormat="1" ht="12.75" x14ac:dyDescent="0.2">
      <c r="A4843" s="135"/>
      <c r="B4843" s="91"/>
      <c r="C4843" s="92"/>
      <c r="H4843" s="145"/>
    </row>
    <row r="4844" spans="1:8" s="144" customFormat="1" ht="12.75" x14ac:dyDescent="0.2">
      <c r="A4844" s="135"/>
      <c r="B4844" s="91"/>
      <c r="C4844" s="92"/>
      <c r="H4844" s="145"/>
    </row>
    <row r="4845" spans="1:8" s="144" customFormat="1" ht="12.75" x14ac:dyDescent="0.2">
      <c r="A4845" s="135"/>
      <c r="B4845" s="91"/>
      <c r="C4845" s="92"/>
      <c r="H4845" s="145"/>
    </row>
    <row r="4846" spans="1:8" s="144" customFormat="1" ht="12.75" x14ac:dyDescent="0.2">
      <c r="A4846" s="135"/>
      <c r="B4846" s="91"/>
      <c r="C4846" s="92"/>
      <c r="H4846" s="145"/>
    </row>
    <row r="4847" spans="1:8" s="144" customFormat="1" ht="12.75" x14ac:dyDescent="0.2">
      <c r="A4847" s="135"/>
      <c r="B4847" s="91"/>
      <c r="C4847" s="92"/>
      <c r="H4847" s="145"/>
    </row>
    <row r="4848" spans="1:8" s="144" customFormat="1" ht="12.75" x14ac:dyDescent="0.2">
      <c r="A4848" s="135"/>
      <c r="B4848" s="91"/>
      <c r="C4848" s="92"/>
      <c r="H4848" s="145"/>
    </row>
    <row r="4849" spans="1:8" s="144" customFormat="1" ht="12.75" x14ac:dyDescent="0.2">
      <c r="A4849" s="135"/>
      <c r="B4849" s="91"/>
      <c r="C4849" s="92"/>
      <c r="H4849" s="145"/>
    </row>
    <row r="4850" spans="1:8" s="144" customFormat="1" ht="12.75" x14ac:dyDescent="0.2">
      <c r="A4850" s="135"/>
      <c r="B4850" s="91"/>
      <c r="C4850" s="92"/>
      <c r="H4850" s="145"/>
    </row>
    <row r="4851" spans="1:8" s="144" customFormat="1" ht="12.75" x14ac:dyDescent="0.2">
      <c r="A4851" s="135"/>
      <c r="B4851" s="91"/>
      <c r="C4851" s="92"/>
      <c r="H4851" s="145"/>
    </row>
    <row r="4852" spans="1:8" s="144" customFormat="1" ht="12.75" x14ac:dyDescent="0.2">
      <c r="A4852" s="135"/>
      <c r="B4852" s="91"/>
      <c r="C4852" s="92"/>
      <c r="H4852" s="145"/>
    </row>
    <row r="4853" spans="1:8" s="144" customFormat="1" ht="12.75" x14ac:dyDescent="0.2">
      <c r="A4853" s="135"/>
      <c r="B4853" s="91"/>
      <c r="C4853" s="92"/>
      <c r="H4853" s="145"/>
    </row>
    <row r="4854" spans="1:8" s="144" customFormat="1" ht="12.75" x14ac:dyDescent="0.2">
      <c r="A4854" s="135"/>
      <c r="B4854" s="91"/>
      <c r="C4854" s="92"/>
      <c r="H4854" s="145"/>
    </row>
    <row r="4855" spans="1:8" s="144" customFormat="1" ht="12.75" x14ac:dyDescent="0.2">
      <c r="A4855" s="135"/>
      <c r="B4855" s="91"/>
      <c r="C4855" s="92"/>
      <c r="H4855" s="145"/>
    </row>
    <row r="4856" spans="1:8" s="144" customFormat="1" ht="12.75" x14ac:dyDescent="0.2">
      <c r="A4856" s="135"/>
      <c r="B4856" s="91"/>
      <c r="C4856" s="92"/>
      <c r="H4856" s="145"/>
    </row>
    <row r="4857" spans="1:8" s="144" customFormat="1" ht="12.75" x14ac:dyDescent="0.2">
      <c r="A4857" s="135"/>
      <c r="B4857" s="91"/>
      <c r="C4857" s="92"/>
      <c r="H4857" s="145"/>
    </row>
    <row r="4858" spans="1:8" s="144" customFormat="1" ht="12.75" x14ac:dyDescent="0.2">
      <c r="A4858" s="135"/>
      <c r="B4858" s="91"/>
      <c r="C4858" s="92"/>
      <c r="H4858" s="145"/>
    </row>
    <row r="4859" spans="1:8" s="144" customFormat="1" ht="12.75" x14ac:dyDescent="0.2">
      <c r="A4859" s="135"/>
      <c r="B4859" s="91"/>
      <c r="C4859" s="92"/>
      <c r="H4859" s="145"/>
    </row>
    <row r="4860" spans="1:8" s="144" customFormat="1" ht="12.75" x14ac:dyDescent="0.2">
      <c r="A4860" s="135"/>
      <c r="B4860" s="91"/>
      <c r="C4860" s="92"/>
      <c r="H4860" s="145"/>
    </row>
    <row r="4861" spans="1:8" s="144" customFormat="1" ht="12.75" x14ac:dyDescent="0.2">
      <c r="A4861" s="135"/>
      <c r="B4861" s="91"/>
      <c r="C4861" s="92"/>
      <c r="H4861" s="145"/>
    </row>
    <row r="4862" spans="1:8" s="144" customFormat="1" ht="12.75" x14ac:dyDescent="0.2">
      <c r="A4862" s="135"/>
      <c r="B4862" s="91"/>
      <c r="C4862" s="92"/>
      <c r="H4862" s="145"/>
    </row>
    <row r="4863" spans="1:8" s="144" customFormat="1" ht="12.75" x14ac:dyDescent="0.2">
      <c r="A4863" s="135"/>
      <c r="B4863" s="91"/>
      <c r="C4863" s="92"/>
      <c r="H4863" s="145"/>
    </row>
    <row r="4864" spans="1:8" s="144" customFormat="1" ht="12.75" x14ac:dyDescent="0.2">
      <c r="A4864" s="135"/>
      <c r="B4864" s="91"/>
      <c r="C4864" s="92"/>
      <c r="H4864" s="145"/>
    </row>
    <row r="4865" spans="1:8" s="144" customFormat="1" ht="12.75" x14ac:dyDescent="0.2">
      <c r="A4865" s="135"/>
      <c r="B4865" s="91"/>
      <c r="C4865" s="92"/>
      <c r="H4865" s="145"/>
    </row>
    <row r="4866" spans="1:8" s="144" customFormat="1" ht="12.75" x14ac:dyDescent="0.2">
      <c r="A4866" s="135"/>
      <c r="B4866" s="91"/>
      <c r="C4866" s="92"/>
      <c r="H4866" s="145"/>
    </row>
    <row r="4867" spans="1:8" s="144" customFormat="1" ht="12.75" x14ac:dyDescent="0.2">
      <c r="A4867" s="135"/>
      <c r="B4867" s="91"/>
      <c r="C4867" s="92"/>
      <c r="H4867" s="145"/>
    </row>
    <row r="4868" spans="1:8" s="144" customFormat="1" ht="12.75" x14ac:dyDescent="0.2">
      <c r="A4868" s="135"/>
      <c r="B4868" s="91"/>
      <c r="C4868" s="92"/>
      <c r="H4868" s="145"/>
    </row>
    <row r="4869" spans="1:8" s="144" customFormat="1" ht="12.75" x14ac:dyDescent="0.2">
      <c r="A4869" s="135"/>
      <c r="B4869" s="91"/>
      <c r="C4869" s="92"/>
      <c r="H4869" s="145"/>
    </row>
    <row r="4870" spans="1:8" s="144" customFormat="1" ht="12.75" x14ac:dyDescent="0.2">
      <c r="A4870" s="135"/>
      <c r="B4870" s="91"/>
      <c r="C4870" s="92"/>
      <c r="H4870" s="145"/>
    </row>
    <row r="4871" spans="1:8" s="144" customFormat="1" ht="12.75" x14ac:dyDescent="0.2">
      <c r="A4871" s="135"/>
      <c r="B4871" s="91"/>
      <c r="C4871" s="92"/>
      <c r="H4871" s="145"/>
    </row>
    <row r="4872" spans="1:8" s="144" customFormat="1" ht="12.75" x14ac:dyDescent="0.2">
      <c r="A4872" s="135"/>
      <c r="B4872" s="91"/>
      <c r="C4872" s="92"/>
      <c r="H4872" s="145"/>
    </row>
    <row r="4873" spans="1:8" s="144" customFormat="1" ht="12.75" x14ac:dyDescent="0.2">
      <c r="A4873" s="135"/>
      <c r="B4873" s="91"/>
      <c r="C4873" s="92"/>
      <c r="H4873" s="145"/>
    </row>
    <row r="4874" spans="1:8" s="144" customFormat="1" ht="12.75" x14ac:dyDescent="0.2">
      <c r="A4874" s="135"/>
      <c r="B4874" s="91"/>
      <c r="C4874" s="92"/>
      <c r="H4874" s="145"/>
    </row>
    <row r="4875" spans="1:8" s="144" customFormat="1" ht="12.75" x14ac:dyDescent="0.2">
      <c r="A4875" s="135"/>
      <c r="B4875" s="91"/>
      <c r="C4875" s="92"/>
      <c r="H4875" s="145"/>
    </row>
    <row r="4876" spans="1:8" s="144" customFormat="1" ht="12.75" x14ac:dyDescent="0.2">
      <c r="A4876" s="135"/>
      <c r="B4876" s="91"/>
      <c r="C4876" s="92"/>
      <c r="H4876" s="145"/>
    </row>
    <row r="4877" spans="1:8" s="144" customFormat="1" ht="12.75" x14ac:dyDescent="0.2">
      <c r="A4877" s="135"/>
      <c r="B4877" s="91"/>
      <c r="C4877" s="92"/>
      <c r="H4877" s="145"/>
    </row>
    <row r="4878" spans="1:8" s="144" customFormat="1" ht="12.75" x14ac:dyDescent="0.2">
      <c r="A4878" s="135"/>
      <c r="B4878" s="91"/>
      <c r="C4878" s="92"/>
      <c r="H4878" s="145"/>
    </row>
    <row r="4879" spans="1:8" s="144" customFormat="1" ht="12.75" x14ac:dyDescent="0.2">
      <c r="A4879" s="135"/>
      <c r="B4879" s="91"/>
      <c r="C4879" s="92"/>
      <c r="H4879" s="145"/>
    </row>
    <row r="4880" spans="1:8" s="144" customFormat="1" ht="12.75" x14ac:dyDescent="0.2">
      <c r="A4880" s="135"/>
      <c r="B4880" s="91"/>
      <c r="C4880" s="92"/>
      <c r="H4880" s="145"/>
    </row>
    <row r="4881" spans="1:8" s="144" customFormat="1" ht="12.75" x14ac:dyDescent="0.2">
      <c r="A4881" s="135"/>
      <c r="B4881" s="91"/>
      <c r="C4881" s="92"/>
      <c r="H4881" s="145"/>
    </row>
    <row r="4882" spans="1:8" s="144" customFormat="1" ht="12.75" x14ac:dyDescent="0.2">
      <c r="A4882" s="135"/>
      <c r="B4882" s="91"/>
      <c r="C4882" s="92"/>
      <c r="H4882" s="145"/>
    </row>
    <row r="4883" spans="1:8" s="144" customFormat="1" ht="12.75" x14ac:dyDescent="0.2">
      <c r="A4883" s="135"/>
      <c r="B4883" s="91"/>
      <c r="C4883" s="92"/>
      <c r="H4883" s="145"/>
    </row>
    <row r="4884" spans="1:8" s="144" customFormat="1" ht="12.75" x14ac:dyDescent="0.2">
      <c r="A4884" s="135"/>
      <c r="B4884" s="91"/>
      <c r="C4884" s="92"/>
      <c r="H4884" s="145"/>
    </row>
    <row r="4885" spans="1:8" s="144" customFormat="1" ht="12.75" x14ac:dyDescent="0.2">
      <c r="A4885" s="135"/>
      <c r="B4885" s="91"/>
      <c r="C4885" s="92"/>
      <c r="H4885" s="145"/>
    </row>
    <row r="4886" spans="1:8" s="144" customFormat="1" ht="12.75" x14ac:dyDescent="0.2">
      <c r="A4886" s="135"/>
      <c r="B4886" s="91"/>
      <c r="C4886" s="92"/>
      <c r="H4886" s="145"/>
    </row>
    <row r="4887" spans="1:8" s="144" customFormat="1" ht="12.75" x14ac:dyDescent="0.2">
      <c r="A4887" s="135"/>
      <c r="B4887" s="91"/>
      <c r="C4887" s="92"/>
      <c r="H4887" s="145"/>
    </row>
    <row r="4888" spans="1:8" s="144" customFormat="1" ht="12.75" x14ac:dyDescent="0.2">
      <c r="A4888" s="135"/>
      <c r="B4888" s="91"/>
      <c r="C4888" s="92"/>
      <c r="H4888" s="145"/>
    </row>
    <row r="4889" spans="1:8" s="144" customFormat="1" ht="12.75" x14ac:dyDescent="0.2">
      <c r="A4889" s="135"/>
      <c r="B4889" s="91"/>
      <c r="C4889" s="92"/>
      <c r="H4889" s="145"/>
    </row>
    <row r="4890" spans="1:8" s="144" customFormat="1" ht="12.75" x14ac:dyDescent="0.2">
      <c r="A4890" s="135"/>
      <c r="B4890" s="91"/>
      <c r="C4890" s="92"/>
      <c r="H4890" s="145"/>
    </row>
    <row r="4891" spans="1:8" s="144" customFormat="1" ht="12.75" x14ac:dyDescent="0.2">
      <c r="A4891" s="135"/>
      <c r="B4891" s="91"/>
      <c r="C4891" s="92"/>
      <c r="H4891" s="145"/>
    </row>
    <row r="4892" spans="1:8" s="144" customFormat="1" ht="12.75" x14ac:dyDescent="0.2">
      <c r="A4892" s="135"/>
      <c r="B4892" s="91"/>
      <c r="C4892" s="92"/>
      <c r="H4892" s="145"/>
    </row>
    <row r="4893" spans="1:8" s="144" customFormat="1" ht="12.75" x14ac:dyDescent="0.2">
      <c r="A4893" s="135"/>
      <c r="B4893" s="91"/>
      <c r="C4893" s="92"/>
      <c r="H4893" s="145"/>
    </row>
    <row r="4894" spans="1:8" s="144" customFormat="1" ht="12.75" x14ac:dyDescent="0.2">
      <c r="A4894" s="135"/>
      <c r="B4894" s="91"/>
      <c r="C4894" s="92"/>
      <c r="H4894" s="145"/>
    </row>
    <row r="4895" spans="1:8" s="144" customFormat="1" ht="12.75" x14ac:dyDescent="0.2">
      <c r="A4895" s="135"/>
      <c r="B4895" s="91"/>
      <c r="C4895" s="92"/>
      <c r="H4895" s="145"/>
    </row>
    <row r="4896" spans="1:8" s="144" customFormat="1" ht="12.75" x14ac:dyDescent="0.2">
      <c r="A4896" s="135"/>
      <c r="B4896" s="91"/>
      <c r="C4896" s="92"/>
      <c r="H4896" s="145"/>
    </row>
    <row r="4897" spans="1:8" s="144" customFormat="1" ht="12.75" x14ac:dyDescent="0.2">
      <c r="A4897" s="135"/>
      <c r="B4897" s="91"/>
      <c r="C4897" s="92"/>
      <c r="H4897" s="145"/>
    </row>
    <row r="4898" spans="1:8" s="144" customFormat="1" ht="12.75" x14ac:dyDescent="0.2">
      <c r="A4898" s="135"/>
      <c r="B4898" s="91"/>
      <c r="C4898" s="92"/>
      <c r="H4898" s="145"/>
    </row>
    <row r="4899" spans="1:8" s="144" customFormat="1" ht="12.75" x14ac:dyDescent="0.2">
      <c r="A4899" s="135"/>
      <c r="B4899" s="91"/>
      <c r="C4899" s="92"/>
      <c r="H4899" s="145"/>
    </row>
    <row r="4900" spans="1:8" s="144" customFormat="1" ht="12.75" x14ac:dyDescent="0.2">
      <c r="A4900" s="135"/>
      <c r="B4900" s="91"/>
      <c r="C4900" s="92"/>
      <c r="H4900" s="145"/>
    </row>
    <row r="4901" spans="1:8" s="144" customFormat="1" ht="12.75" x14ac:dyDescent="0.2">
      <c r="A4901" s="135"/>
      <c r="B4901" s="91"/>
      <c r="C4901" s="92"/>
      <c r="H4901" s="145"/>
    </row>
    <row r="4902" spans="1:8" s="144" customFormat="1" ht="12.75" x14ac:dyDescent="0.2">
      <c r="A4902" s="135"/>
      <c r="B4902" s="91"/>
      <c r="C4902" s="92"/>
      <c r="H4902" s="145"/>
    </row>
    <row r="4903" spans="1:8" s="144" customFormat="1" ht="12.75" x14ac:dyDescent="0.2">
      <c r="A4903" s="135"/>
      <c r="B4903" s="91"/>
      <c r="C4903" s="92"/>
      <c r="H4903" s="145"/>
    </row>
    <row r="4904" spans="1:8" s="144" customFormat="1" ht="12.75" x14ac:dyDescent="0.2">
      <c r="A4904" s="135"/>
      <c r="B4904" s="91"/>
      <c r="C4904" s="92"/>
      <c r="H4904" s="145"/>
    </row>
    <row r="4905" spans="1:8" s="144" customFormat="1" ht="12.75" x14ac:dyDescent="0.2">
      <c r="A4905" s="135"/>
      <c r="B4905" s="91"/>
      <c r="C4905" s="92"/>
      <c r="H4905" s="145"/>
    </row>
    <row r="4906" spans="1:8" s="144" customFormat="1" ht="12.75" x14ac:dyDescent="0.2">
      <c r="A4906" s="135"/>
      <c r="B4906" s="91"/>
      <c r="C4906" s="92"/>
      <c r="H4906" s="145"/>
    </row>
    <row r="4907" spans="1:8" s="144" customFormat="1" ht="12.75" x14ac:dyDescent="0.2">
      <c r="A4907" s="135"/>
      <c r="B4907" s="91"/>
      <c r="C4907" s="92"/>
      <c r="H4907" s="145"/>
    </row>
    <row r="4908" spans="1:8" s="144" customFormat="1" ht="12.75" x14ac:dyDescent="0.2">
      <c r="A4908" s="135"/>
      <c r="B4908" s="91"/>
      <c r="C4908" s="92"/>
      <c r="H4908" s="145"/>
    </row>
    <row r="4909" spans="1:8" s="144" customFormat="1" ht="12.75" x14ac:dyDescent="0.2">
      <c r="A4909" s="135"/>
      <c r="B4909" s="91"/>
      <c r="C4909" s="92"/>
      <c r="H4909" s="145"/>
    </row>
    <row r="4910" spans="1:8" s="144" customFormat="1" ht="12.75" x14ac:dyDescent="0.2">
      <c r="A4910" s="135"/>
      <c r="B4910" s="91"/>
      <c r="C4910" s="92"/>
      <c r="H4910" s="145"/>
    </row>
    <row r="4911" spans="1:8" s="144" customFormat="1" ht="12.75" x14ac:dyDescent="0.2">
      <c r="A4911" s="135"/>
      <c r="B4911" s="91"/>
      <c r="C4911" s="92"/>
      <c r="H4911" s="145"/>
    </row>
    <row r="4912" spans="1:8" s="144" customFormat="1" ht="12.75" x14ac:dyDescent="0.2">
      <c r="A4912" s="135"/>
      <c r="B4912" s="91"/>
      <c r="C4912" s="92"/>
      <c r="H4912" s="145"/>
    </row>
    <row r="4913" spans="1:8" s="144" customFormat="1" ht="12.75" x14ac:dyDescent="0.2">
      <c r="A4913" s="135"/>
      <c r="B4913" s="91"/>
      <c r="C4913" s="92"/>
      <c r="H4913" s="145"/>
    </row>
    <row r="4914" spans="1:8" s="144" customFormat="1" ht="12.75" x14ac:dyDescent="0.2">
      <c r="A4914" s="135"/>
      <c r="B4914" s="91"/>
      <c r="C4914" s="92"/>
      <c r="H4914" s="145"/>
    </row>
    <row r="4915" spans="1:8" s="144" customFormat="1" ht="12.75" x14ac:dyDescent="0.2">
      <c r="A4915" s="135"/>
      <c r="B4915" s="91"/>
      <c r="C4915" s="92"/>
      <c r="H4915" s="145"/>
    </row>
    <row r="4916" spans="1:8" s="144" customFormat="1" ht="12.75" x14ac:dyDescent="0.2">
      <c r="A4916" s="135"/>
      <c r="B4916" s="91"/>
      <c r="C4916" s="92"/>
      <c r="H4916" s="145"/>
    </row>
    <row r="4917" spans="1:8" s="144" customFormat="1" ht="12.75" x14ac:dyDescent="0.2">
      <c r="A4917" s="135"/>
      <c r="B4917" s="91"/>
      <c r="C4917" s="92"/>
      <c r="H4917" s="145"/>
    </row>
    <row r="4918" spans="1:8" s="144" customFormat="1" ht="12.75" x14ac:dyDescent="0.2">
      <c r="A4918" s="135"/>
      <c r="B4918" s="91"/>
      <c r="C4918" s="92"/>
      <c r="H4918" s="145"/>
    </row>
    <row r="4919" spans="1:8" s="144" customFormat="1" ht="12.75" x14ac:dyDescent="0.2">
      <c r="A4919" s="135"/>
      <c r="B4919" s="91"/>
      <c r="C4919" s="92"/>
      <c r="H4919" s="145"/>
    </row>
    <row r="4920" spans="1:8" s="144" customFormat="1" ht="12.75" x14ac:dyDescent="0.2">
      <c r="A4920" s="135"/>
      <c r="B4920" s="91"/>
      <c r="C4920" s="92"/>
      <c r="H4920" s="145"/>
    </row>
    <row r="4921" spans="1:8" s="144" customFormat="1" ht="12.75" x14ac:dyDescent="0.2">
      <c r="A4921" s="135"/>
      <c r="B4921" s="91"/>
      <c r="C4921" s="92"/>
      <c r="H4921" s="145"/>
    </row>
    <row r="4922" spans="1:8" s="144" customFormat="1" ht="12.75" x14ac:dyDescent="0.2">
      <c r="A4922" s="135"/>
      <c r="B4922" s="91"/>
      <c r="C4922" s="92"/>
      <c r="H4922" s="145"/>
    </row>
    <row r="4923" spans="1:8" s="144" customFormat="1" ht="12.75" x14ac:dyDescent="0.2">
      <c r="A4923" s="135"/>
      <c r="B4923" s="91"/>
      <c r="C4923" s="92"/>
      <c r="H4923" s="145"/>
    </row>
    <row r="4924" spans="1:8" s="144" customFormat="1" ht="12.75" x14ac:dyDescent="0.2">
      <c r="A4924" s="135"/>
      <c r="B4924" s="91"/>
      <c r="C4924" s="92"/>
      <c r="H4924" s="145"/>
    </row>
    <row r="4925" spans="1:8" s="144" customFormat="1" ht="12.75" x14ac:dyDescent="0.2">
      <c r="A4925" s="135"/>
      <c r="B4925" s="91"/>
      <c r="C4925" s="92"/>
      <c r="H4925" s="145"/>
    </row>
    <row r="4926" spans="1:8" s="144" customFormat="1" ht="12.75" x14ac:dyDescent="0.2">
      <c r="A4926" s="135"/>
      <c r="B4926" s="91"/>
      <c r="C4926" s="92"/>
      <c r="H4926" s="145"/>
    </row>
    <row r="4927" spans="1:8" s="144" customFormat="1" ht="12.75" x14ac:dyDescent="0.2">
      <c r="A4927" s="135"/>
      <c r="B4927" s="91"/>
      <c r="C4927" s="92"/>
      <c r="H4927" s="145"/>
    </row>
    <row r="4928" spans="1:8" s="144" customFormat="1" ht="12.75" x14ac:dyDescent="0.2">
      <c r="A4928" s="135"/>
      <c r="B4928" s="91"/>
      <c r="C4928" s="92"/>
      <c r="H4928" s="145"/>
    </row>
    <row r="4929" spans="1:8" s="144" customFormat="1" ht="12.75" x14ac:dyDescent="0.2">
      <c r="A4929" s="135"/>
      <c r="B4929" s="91"/>
      <c r="C4929" s="92"/>
      <c r="H4929" s="145"/>
    </row>
    <row r="4930" spans="1:8" s="144" customFormat="1" ht="12.75" x14ac:dyDescent="0.2">
      <c r="A4930" s="135"/>
      <c r="B4930" s="91"/>
      <c r="C4930" s="92"/>
      <c r="H4930" s="145"/>
    </row>
    <row r="4931" spans="1:8" s="144" customFormat="1" ht="12.75" x14ac:dyDescent="0.2">
      <c r="A4931" s="135"/>
      <c r="B4931" s="91"/>
      <c r="C4931" s="92"/>
      <c r="H4931" s="145"/>
    </row>
    <row r="4932" spans="1:8" s="144" customFormat="1" ht="12.75" x14ac:dyDescent="0.2">
      <c r="A4932" s="135"/>
      <c r="B4932" s="91"/>
      <c r="C4932" s="92"/>
      <c r="H4932" s="145"/>
    </row>
    <row r="4933" spans="1:8" s="144" customFormat="1" ht="12.75" x14ac:dyDescent="0.2">
      <c r="A4933" s="135"/>
      <c r="B4933" s="91"/>
      <c r="C4933" s="92"/>
      <c r="H4933" s="145"/>
    </row>
    <row r="4934" spans="1:8" s="144" customFormat="1" ht="12.75" x14ac:dyDescent="0.2">
      <c r="A4934" s="135"/>
      <c r="B4934" s="91"/>
      <c r="C4934" s="92"/>
      <c r="H4934" s="145"/>
    </row>
    <row r="4935" spans="1:8" s="144" customFormat="1" ht="12.75" x14ac:dyDescent="0.2">
      <c r="A4935" s="135"/>
      <c r="B4935" s="91"/>
      <c r="C4935" s="92"/>
      <c r="H4935" s="145"/>
    </row>
    <row r="4936" spans="1:8" s="144" customFormat="1" ht="12.75" x14ac:dyDescent="0.2">
      <c r="A4936" s="135"/>
      <c r="B4936" s="91"/>
      <c r="C4936" s="92"/>
      <c r="H4936" s="145"/>
    </row>
    <row r="4937" spans="1:8" s="144" customFormat="1" ht="12.75" x14ac:dyDescent="0.2">
      <c r="A4937" s="135"/>
      <c r="B4937" s="91"/>
      <c r="C4937" s="92"/>
      <c r="H4937" s="145"/>
    </row>
    <row r="4938" spans="1:8" s="144" customFormat="1" ht="12.75" x14ac:dyDescent="0.2">
      <c r="A4938" s="135"/>
      <c r="B4938" s="91"/>
      <c r="C4938" s="92"/>
      <c r="H4938" s="145"/>
    </row>
    <row r="4939" spans="1:8" s="144" customFormat="1" ht="12.75" x14ac:dyDescent="0.2">
      <c r="A4939" s="135"/>
      <c r="B4939" s="91"/>
      <c r="C4939" s="92"/>
      <c r="H4939" s="145"/>
    </row>
    <row r="4940" spans="1:8" s="144" customFormat="1" ht="12.75" x14ac:dyDescent="0.2">
      <c r="A4940" s="135"/>
      <c r="B4940" s="91"/>
      <c r="C4940" s="92"/>
      <c r="H4940" s="145"/>
    </row>
    <row r="4941" spans="1:8" s="144" customFormat="1" ht="12.75" x14ac:dyDescent="0.2">
      <c r="A4941" s="135"/>
      <c r="B4941" s="91"/>
      <c r="C4941" s="92"/>
      <c r="H4941" s="145"/>
    </row>
    <row r="4942" spans="1:8" s="144" customFormat="1" ht="12.75" x14ac:dyDescent="0.2">
      <c r="A4942" s="135"/>
      <c r="B4942" s="91"/>
      <c r="C4942" s="92"/>
      <c r="H4942" s="145"/>
    </row>
    <row r="4943" spans="1:8" s="144" customFormat="1" ht="12.75" x14ac:dyDescent="0.2">
      <c r="A4943" s="135"/>
      <c r="B4943" s="91"/>
      <c r="C4943" s="92"/>
      <c r="H4943" s="145"/>
    </row>
    <row r="4944" spans="1:8" s="144" customFormat="1" ht="12.75" x14ac:dyDescent="0.2">
      <c r="A4944" s="135"/>
      <c r="B4944" s="91"/>
      <c r="C4944" s="92"/>
      <c r="H4944" s="145"/>
    </row>
    <row r="4945" spans="1:8" s="144" customFormat="1" ht="12.75" x14ac:dyDescent="0.2">
      <c r="A4945" s="135"/>
      <c r="B4945" s="91"/>
      <c r="C4945" s="92"/>
      <c r="H4945" s="145"/>
    </row>
    <row r="4946" spans="1:8" s="144" customFormat="1" ht="12.75" x14ac:dyDescent="0.2">
      <c r="A4946" s="135"/>
      <c r="B4946" s="91"/>
      <c r="C4946" s="92"/>
      <c r="H4946" s="145"/>
    </row>
    <row r="4947" spans="1:8" s="144" customFormat="1" ht="12.75" x14ac:dyDescent="0.2">
      <c r="A4947" s="135"/>
      <c r="B4947" s="91"/>
      <c r="C4947" s="92"/>
      <c r="H4947" s="145"/>
    </row>
    <row r="4948" spans="1:8" s="144" customFormat="1" ht="12.75" x14ac:dyDescent="0.2">
      <c r="A4948" s="135"/>
      <c r="B4948" s="91"/>
      <c r="C4948" s="92"/>
      <c r="H4948" s="145"/>
    </row>
    <row r="4949" spans="1:8" s="144" customFormat="1" ht="12.75" x14ac:dyDescent="0.2">
      <c r="A4949" s="135"/>
      <c r="B4949" s="91"/>
      <c r="C4949" s="92"/>
      <c r="H4949" s="145"/>
    </row>
    <row r="4950" spans="1:8" s="144" customFormat="1" ht="12.75" x14ac:dyDescent="0.2">
      <c r="A4950" s="135"/>
      <c r="B4950" s="91"/>
      <c r="C4950" s="92"/>
      <c r="H4950" s="145"/>
    </row>
    <row r="4951" spans="1:8" s="144" customFormat="1" ht="12.75" x14ac:dyDescent="0.2">
      <c r="A4951" s="135"/>
      <c r="B4951" s="91"/>
      <c r="C4951" s="92"/>
      <c r="H4951" s="145"/>
    </row>
    <row r="4952" spans="1:8" s="144" customFormat="1" ht="12.75" x14ac:dyDescent="0.2">
      <c r="A4952" s="135"/>
      <c r="B4952" s="91"/>
      <c r="C4952" s="92"/>
      <c r="H4952" s="145"/>
    </row>
    <row r="4953" spans="1:8" s="144" customFormat="1" ht="12.75" x14ac:dyDescent="0.2">
      <c r="A4953" s="135"/>
      <c r="B4953" s="91"/>
      <c r="C4953" s="92"/>
      <c r="H4953" s="145"/>
    </row>
    <row r="4954" spans="1:8" s="144" customFormat="1" ht="12.75" x14ac:dyDescent="0.2">
      <c r="A4954" s="135"/>
      <c r="B4954" s="91"/>
      <c r="C4954" s="92"/>
      <c r="H4954" s="145"/>
    </row>
    <row r="4955" spans="1:8" s="144" customFormat="1" ht="12.75" x14ac:dyDescent="0.2">
      <c r="A4955" s="135"/>
      <c r="B4955" s="91"/>
      <c r="C4955" s="92"/>
      <c r="H4955" s="145"/>
    </row>
    <row r="4956" spans="1:8" s="144" customFormat="1" ht="12.75" x14ac:dyDescent="0.2">
      <c r="A4956" s="135"/>
      <c r="B4956" s="91"/>
      <c r="C4956" s="92"/>
      <c r="H4956" s="145"/>
    </row>
    <row r="4957" spans="1:8" s="144" customFormat="1" ht="12.75" x14ac:dyDescent="0.2">
      <c r="A4957" s="135"/>
      <c r="B4957" s="91"/>
      <c r="C4957" s="92"/>
      <c r="H4957" s="145"/>
    </row>
    <row r="4958" spans="1:8" s="144" customFormat="1" ht="12.75" x14ac:dyDescent="0.2">
      <c r="A4958" s="135"/>
      <c r="B4958" s="91"/>
      <c r="C4958" s="92"/>
      <c r="H4958" s="145"/>
    </row>
    <row r="4959" spans="1:8" s="144" customFormat="1" ht="12.75" x14ac:dyDescent="0.2">
      <c r="A4959" s="135"/>
      <c r="B4959" s="91"/>
      <c r="C4959" s="92"/>
      <c r="H4959" s="145"/>
    </row>
    <row r="4960" spans="1:8" s="144" customFormat="1" ht="12.75" x14ac:dyDescent="0.2">
      <c r="A4960" s="135"/>
      <c r="B4960" s="91"/>
      <c r="C4960" s="92"/>
      <c r="H4960" s="145"/>
    </row>
    <row r="4961" spans="1:8" s="144" customFormat="1" ht="12.75" x14ac:dyDescent="0.2">
      <c r="A4961" s="135"/>
      <c r="B4961" s="91"/>
      <c r="C4961" s="92"/>
      <c r="H4961" s="145"/>
    </row>
    <row r="4962" spans="1:8" s="144" customFormat="1" ht="12.75" x14ac:dyDescent="0.2">
      <c r="A4962" s="135"/>
      <c r="B4962" s="91"/>
      <c r="C4962" s="92"/>
      <c r="H4962" s="145"/>
    </row>
    <row r="4963" spans="1:8" s="144" customFormat="1" ht="12.75" x14ac:dyDescent="0.2">
      <c r="A4963" s="135"/>
      <c r="B4963" s="91"/>
      <c r="C4963" s="92"/>
      <c r="H4963" s="145"/>
    </row>
    <row r="4964" spans="1:8" s="144" customFormat="1" ht="12.75" x14ac:dyDescent="0.2">
      <c r="A4964" s="135"/>
      <c r="B4964" s="91"/>
      <c r="C4964" s="92"/>
      <c r="H4964" s="145"/>
    </row>
    <row r="4965" spans="1:8" s="144" customFormat="1" ht="12.75" x14ac:dyDescent="0.2">
      <c r="A4965" s="135"/>
      <c r="B4965" s="91"/>
      <c r="C4965" s="92"/>
      <c r="H4965" s="145"/>
    </row>
    <row r="4966" spans="1:8" s="144" customFormat="1" ht="12.75" x14ac:dyDescent="0.2">
      <c r="A4966" s="135"/>
      <c r="B4966" s="91"/>
      <c r="C4966" s="92"/>
      <c r="H4966" s="145"/>
    </row>
    <row r="4967" spans="1:8" s="144" customFormat="1" ht="12.75" x14ac:dyDescent="0.2">
      <c r="A4967" s="135"/>
      <c r="B4967" s="91"/>
      <c r="C4967" s="92"/>
      <c r="H4967" s="145"/>
    </row>
    <row r="4968" spans="1:8" s="144" customFormat="1" ht="12.75" x14ac:dyDescent="0.2">
      <c r="A4968" s="135"/>
      <c r="B4968" s="91"/>
      <c r="C4968" s="92"/>
      <c r="H4968" s="145"/>
    </row>
    <row r="4969" spans="1:8" s="144" customFormat="1" ht="12.75" x14ac:dyDescent="0.2">
      <c r="A4969" s="135"/>
      <c r="B4969" s="91"/>
      <c r="C4969" s="92"/>
      <c r="H4969" s="145"/>
    </row>
    <row r="4970" spans="1:8" s="144" customFormat="1" ht="12.75" x14ac:dyDescent="0.2">
      <c r="A4970" s="135"/>
      <c r="B4970" s="91"/>
      <c r="C4970" s="92"/>
      <c r="H4970" s="145"/>
    </row>
    <row r="4971" spans="1:8" s="144" customFormat="1" ht="12.75" x14ac:dyDescent="0.2">
      <c r="A4971" s="135"/>
      <c r="B4971" s="91"/>
      <c r="C4971" s="92"/>
      <c r="H4971" s="145"/>
    </row>
    <row r="4972" spans="1:8" s="144" customFormat="1" ht="12.75" x14ac:dyDescent="0.2">
      <c r="A4972" s="135"/>
      <c r="B4972" s="91"/>
      <c r="C4972" s="92"/>
      <c r="H4972" s="145"/>
    </row>
    <row r="4973" spans="1:8" s="144" customFormat="1" ht="12.75" x14ac:dyDescent="0.2">
      <c r="A4973" s="135"/>
      <c r="B4973" s="91"/>
      <c r="C4973" s="92"/>
      <c r="H4973" s="145"/>
    </row>
    <row r="4974" spans="1:8" s="144" customFormat="1" ht="12.75" x14ac:dyDescent="0.2">
      <c r="A4974" s="135"/>
      <c r="B4974" s="91"/>
      <c r="C4974" s="92"/>
      <c r="H4974" s="145"/>
    </row>
    <row r="4975" spans="1:8" s="144" customFormat="1" ht="12.75" x14ac:dyDescent="0.2">
      <c r="A4975" s="135"/>
      <c r="B4975" s="91"/>
      <c r="C4975" s="92"/>
      <c r="H4975" s="145"/>
    </row>
    <row r="4976" spans="1:8" s="144" customFormat="1" ht="12.75" x14ac:dyDescent="0.2">
      <c r="A4976" s="135"/>
      <c r="B4976" s="91"/>
      <c r="C4976" s="92"/>
      <c r="H4976" s="145"/>
    </row>
    <row r="4977" spans="1:8" s="144" customFormat="1" ht="12.75" x14ac:dyDescent="0.2">
      <c r="A4977" s="135"/>
      <c r="B4977" s="91"/>
      <c r="C4977" s="92"/>
      <c r="H4977" s="145"/>
    </row>
    <row r="4978" spans="1:8" s="144" customFormat="1" ht="12.75" x14ac:dyDescent="0.2">
      <c r="A4978" s="135"/>
      <c r="B4978" s="91"/>
      <c r="C4978" s="92"/>
      <c r="H4978" s="145"/>
    </row>
    <row r="4979" spans="1:8" s="144" customFormat="1" ht="12.75" x14ac:dyDescent="0.2">
      <c r="A4979" s="135"/>
      <c r="B4979" s="91"/>
      <c r="C4979" s="92"/>
      <c r="H4979" s="145"/>
    </row>
    <row r="4980" spans="1:8" s="144" customFormat="1" ht="12.75" x14ac:dyDescent="0.2">
      <c r="A4980" s="135"/>
      <c r="B4980" s="91"/>
      <c r="C4980" s="92"/>
      <c r="H4980" s="145"/>
    </row>
    <row r="4981" spans="1:8" s="144" customFormat="1" ht="12.75" x14ac:dyDescent="0.2">
      <c r="A4981" s="135"/>
      <c r="B4981" s="91"/>
      <c r="C4981" s="92"/>
      <c r="H4981" s="145"/>
    </row>
    <row r="4982" spans="1:8" s="144" customFormat="1" ht="12.75" x14ac:dyDescent="0.2">
      <c r="A4982" s="135"/>
      <c r="B4982" s="91"/>
      <c r="C4982" s="92"/>
      <c r="H4982" s="145"/>
    </row>
    <row r="4983" spans="1:8" s="144" customFormat="1" ht="12.75" x14ac:dyDescent="0.2">
      <c r="A4983" s="135"/>
      <c r="B4983" s="91"/>
      <c r="C4983" s="92"/>
      <c r="H4983" s="145"/>
    </row>
    <row r="4984" spans="1:8" s="144" customFormat="1" ht="12.75" x14ac:dyDescent="0.2">
      <c r="A4984" s="135"/>
      <c r="B4984" s="91"/>
      <c r="C4984" s="92"/>
      <c r="H4984" s="145"/>
    </row>
    <row r="4985" spans="1:8" s="144" customFormat="1" ht="12.75" x14ac:dyDescent="0.2">
      <c r="A4985" s="135"/>
      <c r="B4985" s="91"/>
      <c r="C4985" s="92"/>
      <c r="H4985" s="145"/>
    </row>
    <row r="4986" spans="1:8" s="144" customFormat="1" ht="12.75" x14ac:dyDescent="0.2">
      <c r="A4986" s="135"/>
      <c r="B4986" s="91"/>
      <c r="C4986" s="92"/>
      <c r="H4986" s="145"/>
    </row>
    <row r="4987" spans="1:8" s="144" customFormat="1" ht="12.75" x14ac:dyDescent="0.2">
      <c r="A4987" s="135"/>
      <c r="B4987" s="91"/>
      <c r="C4987" s="92"/>
      <c r="H4987" s="145"/>
    </row>
    <row r="4988" spans="1:8" s="144" customFormat="1" ht="12.75" x14ac:dyDescent="0.2">
      <c r="A4988" s="135"/>
      <c r="B4988" s="91"/>
      <c r="C4988" s="92"/>
      <c r="H4988" s="145"/>
    </row>
    <row r="4989" spans="1:8" s="144" customFormat="1" ht="12.75" x14ac:dyDescent="0.2">
      <c r="A4989" s="135"/>
      <c r="B4989" s="91"/>
      <c r="C4989" s="92"/>
      <c r="H4989" s="145"/>
    </row>
    <row r="4990" spans="1:8" s="144" customFormat="1" ht="12.75" x14ac:dyDescent="0.2">
      <c r="A4990" s="135"/>
      <c r="B4990" s="91"/>
      <c r="C4990" s="92"/>
      <c r="H4990" s="145"/>
    </row>
    <row r="4991" spans="1:8" s="144" customFormat="1" ht="12.75" x14ac:dyDescent="0.2">
      <c r="A4991" s="135"/>
      <c r="B4991" s="91"/>
      <c r="C4991" s="92"/>
      <c r="H4991" s="145"/>
    </row>
    <row r="4992" spans="1:8" s="144" customFormat="1" ht="12.75" x14ac:dyDescent="0.2">
      <c r="A4992" s="135"/>
      <c r="B4992" s="91"/>
      <c r="C4992" s="92"/>
      <c r="H4992" s="145"/>
    </row>
    <row r="4993" spans="1:8" s="144" customFormat="1" ht="12.75" x14ac:dyDescent="0.2">
      <c r="A4993" s="135"/>
      <c r="B4993" s="91"/>
      <c r="C4993" s="92"/>
      <c r="H4993" s="145"/>
    </row>
    <row r="4994" spans="1:8" s="144" customFormat="1" ht="12.75" x14ac:dyDescent="0.2">
      <c r="A4994" s="135"/>
      <c r="B4994" s="91"/>
      <c r="C4994" s="92"/>
      <c r="H4994" s="145"/>
    </row>
    <row r="4995" spans="1:8" s="144" customFormat="1" ht="12.75" x14ac:dyDescent="0.2">
      <c r="A4995" s="135"/>
      <c r="B4995" s="91"/>
      <c r="C4995" s="92"/>
      <c r="H4995" s="145"/>
    </row>
    <row r="4996" spans="1:8" s="144" customFormat="1" ht="12.75" x14ac:dyDescent="0.2">
      <c r="A4996" s="135"/>
      <c r="B4996" s="91"/>
      <c r="C4996" s="92"/>
      <c r="H4996" s="145"/>
    </row>
    <row r="4997" spans="1:8" s="144" customFormat="1" ht="12.75" x14ac:dyDescent="0.2">
      <c r="A4997" s="135"/>
      <c r="B4997" s="91"/>
      <c r="C4997" s="92"/>
      <c r="H4997" s="145"/>
    </row>
    <row r="4998" spans="1:8" s="144" customFormat="1" ht="12.75" x14ac:dyDescent="0.2">
      <c r="A4998" s="135"/>
      <c r="B4998" s="91"/>
      <c r="C4998" s="92"/>
      <c r="H4998" s="145"/>
    </row>
    <row r="4999" spans="1:8" s="144" customFormat="1" ht="12.75" x14ac:dyDescent="0.2">
      <c r="A4999" s="135"/>
      <c r="B4999" s="91"/>
      <c r="C4999" s="92"/>
      <c r="H4999" s="145"/>
    </row>
    <row r="5000" spans="1:8" s="144" customFormat="1" ht="12.75" x14ac:dyDescent="0.2">
      <c r="A5000" s="135"/>
      <c r="B5000" s="91"/>
      <c r="C5000" s="92"/>
      <c r="H5000" s="145"/>
    </row>
    <row r="5001" spans="1:8" s="144" customFormat="1" ht="12.75" x14ac:dyDescent="0.2">
      <c r="A5001" s="135"/>
      <c r="B5001" s="91"/>
      <c r="C5001" s="92"/>
      <c r="H5001" s="145"/>
    </row>
    <row r="5002" spans="1:8" s="144" customFormat="1" ht="12.75" x14ac:dyDescent="0.2">
      <c r="A5002" s="135"/>
      <c r="B5002" s="91"/>
      <c r="C5002" s="92"/>
      <c r="H5002" s="145"/>
    </row>
    <row r="5003" spans="1:8" s="144" customFormat="1" ht="12.75" x14ac:dyDescent="0.2">
      <c r="A5003" s="135"/>
      <c r="B5003" s="91"/>
      <c r="C5003" s="92"/>
      <c r="H5003" s="145"/>
    </row>
    <row r="5004" spans="1:8" s="144" customFormat="1" ht="12.75" x14ac:dyDescent="0.2">
      <c r="A5004" s="135"/>
      <c r="B5004" s="91"/>
      <c r="C5004" s="92"/>
      <c r="H5004" s="145"/>
    </row>
    <row r="5005" spans="1:8" s="144" customFormat="1" ht="12.75" x14ac:dyDescent="0.2">
      <c r="A5005" s="135"/>
      <c r="B5005" s="91"/>
      <c r="C5005" s="92"/>
      <c r="H5005" s="145"/>
    </row>
    <row r="5006" spans="1:8" s="144" customFormat="1" ht="12.75" x14ac:dyDescent="0.2">
      <c r="A5006" s="135"/>
      <c r="B5006" s="91"/>
      <c r="C5006" s="92"/>
      <c r="H5006" s="145"/>
    </row>
    <row r="5007" spans="1:8" s="144" customFormat="1" ht="12.75" x14ac:dyDescent="0.2">
      <c r="A5007" s="135"/>
      <c r="B5007" s="91"/>
      <c r="C5007" s="92"/>
      <c r="H5007" s="145"/>
    </row>
    <row r="5008" spans="1:8" s="144" customFormat="1" ht="12.75" x14ac:dyDescent="0.2">
      <c r="A5008" s="135"/>
      <c r="B5008" s="91"/>
      <c r="C5008" s="92"/>
      <c r="H5008" s="145"/>
    </row>
    <row r="5009" spans="1:8" s="144" customFormat="1" ht="12.75" x14ac:dyDescent="0.2">
      <c r="A5009" s="135"/>
      <c r="B5009" s="91"/>
      <c r="C5009" s="92"/>
      <c r="H5009" s="145"/>
    </row>
    <row r="5010" spans="1:8" s="144" customFormat="1" ht="12.75" x14ac:dyDescent="0.2">
      <c r="A5010" s="135"/>
      <c r="B5010" s="91"/>
      <c r="C5010" s="92"/>
      <c r="H5010" s="145"/>
    </row>
    <row r="5011" spans="1:8" s="144" customFormat="1" ht="12.75" x14ac:dyDescent="0.2">
      <c r="A5011" s="135"/>
      <c r="B5011" s="91"/>
      <c r="C5011" s="92"/>
      <c r="H5011" s="145"/>
    </row>
    <row r="5012" spans="1:8" s="144" customFormat="1" ht="12.75" x14ac:dyDescent="0.2">
      <c r="A5012" s="135"/>
      <c r="B5012" s="91"/>
      <c r="C5012" s="92"/>
      <c r="H5012" s="145"/>
    </row>
    <row r="5013" spans="1:8" s="144" customFormat="1" ht="12.75" x14ac:dyDescent="0.2">
      <c r="A5013" s="135"/>
      <c r="B5013" s="91"/>
      <c r="C5013" s="92"/>
      <c r="H5013" s="145"/>
    </row>
    <row r="5014" spans="1:8" s="144" customFormat="1" ht="12.75" x14ac:dyDescent="0.2">
      <c r="A5014" s="135"/>
      <c r="B5014" s="91"/>
      <c r="C5014" s="92"/>
      <c r="H5014" s="145"/>
    </row>
    <row r="5015" spans="1:8" s="144" customFormat="1" ht="12.75" x14ac:dyDescent="0.2">
      <c r="A5015" s="135"/>
      <c r="B5015" s="91"/>
      <c r="C5015" s="92"/>
      <c r="H5015" s="145"/>
    </row>
    <row r="5016" spans="1:8" s="144" customFormat="1" ht="12.75" x14ac:dyDescent="0.2">
      <c r="A5016" s="135"/>
      <c r="B5016" s="91"/>
      <c r="C5016" s="92"/>
      <c r="H5016" s="145"/>
    </row>
    <row r="5017" spans="1:8" s="144" customFormat="1" ht="12.75" x14ac:dyDescent="0.2">
      <c r="A5017" s="135"/>
      <c r="B5017" s="91"/>
      <c r="C5017" s="92"/>
      <c r="H5017" s="145"/>
    </row>
    <row r="5018" spans="1:8" s="144" customFormat="1" ht="12.75" x14ac:dyDescent="0.2">
      <c r="A5018" s="135"/>
      <c r="B5018" s="91"/>
      <c r="C5018" s="92"/>
      <c r="H5018" s="145"/>
    </row>
    <row r="5019" spans="1:8" s="144" customFormat="1" ht="12.75" x14ac:dyDescent="0.2">
      <c r="A5019" s="135"/>
      <c r="B5019" s="91"/>
      <c r="C5019" s="92"/>
      <c r="H5019" s="145"/>
    </row>
    <row r="5020" spans="1:8" s="144" customFormat="1" ht="12.75" x14ac:dyDescent="0.2">
      <c r="A5020" s="135"/>
      <c r="B5020" s="91"/>
      <c r="C5020" s="92"/>
      <c r="H5020" s="145"/>
    </row>
    <row r="5021" spans="1:8" s="144" customFormat="1" ht="12.75" x14ac:dyDescent="0.2">
      <c r="A5021" s="135"/>
      <c r="B5021" s="91"/>
      <c r="C5021" s="92"/>
      <c r="H5021" s="145"/>
    </row>
    <row r="5022" spans="1:8" s="144" customFormat="1" ht="12.75" x14ac:dyDescent="0.2">
      <c r="A5022" s="135"/>
      <c r="B5022" s="91"/>
      <c r="C5022" s="92"/>
      <c r="H5022" s="145"/>
    </row>
    <row r="5023" spans="1:8" s="144" customFormat="1" ht="12.75" x14ac:dyDescent="0.2">
      <c r="A5023" s="135"/>
      <c r="B5023" s="91"/>
      <c r="C5023" s="92"/>
      <c r="H5023" s="145"/>
    </row>
    <row r="5024" spans="1:8" s="144" customFormat="1" ht="12.75" x14ac:dyDescent="0.2">
      <c r="A5024" s="135"/>
      <c r="B5024" s="91"/>
      <c r="C5024" s="92"/>
      <c r="H5024" s="145"/>
    </row>
    <row r="5025" spans="1:8" s="144" customFormat="1" ht="12.75" x14ac:dyDescent="0.2">
      <c r="A5025" s="135"/>
      <c r="B5025" s="91"/>
      <c r="C5025" s="92"/>
      <c r="H5025" s="145"/>
    </row>
    <row r="5026" spans="1:8" s="144" customFormat="1" ht="12.75" x14ac:dyDescent="0.2">
      <c r="A5026" s="135"/>
      <c r="B5026" s="91"/>
      <c r="C5026" s="92"/>
      <c r="H5026" s="145"/>
    </row>
    <row r="5027" spans="1:8" s="144" customFormat="1" ht="12.75" x14ac:dyDescent="0.2">
      <c r="A5027" s="135"/>
      <c r="B5027" s="91"/>
      <c r="C5027" s="92"/>
      <c r="H5027" s="145"/>
    </row>
    <row r="5028" spans="1:8" s="144" customFormat="1" ht="12.75" x14ac:dyDescent="0.2">
      <c r="A5028" s="135"/>
      <c r="B5028" s="91"/>
      <c r="C5028" s="92"/>
      <c r="H5028" s="145"/>
    </row>
    <row r="5029" spans="1:8" s="144" customFormat="1" ht="12.75" x14ac:dyDescent="0.2">
      <c r="A5029" s="135"/>
      <c r="B5029" s="91"/>
      <c r="C5029" s="92"/>
      <c r="H5029" s="145"/>
    </row>
    <row r="5030" spans="1:8" s="144" customFormat="1" ht="12.75" x14ac:dyDescent="0.2">
      <c r="A5030" s="135"/>
      <c r="B5030" s="91"/>
      <c r="C5030" s="92"/>
      <c r="H5030" s="145"/>
    </row>
    <row r="5031" spans="1:8" s="144" customFormat="1" ht="12.75" x14ac:dyDescent="0.2">
      <c r="A5031" s="135"/>
      <c r="B5031" s="91"/>
      <c r="C5031" s="92"/>
      <c r="H5031" s="145"/>
    </row>
    <row r="5032" spans="1:8" s="144" customFormat="1" ht="12.75" x14ac:dyDescent="0.2">
      <c r="A5032" s="135"/>
      <c r="B5032" s="91"/>
      <c r="C5032" s="92"/>
      <c r="H5032" s="145"/>
    </row>
    <row r="5033" spans="1:8" s="144" customFormat="1" ht="12.75" x14ac:dyDescent="0.2">
      <c r="A5033" s="135"/>
      <c r="B5033" s="91"/>
      <c r="C5033" s="92"/>
      <c r="H5033" s="145"/>
    </row>
    <row r="5034" spans="1:8" s="144" customFormat="1" ht="12.75" x14ac:dyDescent="0.2">
      <c r="A5034" s="135"/>
      <c r="B5034" s="91"/>
      <c r="C5034" s="92"/>
      <c r="H5034" s="145"/>
    </row>
    <row r="5035" spans="1:8" s="144" customFormat="1" ht="12.75" x14ac:dyDescent="0.2">
      <c r="A5035" s="135"/>
      <c r="B5035" s="91"/>
      <c r="C5035" s="92"/>
      <c r="H5035" s="145"/>
    </row>
    <row r="5036" spans="1:8" s="144" customFormat="1" ht="12.75" x14ac:dyDescent="0.2">
      <c r="A5036" s="135"/>
      <c r="B5036" s="91"/>
      <c r="C5036" s="92"/>
      <c r="H5036" s="145"/>
    </row>
    <row r="5037" spans="1:8" s="144" customFormat="1" ht="12.75" x14ac:dyDescent="0.2">
      <c r="A5037" s="135"/>
      <c r="B5037" s="91"/>
      <c r="C5037" s="92"/>
      <c r="H5037" s="145"/>
    </row>
    <row r="5038" spans="1:8" s="144" customFormat="1" ht="12.75" x14ac:dyDescent="0.2">
      <c r="A5038" s="135"/>
      <c r="B5038" s="91"/>
      <c r="C5038" s="92"/>
      <c r="H5038" s="145"/>
    </row>
    <row r="5039" spans="1:8" s="144" customFormat="1" ht="12.75" x14ac:dyDescent="0.2">
      <c r="A5039" s="135"/>
      <c r="B5039" s="91"/>
      <c r="C5039" s="92"/>
      <c r="H5039" s="145"/>
    </row>
    <row r="5040" spans="1:8" s="144" customFormat="1" ht="12.75" x14ac:dyDescent="0.2">
      <c r="A5040" s="135"/>
      <c r="B5040" s="91"/>
      <c r="C5040" s="92"/>
      <c r="H5040" s="145"/>
    </row>
    <row r="5041" spans="1:8" s="144" customFormat="1" ht="12.75" x14ac:dyDescent="0.2">
      <c r="A5041" s="135"/>
      <c r="B5041" s="91"/>
      <c r="C5041" s="92"/>
      <c r="H5041" s="145"/>
    </row>
    <row r="5042" spans="1:8" s="144" customFormat="1" ht="12.75" x14ac:dyDescent="0.2">
      <c r="A5042" s="135"/>
      <c r="B5042" s="91"/>
      <c r="C5042" s="92"/>
      <c r="H5042" s="145"/>
    </row>
    <row r="5043" spans="1:8" s="144" customFormat="1" ht="12.75" x14ac:dyDescent="0.2">
      <c r="A5043" s="135"/>
      <c r="B5043" s="91"/>
      <c r="C5043" s="92"/>
      <c r="H5043" s="145"/>
    </row>
    <row r="5044" spans="1:8" s="144" customFormat="1" ht="12.75" x14ac:dyDescent="0.2">
      <c r="A5044" s="135"/>
      <c r="B5044" s="91"/>
      <c r="C5044" s="92"/>
      <c r="H5044" s="145"/>
    </row>
    <row r="5045" spans="1:8" s="144" customFormat="1" ht="12.75" x14ac:dyDescent="0.2">
      <c r="A5045" s="135"/>
      <c r="B5045" s="91"/>
      <c r="C5045" s="92"/>
      <c r="H5045" s="145"/>
    </row>
    <row r="5046" spans="1:8" s="144" customFormat="1" ht="12.75" x14ac:dyDescent="0.2">
      <c r="A5046" s="135"/>
      <c r="B5046" s="91"/>
      <c r="C5046" s="92"/>
      <c r="H5046" s="145"/>
    </row>
    <row r="5047" spans="1:8" s="144" customFormat="1" ht="12.75" x14ac:dyDescent="0.2">
      <c r="A5047" s="135"/>
      <c r="B5047" s="91"/>
      <c r="C5047" s="92"/>
      <c r="H5047" s="145"/>
    </row>
    <row r="5048" spans="1:8" s="144" customFormat="1" ht="12.75" x14ac:dyDescent="0.2">
      <c r="A5048" s="135"/>
      <c r="B5048" s="91"/>
      <c r="C5048" s="92"/>
      <c r="H5048" s="145"/>
    </row>
    <row r="5049" spans="1:8" s="144" customFormat="1" ht="12.75" x14ac:dyDescent="0.2">
      <c r="A5049" s="135"/>
      <c r="B5049" s="91"/>
      <c r="C5049" s="92"/>
      <c r="H5049" s="145"/>
    </row>
    <row r="5050" spans="1:8" s="144" customFormat="1" ht="12.75" x14ac:dyDescent="0.2">
      <c r="A5050" s="135"/>
      <c r="B5050" s="91"/>
      <c r="C5050" s="92"/>
      <c r="H5050" s="145"/>
    </row>
    <row r="5051" spans="1:8" s="144" customFormat="1" ht="12.75" x14ac:dyDescent="0.2">
      <c r="A5051" s="135"/>
      <c r="B5051" s="91"/>
      <c r="C5051" s="92"/>
      <c r="H5051" s="145"/>
    </row>
    <row r="5052" spans="1:8" s="144" customFormat="1" ht="12.75" x14ac:dyDescent="0.2">
      <c r="A5052" s="135"/>
      <c r="B5052" s="91"/>
      <c r="C5052" s="92"/>
      <c r="H5052" s="145"/>
    </row>
    <row r="5053" spans="1:8" s="144" customFormat="1" ht="12.75" x14ac:dyDescent="0.2">
      <c r="A5053" s="135"/>
      <c r="B5053" s="91"/>
      <c r="C5053" s="92"/>
      <c r="H5053" s="145"/>
    </row>
    <row r="5054" spans="1:8" s="144" customFormat="1" ht="12.75" x14ac:dyDescent="0.2">
      <c r="A5054" s="135"/>
      <c r="B5054" s="91"/>
      <c r="C5054" s="92"/>
      <c r="H5054" s="145"/>
    </row>
    <row r="5055" spans="1:8" s="144" customFormat="1" ht="12.75" x14ac:dyDescent="0.2">
      <c r="A5055" s="135"/>
      <c r="B5055" s="91"/>
      <c r="C5055" s="92"/>
      <c r="H5055" s="145"/>
    </row>
    <row r="5056" spans="1:8" s="144" customFormat="1" ht="12.75" x14ac:dyDescent="0.2">
      <c r="A5056" s="135"/>
      <c r="B5056" s="91"/>
      <c r="C5056" s="92"/>
      <c r="H5056" s="145"/>
    </row>
    <row r="5057" spans="1:8" s="144" customFormat="1" ht="12.75" x14ac:dyDescent="0.2">
      <c r="A5057" s="135"/>
      <c r="B5057" s="91"/>
      <c r="C5057" s="92"/>
      <c r="H5057" s="145"/>
    </row>
    <row r="5058" spans="1:8" s="144" customFormat="1" ht="12.75" x14ac:dyDescent="0.2">
      <c r="A5058" s="135"/>
      <c r="B5058" s="91"/>
      <c r="C5058" s="92"/>
      <c r="H5058" s="145"/>
    </row>
    <row r="5059" spans="1:8" s="144" customFormat="1" ht="12.75" x14ac:dyDescent="0.2">
      <c r="A5059" s="135"/>
      <c r="B5059" s="91"/>
      <c r="C5059" s="92"/>
      <c r="H5059" s="145"/>
    </row>
    <row r="5060" spans="1:8" s="144" customFormat="1" ht="12.75" x14ac:dyDescent="0.2">
      <c r="A5060" s="135"/>
      <c r="B5060" s="91"/>
      <c r="C5060" s="92"/>
      <c r="H5060" s="145"/>
    </row>
    <row r="5061" spans="1:8" s="144" customFormat="1" ht="12.75" x14ac:dyDescent="0.2">
      <c r="A5061" s="135"/>
      <c r="B5061" s="91"/>
      <c r="C5061" s="92"/>
      <c r="H5061" s="145"/>
    </row>
    <row r="5062" spans="1:8" s="144" customFormat="1" ht="12.75" x14ac:dyDescent="0.2">
      <c r="A5062" s="135"/>
      <c r="B5062" s="91"/>
      <c r="C5062" s="92"/>
      <c r="H5062" s="145"/>
    </row>
    <row r="5063" spans="1:8" s="144" customFormat="1" ht="12.75" x14ac:dyDescent="0.2">
      <c r="A5063" s="135"/>
      <c r="B5063" s="91"/>
      <c r="C5063" s="92"/>
      <c r="H5063" s="145"/>
    </row>
    <row r="5064" spans="1:8" s="144" customFormat="1" ht="12.75" x14ac:dyDescent="0.2">
      <c r="A5064" s="135"/>
      <c r="B5064" s="91"/>
      <c r="C5064" s="92"/>
      <c r="H5064" s="145"/>
    </row>
    <row r="5065" spans="1:8" s="144" customFormat="1" ht="12.75" x14ac:dyDescent="0.2">
      <c r="A5065" s="135"/>
      <c r="B5065" s="91"/>
      <c r="C5065" s="92"/>
      <c r="H5065" s="145"/>
    </row>
    <row r="5066" spans="1:8" s="144" customFormat="1" ht="12.75" x14ac:dyDescent="0.2">
      <c r="A5066" s="135"/>
      <c r="B5066" s="91"/>
      <c r="C5066" s="92"/>
      <c r="H5066" s="145"/>
    </row>
    <row r="5067" spans="1:8" s="144" customFormat="1" ht="12.75" x14ac:dyDescent="0.2">
      <c r="A5067" s="135"/>
      <c r="B5067" s="91"/>
      <c r="C5067" s="92"/>
      <c r="H5067" s="145"/>
    </row>
    <row r="5068" spans="1:8" s="144" customFormat="1" ht="12.75" x14ac:dyDescent="0.2">
      <c r="A5068" s="135"/>
      <c r="B5068" s="91"/>
      <c r="C5068" s="92"/>
      <c r="H5068" s="145"/>
    </row>
    <row r="5069" spans="1:8" s="144" customFormat="1" ht="12.75" x14ac:dyDescent="0.2">
      <c r="A5069" s="135"/>
      <c r="B5069" s="91"/>
      <c r="C5069" s="92"/>
      <c r="H5069" s="145"/>
    </row>
    <row r="5070" spans="1:8" s="144" customFormat="1" ht="12.75" x14ac:dyDescent="0.2">
      <c r="A5070" s="135"/>
      <c r="B5070" s="91"/>
      <c r="C5070" s="92"/>
      <c r="H5070" s="145"/>
    </row>
    <row r="5071" spans="1:8" s="144" customFormat="1" ht="12.75" x14ac:dyDescent="0.2">
      <c r="A5071" s="135"/>
      <c r="B5071" s="91"/>
      <c r="C5071" s="92"/>
      <c r="H5071" s="145"/>
    </row>
    <row r="5072" spans="1:8" s="144" customFormat="1" ht="12.75" x14ac:dyDescent="0.2">
      <c r="A5072" s="135"/>
      <c r="B5072" s="91"/>
      <c r="C5072" s="92"/>
      <c r="H5072" s="145"/>
    </row>
    <row r="5073" spans="1:8" s="144" customFormat="1" ht="12.75" x14ac:dyDescent="0.2">
      <c r="A5073" s="135"/>
      <c r="B5073" s="91"/>
      <c r="C5073" s="92"/>
      <c r="H5073" s="145"/>
    </row>
    <row r="5074" spans="1:8" s="144" customFormat="1" ht="12.75" x14ac:dyDescent="0.2">
      <c r="A5074" s="135"/>
      <c r="B5074" s="91"/>
      <c r="C5074" s="92"/>
      <c r="H5074" s="145"/>
    </row>
    <row r="5075" spans="1:8" s="144" customFormat="1" ht="12.75" x14ac:dyDescent="0.2">
      <c r="A5075" s="135"/>
      <c r="B5075" s="91"/>
      <c r="C5075" s="92"/>
      <c r="H5075" s="145"/>
    </row>
    <row r="5076" spans="1:8" s="144" customFormat="1" ht="12.75" x14ac:dyDescent="0.2">
      <c r="A5076" s="135"/>
      <c r="B5076" s="91"/>
      <c r="C5076" s="92"/>
      <c r="H5076" s="145"/>
    </row>
    <row r="5077" spans="1:8" s="144" customFormat="1" ht="12.75" x14ac:dyDescent="0.2">
      <c r="A5077" s="135"/>
      <c r="B5077" s="91"/>
      <c r="C5077" s="92"/>
      <c r="H5077" s="145"/>
    </row>
    <row r="5078" spans="1:8" s="144" customFormat="1" ht="12.75" x14ac:dyDescent="0.2">
      <c r="A5078" s="135"/>
      <c r="B5078" s="91"/>
      <c r="C5078" s="92"/>
      <c r="H5078" s="145"/>
    </row>
    <row r="5079" spans="1:8" s="144" customFormat="1" ht="12.75" x14ac:dyDescent="0.2">
      <c r="A5079" s="135"/>
      <c r="B5079" s="91"/>
      <c r="C5079" s="92"/>
      <c r="H5079" s="145"/>
    </row>
    <row r="5080" spans="1:8" s="144" customFormat="1" ht="12.75" x14ac:dyDescent="0.2">
      <c r="A5080" s="135"/>
      <c r="B5080" s="91"/>
      <c r="C5080" s="92"/>
      <c r="H5080" s="145"/>
    </row>
    <row r="5081" spans="1:8" s="144" customFormat="1" ht="12.75" x14ac:dyDescent="0.2">
      <c r="A5081" s="135"/>
      <c r="B5081" s="91"/>
      <c r="C5081" s="92"/>
      <c r="H5081" s="145"/>
    </row>
    <row r="5082" spans="1:8" s="144" customFormat="1" ht="12.75" x14ac:dyDescent="0.2">
      <c r="A5082" s="135"/>
      <c r="B5082" s="91"/>
      <c r="C5082" s="92"/>
      <c r="H5082" s="145"/>
    </row>
    <row r="5083" spans="1:8" s="144" customFormat="1" ht="12.75" x14ac:dyDescent="0.2">
      <c r="A5083" s="135"/>
      <c r="B5083" s="91"/>
      <c r="C5083" s="92"/>
      <c r="H5083" s="145"/>
    </row>
    <row r="5084" spans="1:8" s="144" customFormat="1" ht="12.75" x14ac:dyDescent="0.2">
      <c r="A5084" s="135"/>
      <c r="B5084" s="91"/>
      <c r="C5084" s="92"/>
      <c r="H5084" s="145"/>
    </row>
    <row r="5085" spans="1:8" s="144" customFormat="1" ht="12.75" x14ac:dyDescent="0.2">
      <c r="A5085" s="135"/>
      <c r="B5085" s="91"/>
      <c r="C5085" s="92"/>
      <c r="H5085" s="145"/>
    </row>
    <row r="5086" spans="1:8" s="144" customFormat="1" ht="12.75" x14ac:dyDescent="0.2">
      <c r="A5086" s="135"/>
      <c r="B5086" s="91"/>
      <c r="C5086" s="92"/>
      <c r="H5086" s="145"/>
    </row>
    <row r="5087" spans="1:8" s="144" customFormat="1" ht="12.75" x14ac:dyDescent="0.2">
      <c r="A5087" s="135"/>
      <c r="B5087" s="91"/>
      <c r="C5087" s="92"/>
      <c r="H5087" s="145"/>
    </row>
    <row r="5088" spans="1:8" s="144" customFormat="1" ht="12.75" x14ac:dyDescent="0.2">
      <c r="A5088" s="135"/>
      <c r="B5088" s="91"/>
      <c r="C5088" s="92"/>
      <c r="H5088" s="145"/>
    </row>
    <row r="5089" spans="1:8" s="144" customFormat="1" ht="12.75" x14ac:dyDescent="0.2">
      <c r="A5089" s="135"/>
      <c r="B5089" s="91"/>
      <c r="C5089" s="92"/>
      <c r="H5089" s="145"/>
    </row>
    <row r="5090" spans="1:8" s="144" customFormat="1" ht="12.75" x14ac:dyDescent="0.2">
      <c r="A5090" s="135"/>
      <c r="B5090" s="91"/>
      <c r="C5090" s="92"/>
      <c r="H5090" s="145"/>
    </row>
    <row r="5091" spans="1:8" s="144" customFormat="1" ht="12.75" x14ac:dyDescent="0.2">
      <c r="A5091" s="135"/>
      <c r="B5091" s="91"/>
      <c r="C5091" s="92"/>
      <c r="H5091" s="145"/>
    </row>
    <row r="5092" spans="1:8" s="144" customFormat="1" ht="12.75" x14ac:dyDescent="0.2">
      <c r="A5092" s="135"/>
      <c r="B5092" s="91"/>
      <c r="C5092" s="92"/>
      <c r="H5092" s="145"/>
    </row>
    <row r="5093" spans="1:8" s="144" customFormat="1" ht="12.75" x14ac:dyDescent="0.2">
      <c r="A5093" s="135"/>
      <c r="B5093" s="91"/>
      <c r="C5093" s="92"/>
      <c r="H5093" s="145"/>
    </row>
    <row r="5094" spans="1:8" s="144" customFormat="1" ht="12.75" x14ac:dyDescent="0.2">
      <c r="A5094" s="135"/>
      <c r="B5094" s="91"/>
      <c r="C5094" s="92"/>
      <c r="H5094" s="145"/>
    </row>
    <row r="5095" spans="1:8" s="144" customFormat="1" ht="12.75" x14ac:dyDescent="0.2">
      <c r="A5095" s="135"/>
      <c r="B5095" s="91"/>
      <c r="C5095" s="92"/>
      <c r="H5095" s="145"/>
    </row>
    <row r="5096" spans="1:8" s="144" customFormat="1" ht="12.75" x14ac:dyDescent="0.2">
      <c r="A5096" s="135"/>
      <c r="B5096" s="91"/>
      <c r="C5096" s="92"/>
      <c r="H5096" s="145"/>
    </row>
    <row r="5097" spans="1:8" s="144" customFormat="1" ht="12.75" x14ac:dyDescent="0.2">
      <c r="A5097" s="135"/>
      <c r="B5097" s="91"/>
      <c r="C5097" s="92"/>
      <c r="H5097" s="145"/>
    </row>
    <row r="5098" spans="1:8" s="144" customFormat="1" ht="12.75" x14ac:dyDescent="0.2">
      <c r="A5098" s="135"/>
      <c r="B5098" s="91"/>
      <c r="C5098" s="92"/>
      <c r="H5098" s="145"/>
    </row>
    <row r="5099" spans="1:8" s="144" customFormat="1" ht="12.75" x14ac:dyDescent="0.2">
      <c r="A5099" s="135"/>
      <c r="B5099" s="91"/>
      <c r="C5099" s="92"/>
      <c r="H5099" s="145"/>
    </row>
    <row r="5100" spans="1:8" s="144" customFormat="1" ht="12.75" x14ac:dyDescent="0.2">
      <c r="A5100" s="135"/>
      <c r="B5100" s="91"/>
      <c r="C5100" s="92"/>
      <c r="H5100" s="145"/>
    </row>
    <row r="5101" spans="1:8" s="144" customFormat="1" ht="12.75" x14ac:dyDescent="0.2">
      <c r="A5101" s="135"/>
      <c r="B5101" s="91"/>
      <c r="C5101" s="92"/>
      <c r="H5101" s="145"/>
    </row>
    <row r="5102" spans="1:8" s="144" customFormat="1" ht="12.75" x14ac:dyDescent="0.2">
      <c r="A5102" s="135"/>
      <c r="B5102" s="91"/>
      <c r="C5102" s="92"/>
      <c r="H5102" s="145"/>
    </row>
    <row r="5103" spans="1:8" s="144" customFormat="1" ht="12.75" x14ac:dyDescent="0.2">
      <c r="A5103" s="135"/>
      <c r="B5103" s="91"/>
      <c r="C5103" s="92"/>
      <c r="H5103" s="145"/>
    </row>
    <row r="5104" spans="1:8" s="144" customFormat="1" ht="12.75" x14ac:dyDescent="0.2">
      <c r="A5104" s="135"/>
      <c r="B5104" s="91"/>
      <c r="C5104" s="92"/>
      <c r="H5104" s="145"/>
    </row>
    <row r="5105" spans="1:8" s="144" customFormat="1" ht="12.75" x14ac:dyDescent="0.2">
      <c r="A5105" s="135"/>
      <c r="B5105" s="91"/>
      <c r="C5105" s="92"/>
      <c r="H5105" s="145"/>
    </row>
    <row r="5106" spans="1:8" s="144" customFormat="1" ht="12.75" x14ac:dyDescent="0.2">
      <c r="A5106" s="135"/>
      <c r="B5106" s="91"/>
      <c r="C5106" s="92"/>
      <c r="H5106" s="145"/>
    </row>
    <row r="5107" spans="1:8" s="144" customFormat="1" ht="12.75" x14ac:dyDescent="0.2">
      <c r="A5107" s="135"/>
      <c r="B5107" s="91"/>
      <c r="C5107" s="92"/>
      <c r="H5107" s="145"/>
    </row>
    <row r="5108" spans="1:8" s="144" customFormat="1" ht="12.75" x14ac:dyDescent="0.2">
      <c r="A5108" s="135"/>
      <c r="B5108" s="91"/>
      <c r="C5108" s="92"/>
      <c r="H5108" s="145"/>
    </row>
    <row r="5109" spans="1:8" s="144" customFormat="1" ht="12.75" x14ac:dyDescent="0.2">
      <c r="A5109" s="135"/>
      <c r="B5109" s="91"/>
      <c r="C5109" s="92"/>
      <c r="H5109" s="145"/>
    </row>
    <row r="5110" spans="1:8" s="144" customFormat="1" ht="12.75" x14ac:dyDescent="0.2">
      <c r="A5110" s="135"/>
      <c r="B5110" s="91"/>
      <c r="C5110" s="92"/>
      <c r="H5110" s="145"/>
    </row>
    <row r="5111" spans="1:8" s="144" customFormat="1" ht="12.75" x14ac:dyDescent="0.2">
      <c r="A5111" s="135"/>
      <c r="B5111" s="91"/>
      <c r="C5111" s="92"/>
      <c r="H5111" s="145"/>
    </row>
    <row r="5112" spans="1:8" s="144" customFormat="1" ht="12.75" x14ac:dyDescent="0.2">
      <c r="A5112" s="135"/>
      <c r="B5112" s="91"/>
      <c r="C5112" s="92"/>
      <c r="H5112" s="145"/>
    </row>
    <row r="5113" spans="1:8" s="144" customFormat="1" ht="12.75" x14ac:dyDescent="0.2">
      <c r="A5113" s="135"/>
      <c r="B5113" s="91"/>
      <c r="C5113" s="92"/>
      <c r="H5113" s="145"/>
    </row>
    <row r="5114" spans="1:8" s="144" customFormat="1" ht="12.75" x14ac:dyDescent="0.2">
      <c r="A5114" s="135"/>
      <c r="B5114" s="91"/>
      <c r="C5114" s="92"/>
      <c r="H5114" s="145"/>
    </row>
    <row r="5115" spans="1:8" s="144" customFormat="1" ht="12.75" x14ac:dyDescent="0.2">
      <c r="A5115" s="135"/>
      <c r="B5115" s="91"/>
      <c r="C5115" s="92"/>
      <c r="H5115" s="145"/>
    </row>
    <row r="5116" spans="1:8" s="144" customFormat="1" ht="12.75" x14ac:dyDescent="0.2">
      <c r="A5116" s="135"/>
      <c r="B5116" s="91"/>
      <c r="C5116" s="92"/>
      <c r="H5116" s="145"/>
    </row>
    <row r="5117" spans="1:8" s="144" customFormat="1" ht="12.75" x14ac:dyDescent="0.2">
      <c r="A5117" s="135"/>
      <c r="B5117" s="91"/>
      <c r="C5117" s="92"/>
      <c r="H5117" s="145"/>
    </row>
    <row r="5118" spans="1:8" s="144" customFormat="1" ht="12.75" x14ac:dyDescent="0.2">
      <c r="A5118" s="135"/>
      <c r="B5118" s="91"/>
      <c r="C5118" s="92"/>
      <c r="H5118" s="145"/>
    </row>
    <row r="5119" spans="1:8" s="144" customFormat="1" ht="12.75" x14ac:dyDescent="0.2">
      <c r="A5119" s="135"/>
      <c r="B5119" s="91"/>
      <c r="C5119" s="92"/>
      <c r="H5119" s="145"/>
    </row>
    <row r="5120" spans="1:8" s="144" customFormat="1" ht="12.75" x14ac:dyDescent="0.2">
      <c r="A5120" s="135"/>
      <c r="B5120" s="91"/>
      <c r="C5120" s="92"/>
      <c r="H5120" s="145"/>
    </row>
    <row r="5121" spans="1:8" s="144" customFormat="1" ht="12.75" x14ac:dyDescent="0.2">
      <c r="A5121" s="135"/>
      <c r="B5121" s="91"/>
      <c r="C5121" s="92"/>
      <c r="H5121" s="145"/>
    </row>
    <row r="5122" spans="1:8" s="144" customFormat="1" ht="12.75" x14ac:dyDescent="0.2">
      <c r="A5122" s="135"/>
      <c r="B5122" s="91"/>
      <c r="C5122" s="92"/>
      <c r="H5122" s="145"/>
    </row>
    <row r="5123" spans="1:8" s="144" customFormat="1" ht="12.75" x14ac:dyDescent="0.2">
      <c r="A5123" s="135"/>
      <c r="B5123" s="91"/>
      <c r="C5123" s="92"/>
      <c r="H5123" s="145"/>
    </row>
    <row r="5124" spans="1:8" s="144" customFormat="1" ht="12.75" x14ac:dyDescent="0.2">
      <c r="A5124" s="135"/>
      <c r="B5124" s="91"/>
      <c r="C5124" s="92"/>
      <c r="H5124" s="145"/>
    </row>
    <row r="5125" spans="1:8" s="144" customFormat="1" ht="12.75" x14ac:dyDescent="0.2">
      <c r="A5125" s="135"/>
      <c r="B5125" s="91"/>
      <c r="C5125" s="92"/>
      <c r="H5125" s="145"/>
    </row>
    <row r="5126" spans="1:8" s="144" customFormat="1" ht="12.75" x14ac:dyDescent="0.2">
      <c r="A5126" s="135"/>
      <c r="B5126" s="91"/>
      <c r="C5126" s="92"/>
      <c r="H5126" s="145"/>
    </row>
    <row r="5127" spans="1:8" s="144" customFormat="1" ht="12.75" x14ac:dyDescent="0.2">
      <c r="A5127" s="135"/>
      <c r="B5127" s="91"/>
      <c r="C5127" s="92"/>
      <c r="H5127" s="145"/>
    </row>
    <row r="5128" spans="1:8" s="144" customFormat="1" ht="12.75" x14ac:dyDescent="0.2">
      <c r="A5128" s="135"/>
      <c r="B5128" s="91"/>
      <c r="C5128" s="92"/>
      <c r="H5128" s="145"/>
    </row>
    <row r="5129" spans="1:8" s="144" customFormat="1" ht="12.75" x14ac:dyDescent="0.2">
      <c r="A5129" s="135"/>
      <c r="B5129" s="91"/>
      <c r="C5129" s="92"/>
      <c r="H5129" s="145"/>
    </row>
    <row r="5130" spans="1:8" s="144" customFormat="1" ht="12.75" x14ac:dyDescent="0.2">
      <c r="A5130" s="135"/>
      <c r="B5130" s="91"/>
      <c r="C5130" s="92"/>
      <c r="H5130" s="145"/>
    </row>
    <row r="5131" spans="1:8" s="144" customFormat="1" ht="12.75" x14ac:dyDescent="0.2">
      <c r="A5131" s="135"/>
      <c r="B5131" s="91"/>
      <c r="C5131" s="92"/>
      <c r="H5131" s="145"/>
    </row>
    <row r="5132" spans="1:8" s="144" customFormat="1" ht="12.75" x14ac:dyDescent="0.2">
      <c r="A5132" s="135"/>
      <c r="B5132" s="91"/>
      <c r="C5132" s="92"/>
      <c r="H5132" s="145"/>
    </row>
    <row r="5133" spans="1:8" s="144" customFormat="1" ht="12.75" x14ac:dyDescent="0.2">
      <c r="A5133" s="135"/>
      <c r="B5133" s="91"/>
      <c r="C5133" s="92"/>
      <c r="H5133" s="145"/>
    </row>
    <row r="5134" spans="1:8" s="144" customFormat="1" ht="12.75" x14ac:dyDescent="0.2">
      <c r="A5134" s="135"/>
      <c r="B5134" s="91"/>
      <c r="C5134" s="92"/>
      <c r="H5134" s="145"/>
    </row>
    <row r="5135" spans="1:8" s="144" customFormat="1" ht="12.75" x14ac:dyDescent="0.2">
      <c r="A5135" s="135"/>
      <c r="B5135" s="91"/>
      <c r="C5135" s="92"/>
      <c r="H5135" s="145"/>
    </row>
    <row r="5136" spans="1:8" s="144" customFormat="1" ht="12.75" x14ac:dyDescent="0.2">
      <c r="A5136" s="135"/>
      <c r="B5136" s="91"/>
      <c r="C5136" s="92"/>
      <c r="H5136" s="145"/>
    </row>
    <row r="5137" spans="1:8" s="144" customFormat="1" ht="12.75" x14ac:dyDescent="0.2">
      <c r="A5137" s="135"/>
      <c r="B5137" s="91"/>
      <c r="C5137" s="92"/>
      <c r="H5137" s="145"/>
    </row>
    <row r="5138" spans="1:8" s="144" customFormat="1" ht="12.75" x14ac:dyDescent="0.2">
      <c r="A5138" s="135"/>
      <c r="B5138" s="91"/>
      <c r="C5138" s="92"/>
      <c r="H5138" s="145"/>
    </row>
    <row r="5139" spans="1:8" s="144" customFormat="1" ht="12.75" x14ac:dyDescent="0.2">
      <c r="A5139" s="135"/>
      <c r="B5139" s="91"/>
      <c r="C5139" s="92"/>
      <c r="H5139" s="145"/>
    </row>
    <row r="5140" spans="1:8" s="144" customFormat="1" ht="12.75" x14ac:dyDescent="0.2">
      <c r="A5140" s="135"/>
      <c r="B5140" s="91"/>
      <c r="C5140" s="92"/>
      <c r="H5140" s="145"/>
    </row>
    <row r="5141" spans="1:8" s="144" customFormat="1" ht="12.75" x14ac:dyDescent="0.2">
      <c r="A5141" s="135"/>
      <c r="B5141" s="91"/>
      <c r="C5141" s="92"/>
      <c r="H5141" s="145"/>
    </row>
    <row r="5142" spans="1:8" s="144" customFormat="1" ht="12.75" x14ac:dyDescent="0.2">
      <c r="A5142" s="135"/>
      <c r="B5142" s="91"/>
      <c r="C5142" s="92"/>
      <c r="H5142" s="145"/>
    </row>
    <row r="5143" spans="1:8" s="144" customFormat="1" ht="12.75" x14ac:dyDescent="0.2">
      <c r="A5143" s="135"/>
      <c r="B5143" s="91"/>
      <c r="C5143" s="92"/>
      <c r="H5143" s="145"/>
    </row>
    <row r="5144" spans="1:8" s="144" customFormat="1" ht="12.75" x14ac:dyDescent="0.2">
      <c r="A5144" s="135"/>
      <c r="B5144" s="91"/>
      <c r="C5144" s="92"/>
      <c r="H5144" s="145"/>
    </row>
    <row r="5145" spans="1:8" s="144" customFormat="1" ht="12.75" x14ac:dyDescent="0.2">
      <c r="A5145" s="135"/>
      <c r="B5145" s="91"/>
      <c r="C5145" s="92"/>
      <c r="H5145" s="145"/>
    </row>
    <row r="5146" spans="1:8" s="144" customFormat="1" ht="12.75" x14ac:dyDescent="0.2">
      <c r="A5146" s="135"/>
      <c r="B5146" s="91"/>
      <c r="C5146" s="92"/>
      <c r="H5146" s="145"/>
    </row>
    <row r="5147" spans="1:8" s="144" customFormat="1" ht="12.75" x14ac:dyDescent="0.2">
      <c r="A5147" s="135"/>
      <c r="B5147" s="91"/>
      <c r="C5147" s="92"/>
      <c r="H5147" s="145"/>
    </row>
    <row r="5148" spans="1:8" s="144" customFormat="1" ht="12.75" x14ac:dyDescent="0.2">
      <c r="A5148" s="135"/>
      <c r="B5148" s="91"/>
      <c r="C5148" s="92"/>
      <c r="H5148" s="145"/>
    </row>
    <row r="5149" spans="1:8" s="144" customFormat="1" ht="12.75" x14ac:dyDescent="0.2">
      <c r="A5149" s="135"/>
      <c r="B5149" s="91"/>
      <c r="C5149" s="92"/>
      <c r="H5149" s="145"/>
    </row>
    <row r="5150" spans="1:8" s="144" customFormat="1" ht="12.75" x14ac:dyDescent="0.2">
      <c r="A5150" s="135"/>
      <c r="B5150" s="91"/>
      <c r="C5150" s="92"/>
      <c r="H5150" s="145"/>
    </row>
    <row r="5151" spans="1:8" s="144" customFormat="1" ht="12.75" x14ac:dyDescent="0.2">
      <c r="A5151" s="135"/>
      <c r="B5151" s="91"/>
      <c r="C5151" s="92"/>
      <c r="H5151" s="145"/>
    </row>
    <row r="5152" spans="1:8" s="144" customFormat="1" ht="12.75" x14ac:dyDescent="0.2">
      <c r="A5152" s="135"/>
      <c r="B5152" s="91"/>
      <c r="C5152" s="92"/>
      <c r="H5152" s="145"/>
    </row>
    <row r="5153" spans="1:8" s="144" customFormat="1" ht="12.75" x14ac:dyDescent="0.2">
      <c r="A5153" s="135"/>
      <c r="B5153" s="91"/>
      <c r="C5153" s="92"/>
      <c r="H5153" s="145"/>
    </row>
    <row r="5154" spans="1:8" s="144" customFormat="1" ht="12.75" x14ac:dyDescent="0.2">
      <c r="A5154" s="135"/>
      <c r="B5154" s="91"/>
      <c r="C5154" s="92"/>
      <c r="H5154" s="145"/>
    </row>
    <row r="5155" spans="1:8" s="144" customFormat="1" ht="12.75" x14ac:dyDescent="0.2">
      <c r="A5155" s="135"/>
      <c r="B5155" s="91"/>
      <c r="C5155" s="92"/>
      <c r="H5155" s="145"/>
    </row>
    <row r="5156" spans="1:8" s="144" customFormat="1" ht="12.75" x14ac:dyDescent="0.2">
      <c r="A5156" s="135"/>
      <c r="B5156" s="91"/>
      <c r="C5156" s="92"/>
      <c r="H5156" s="145"/>
    </row>
    <row r="5157" spans="1:8" s="144" customFormat="1" ht="12.75" x14ac:dyDescent="0.2">
      <c r="A5157" s="135"/>
      <c r="B5157" s="91"/>
      <c r="C5157" s="92"/>
      <c r="H5157" s="145"/>
    </row>
    <row r="5158" spans="1:8" s="144" customFormat="1" ht="12.75" x14ac:dyDescent="0.2">
      <c r="A5158" s="135"/>
      <c r="B5158" s="91"/>
      <c r="C5158" s="92"/>
      <c r="H5158" s="145"/>
    </row>
    <row r="5159" spans="1:8" s="144" customFormat="1" ht="12.75" x14ac:dyDescent="0.2">
      <c r="A5159" s="135"/>
      <c r="B5159" s="91"/>
      <c r="C5159" s="92"/>
      <c r="H5159" s="145"/>
    </row>
    <row r="5160" spans="1:8" s="144" customFormat="1" ht="12.75" x14ac:dyDescent="0.2">
      <c r="A5160" s="135"/>
      <c r="B5160" s="91"/>
      <c r="C5160" s="92"/>
      <c r="H5160" s="145"/>
    </row>
    <row r="5161" spans="1:8" s="144" customFormat="1" ht="12.75" x14ac:dyDescent="0.2">
      <c r="A5161" s="135"/>
      <c r="B5161" s="91"/>
      <c r="C5161" s="92"/>
      <c r="H5161" s="145"/>
    </row>
    <row r="5162" spans="1:8" s="144" customFormat="1" ht="12.75" x14ac:dyDescent="0.2">
      <c r="A5162" s="135"/>
      <c r="B5162" s="91"/>
      <c r="C5162" s="92"/>
      <c r="H5162" s="145"/>
    </row>
    <row r="5163" spans="1:8" s="144" customFormat="1" ht="12.75" x14ac:dyDescent="0.2">
      <c r="A5163" s="135"/>
      <c r="B5163" s="91"/>
      <c r="C5163" s="92"/>
      <c r="H5163" s="145"/>
    </row>
    <row r="5164" spans="1:8" s="144" customFormat="1" ht="12.75" x14ac:dyDescent="0.2">
      <c r="A5164" s="135"/>
      <c r="B5164" s="91"/>
      <c r="C5164" s="92"/>
      <c r="H5164" s="145"/>
    </row>
    <row r="5165" spans="1:8" s="144" customFormat="1" ht="12.75" x14ac:dyDescent="0.2">
      <c r="A5165" s="135"/>
      <c r="B5165" s="91"/>
      <c r="C5165" s="92"/>
      <c r="H5165" s="145"/>
    </row>
    <row r="5166" spans="1:8" s="144" customFormat="1" ht="12.75" x14ac:dyDescent="0.2">
      <c r="A5166" s="135"/>
      <c r="B5166" s="91"/>
      <c r="C5166" s="92"/>
      <c r="H5166" s="145"/>
    </row>
    <row r="5167" spans="1:8" s="144" customFormat="1" ht="12.75" x14ac:dyDescent="0.2">
      <c r="A5167" s="135"/>
      <c r="B5167" s="91"/>
      <c r="C5167" s="92"/>
      <c r="H5167" s="145"/>
    </row>
    <row r="5168" spans="1:8" s="144" customFormat="1" ht="12.75" x14ac:dyDescent="0.2">
      <c r="A5168" s="135"/>
      <c r="B5168" s="91"/>
      <c r="C5168" s="92"/>
      <c r="H5168" s="145"/>
    </row>
    <row r="5169" spans="1:8" s="144" customFormat="1" ht="12.75" x14ac:dyDescent="0.2">
      <c r="A5169" s="135"/>
      <c r="B5169" s="91"/>
      <c r="C5169" s="92"/>
      <c r="H5169" s="145"/>
    </row>
    <row r="5170" spans="1:8" s="144" customFormat="1" ht="12.75" x14ac:dyDescent="0.2">
      <c r="A5170" s="135"/>
      <c r="B5170" s="91"/>
      <c r="C5170" s="92"/>
      <c r="H5170" s="145"/>
    </row>
    <row r="5171" spans="1:8" s="144" customFormat="1" ht="12.75" x14ac:dyDescent="0.2">
      <c r="A5171" s="135"/>
      <c r="B5171" s="91"/>
      <c r="C5171" s="92"/>
      <c r="H5171" s="145"/>
    </row>
    <row r="5172" spans="1:8" s="144" customFormat="1" ht="12.75" x14ac:dyDescent="0.2">
      <c r="A5172" s="135"/>
      <c r="B5172" s="91"/>
      <c r="C5172" s="92"/>
      <c r="H5172" s="145"/>
    </row>
    <row r="5173" spans="1:8" s="144" customFormat="1" ht="12.75" x14ac:dyDescent="0.2">
      <c r="A5173" s="135"/>
      <c r="B5173" s="91"/>
      <c r="C5173" s="92"/>
      <c r="H5173" s="145"/>
    </row>
    <row r="5174" spans="1:8" s="144" customFormat="1" ht="12.75" x14ac:dyDescent="0.2">
      <c r="A5174" s="135"/>
      <c r="B5174" s="91"/>
      <c r="C5174" s="92"/>
      <c r="H5174" s="145"/>
    </row>
    <row r="5175" spans="1:8" s="144" customFormat="1" ht="12.75" x14ac:dyDescent="0.2">
      <c r="A5175" s="135"/>
      <c r="B5175" s="91"/>
      <c r="C5175" s="92"/>
      <c r="H5175" s="145"/>
    </row>
    <row r="5176" spans="1:8" s="144" customFormat="1" ht="12.75" x14ac:dyDescent="0.2">
      <c r="A5176" s="135"/>
      <c r="B5176" s="91"/>
      <c r="C5176" s="92"/>
      <c r="H5176" s="145"/>
    </row>
    <row r="5177" spans="1:8" s="144" customFormat="1" ht="12.75" x14ac:dyDescent="0.2">
      <c r="A5177" s="135"/>
      <c r="B5177" s="91"/>
      <c r="C5177" s="92"/>
      <c r="H5177" s="145"/>
    </row>
    <row r="5178" spans="1:8" s="144" customFormat="1" ht="12.75" x14ac:dyDescent="0.2">
      <c r="A5178" s="135"/>
      <c r="B5178" s="91"/>
      <c r="C5178" s="92"/>
      <c r="H5178" s="145"/>
    </row>
    <row r="5179" spans="1:8" s="144" customFormat="1" ht="12.75" x14ac:dyDescent="0.2">
      <c r="A5179" s="135"/>
      <c r="B5179" s="91"/>
      <c r="C5179" s="92"/>
      <c r="H5179" s="145"/>
    </row>
    <row r="5180" spans="1:8" s="144" customFormat="1" ht="12.75" x14ac:dyDescent="0.2">
      <c r="A5180" s="135"/>
      <c r="B5180" s="91"/>
      <c r="C5180" s="92"/>
      <c r="H5180" s="145"/>
    </row>
    <row r="5181" spans="1:8" s="144" customFormat="1" ht="12.75" x14ac:dyDescent="0.2">
      <c r="A5181" s="135"/>
      <c r="B5181" s="91"/>
      <c r="C5181" s="92"/>
      <c r="H5181" s="145"/>
    </row>
    <row r="5182" spans="1:8" s="144" customFormat="1" ht="12.75" x14ac:dyDescent="0.2">
      <c r="A5182" s="135"/>
      <c r="B5182" s="91"/>
      <c r="C5182" s="92"/>
      <c r="H5182" s="145"/>
    </row>
    <row r="5183" spans="1:8" s="144" customFormat="1" ht="12.75" x14ac:dyDescent="0.2">
      <c r="A5183" s="135"/>
      <c r="B5183" s="91"/>
      <c r="C5183" s="92"/>
      <c r="H5183" s="145"/>
    </row>
    <row r="5184" spans="1:8" s="144" customFormat="1" ht="12.75" x14ac:dyDescent="0.2">
      <c r="A5184" s="135"/>
      <c r="B5184" s="91"/>
      <c r="C5184" s="92"/>
      <c r="H5184" s="145"/>
    </row>
    <row r="5185" spans="1:8" s="144" customFormat="1" ht="12.75" x14ac:dyDescent="0.2">
      <c r="A5185" s="135"/>
      <c r="B5185" s="91"/>
      <c r="C5185" s="92"/>
      <c r="H5185" s="145"/>
    </row>
    <row r="5186" spans="1:8" s="144" customFormat="1" ht="12.75" x14ac:dyDescent="0.2">
      <c r="A5186" s="135"/>
      <c r="B5186" s="91"/>
      <c r="C5186" s="92"/>
      <c r="H5186" s="145"/>
    </row>
    <row r="5187" spans="1:8" s="144" customFormat="1" ht="12.75" x14ac:dyDescent="0.2">
      <c r="A5187" s="135"/>
      <c r="B5187" s="91"/>
      <c r="C5187" s="92"/>
      <c r="H5187" s="145"/>
    </row>
    <row r="5188" spans="1:8" s="144" customFormat="1" ht="12.75" x14ac:dyDescent="0.2">
      <c r="A5188" s="135"/>
      <c r="B5188" s="91"/>
      <c r="C5188" s="92"/>
      <c r="H5188" s="145"/>
    </row>
    <row r="5189" spans="1:8" s="144" customFormat="1" ht="12.75" x14ac:dyDescent="0.2">
      <c r="A5189" s="135"/>
      <c r="B5189" s="91"/>
      <c r="C5189" s="92"/>
      <c r="H5189" s="145"/>
    </row>
    <row r="5190" spans="1:8" s="144" customFormat="1" ht="12.75" x14ac:dyDescent="0.2">
      <c r="A5190" s="135"/>
      <c r="B5190" s="91"/>
      <c r="C5190" s="92"/>
      <c r="H5190" s="145"/>
    </row>
    <row r="5191" spans="1:8" s="144" customFormat="1" ht="12.75" x14ac:dyDescent="0.2">
      <c r="A5191" s="135"/>
      <c r="B5191" s="91"/>
      <c r="C5191" s="92"/>
      <c r="H5191" s="145"/>
    </row>
    <row r="5192" spans="1:8" s="144" customFormat="1" ht="12.75" x14ac:dyDescent="0.2">
      <c r="A5192" s="135"/>
      <c r="B5192" s="91"/>
      <c r="C5192" s="92"/>
      <c r="H5192" s="145"/>
    </row>
    <row r="5193" spans="1:8" s="144" customFormat="1" ht="12.75" x14ac:dyDescent="0.2">
      <c r="A5193" s="135"/>
      <c r="B5193" s="91"/>
      <c r="C5193" s="92"/>
      <c r="H5193" s="145"/>
    </row>
    <row r="5194" spans="1:8" s="144" customFormat="1" ht="12.75" x14ac:dyDescent="0.2">
      <c r="A5194" s="135"/>
      <c r="B5194" s="91"/>
      <c r="C5194" s="92"/>
      <c r="H5194" s="145"/>
    </row>
    <row r="5195" spans="1:8" s="144" customFormat="1" ht="12.75" x14ac:dyDescent="0.2">
      <c r="A5195" s="135"/>
      <c r="B5195" s="91"/>
      <c r="C5195" s="92"/>
      <c r="H5195" s="145"/>
    </row>
    <row r="5196" spans="1:8" s="144" customFormat="1" ht="12.75" x14ac:dyDescent="0.2">
      <c r="A5196" s="135"/>
      <c r="B5196" s="91"/>
      <c r="C5196" s="92"/>
      <c r="H5196" s="145"/>
    </row>
    <row r="5197" spans="1:8" s="144" customFormat="1" ht="12.75" x14ac:dyDescent="0.2">
      <c r="A5197" s="135"/>
      <c r="B5197" s="91"/>
      <c r="C5197" s="92"/>
      <c r="H5197" s="145"/>
    </row>
    <row r="5198" spans="1:8" s="144" customFormat="1" ht="12.75" x14ac:dyDescent="0.2">
      <c r="A5198" s="135"/>
      <c r="B5198" s="91"/>
      <c r="C5198" s="92"/>
      <c r="H5198" s="145"/>
    </row>
    <row r="5199" spans="1:8" s="144" customFormat="1" ht="12.75" x14ac:dyDescent="0.2">
      <c r="A5199" s="135"/>
      <c r="B5199" s="91"/>
      <c r="C5199" s="92"/>
      <c r="H5199" s="145"/>
    </row>
    <row r="5200" spans="1:8" s="144" customFormat="1" ht="12.75" x14ac:dyDescent="0.2">
      <c r="A5200" s="135"/>
      <c r="B5200" s="91"/>
      <c r="C5200" s="92"/>
      <c r="H5200" s="145"/>
    </row>
    <row r="5201" spans="1:8" s="144" customFormat="1" ht="12.75" x14ac:dyDescent="0.2">
      <c r="A5201" s="135"/>
      <c r="B5201" s="91"/>
      <c r="C5201" s="92"/>
      <c r="H5201" s="145"/>
    </row>
    <row r="5202" spans="1:8" s="144" customFormat="1" ht="12.75" x14ac:dyDescent="0.2">
      <c r="A5202" s="135"/>
      <c r="B5202" s="91"/>
      <c r="C5202" s="92"/>
      <c r="H5202" s="145"/>
    </row>
    <row r="5203" spans="1:8" s="144" customFormat="1" ht="12.75" x14ac:dyDescent="0.2">
      <c r="A5203" s="135"/>
      <c r="B5203" s="91"/>
      <c r="C5203" s="92"/>
      <c r="H5203" s="145"/>
    </row>
    <row r="5204" spans="1:8" s="144" customFormat="1" ht="12.75" x14ac:dyDescent="0.2">
      <c r="A5204" s="135"/>
      <c r="B5204" s="91"/>
      <c r="C5204" s="92"/>
      <c r="H5204" s="145"/>
    </row>
    <row r="5205" spans="1:8" s="144" customFormat="1" ht="12.75" x14ac:dyDescent="0.2">
      <c r="A5205" s="135"/>
      <c r="B5205" s="91"/>
      <c r="C5205" s="92"/>
      <c r="H5205" s="145"/>
    </row>
    <row r="5206" spans="1:8" s="144" customFormat="1" ht="12.75" x14ac:dyDescent="0.2">
      <c r="A5206" s="135"/>
      <c r="B5206" s="91"/>
      <c r="C5206" s="92"/>
      <c r="H5206" s="145"/>
    </row>
    <row r="5207" spans="1:8" s="144" customFormat="1" ht="12.75" x14ac:dyDescent="0.2">
      <c r="A5207" s="135"/>
      <c r="B5207" s="91"/>
      <c r="C5207" s="92"/>
      <c r="H5207" s="145"/>
    </row>
    <row r="5208" spans="1:8" s="144" customFormat="1" ht="12.75" x14ac:dyDescent="0.2">
      <c r="A5208" s="135"/>
      <c r="B5208" s="91"/>
      <c r="C5208" s="92"/>
      <c r="H5208" s="145"/>
    </row>
    <row r="5209" spans="1:8" s="144" customFormat="1" ht="12.75" x14ac:dyDescent="0.2">
      <c r="A5209" s="135"/>
      <c r="B5209" s="91"/>
      <c r="C5209" s="92"/>
      <c r="H5209" s="145"/>
    </row>
    <row r="5210" spans="1:8" s="144" customFormat="1" ht="12.75" x14ac:dyDescent="0.2">
      <c r="A5210" s="135"/>
      <c r="B5210" s="91"/>
      <c r="C5210" s="92"/>
      <c r="H5210" s="145"/>
    </row>
    <row r="5211" spans="1:8" s="144" customFormat="1" ht="12.75" x14ac:dyDescent="0.2">
      <c r="A5211" s="135"/>
      <c r="B5211" s="91"/>
      <c r="C5211" s="92"/>
      <c r="H5211" s="145"/>
    </row>
    <row r="5212" spans="1:8" s="144" customFormat="1" ht="12.75" x14ac:dyDescent="0.2">
      <c r="A5212" s="135"/>
      <c r="B5212" s="91"/>
      <c r="C5212" s="92"/>
      <c r="H5212" s="145"/>
    </row>
    <row r="5213" spans="1:8" s="144" customFormat="1" ht="12.75" x14ac:dyDescent="0.2">
      <c r="A5213" s="135"/>
      <c r="B5213" s="91"/>
      <c r="C5213" s="92"/>
      <c r="H5213" s="145"/>
    </row>
    <row r="5214" spans="1:8" s="144" customFormat="1" ht="12.75" x14ac:dyDescent="0.2">
      <c r="A5214" s="135"/>
      <c r="B5214" s="91"/>
      <c r="C5214" s="92"/>
      <c r="H5214" s="145"/>
    </row>
    <row r="5215" spans="1:8" s="144" customFormat="1" ht="12.75" x14ac:dyDescent="0.2">
      <c r="A5215" s="135"/>
      <c r="B5215" s="91"/>
      <c r="C5215" s="92"/>
      <c r="H5215" s="145"/>
    </row>
    <row r="5216" spans="1:8" s="144" customFormat="1" ht="12.75" x14ac:dyDescent="0.2">
      <c r="A5216" s="135"/>
      <c r="B5216" s="91"/>
      <c r="C5216" s="92"/>
      <c r="H5216" s="145"/>
    </row>
    <row r="5217" spans="1:8" s="144" customFormat="1" ht="12.75" x14ac:dyDescent="0.2">
      <c r="A5217" s="135"/>
      <c r="B5217" s="91"/>
      <c r="C5217" s="92"/>
      <c r="H5217" s="145"/>
    </row>
    <row r="5218" spans="1:8" s="144" customFormat="1" ht="12.75" x14ac:dyDescent="0.2">
      <c r="A5218" s="135"/>
      <c r="B5218" s="91"/>
      <c r="C5218" s="92"/>
      <c r="H5218" s="145"/>
    </row>
    <row r="5219" spans="1:8" s="144" customFormat="1" ht="12.75" x14ac:dyDescent="0.2">
      <c r="A5219" s="135"/>
      <c r="B5219" s="91"/>
      <c r="C5219" s="92"/>
      <c r="H5219" s="145"/>
    </row>
    <row r="5220" spans="1:8" s="144" customFormat="1" ht="12.75" x14ac:dyDescent="0.2">
      <c r="A5220" s="135"/>
      <c r="B5220" s="91"/>
      <c r="C5220" s="92"/>
      <c r="H5220" s="145"/>
    </row>
    <row r="5221" spans="1:8" s="144" customFormat="1" ht="12.75" x14ac:dyDescent="0.2">
      <c r="A5221" s="135"/>
      <c r="B5221" s="91"/>
      <c r="C5221" s="92"/>
      <c r="H5221" s="145"/>
    </row>
    <row r="5222" spans="1:8" s="144" customFormat="1" ht="12.75" x14ac:dyDescent="0.2">
      <c r="A5222" s="135"/>
      <c r="B5222" s="91"/>
      <c r="C5222" s="92"/>
      <c r="H5222" s="145"/>
    </row>
    <row r="5223" spans="1:8" s="144" customFormat="1" ht="12.75" x14ac:dyDescent="0.2">
      <c r="A5223" s="135"/>
      <c r="B5223" s="91"/>
      <c r="C5223" s="92"/>
      <c r="H5223" s="145"/>
    </row>
    <row r="5224" spans="1:8" s="144" customFormat="1" ht="12.75" x14ac:dyDescent="0.2">
      <c r="A5224" s="135"/>
      <c r="B5224" s="91"/>
      <c r="C5224" s="92"/>
      <c r="H5224" s="145"/>
    </row>
    <row r="5225" spans="1:8" s="144" customFormat="1" ht="12.75" x14ac:dyDescent="0.2">
      <c r="A5225" s="135"/>
      <c r="B5225" s="91"/>
      <c r="C5225" s="92"/>
      <c r="H5225" s="145"/>
    </row>
    <row r="5226" spans="1:8" s="144" customFormat="1" ht="12.75" x14ac:dyDescent="0.2">
      <c r="A5226" s="135"/>
      <c r="B5226" s="91"/>
      <c r="C5226" s="92"/>
      <c r="H5226" s="145"/>
    </row>
    <row r="5227" spans="1:8" s="144" customFormat="1" ht="12.75" x14ac:dyDescent="0.2">
      <c r="A5227" s="135"/>
      <c r="B5227" s="91"/>
      <c r="C5227" s="92"/>
      <c r="H5227" s="145"/>
    </row>
    <row r="5228" spans="1:8" s="144" customFormat="1" ht="12.75" x14ac:dyDescent="0.2">
      <c r="A5228" s="135"/>
      <c r="B5228" s="91"/>
      <c r="C5228" s="92"/>
      <c r="H5228" s="145"/>
    </row>
    <row r="5229" spans="1:8" s="144" customFormat="1" ht="12.75" x14ac:dyDescent="0.2">
      <c r="A5229" s="135"/>
      <c r="B5229" s="91"/>
      <c r="C5229" s="92"/>
      <c r="H5229" s="145"/>
    </row>
    <row r="5230" spans="1:8" s="144" customFormat="1" ht="12.75" x14ac:dyDescent="0.2">
      <c r="A5230" s="135"/>
      <c r="B5230" s="91"/>
      <c r="C5230" s="92"/>
      <c r="H5230" s="145"/>
    </row>
    <row r="5231" spans="1:8" s="144" customFormat="1" ht="12.75" x14ac:dyDescent="0.2">
      <c r="A5231" s="135"/>
      <c r="B5231" s="91"/>
      <c r="C5231" s="92"/>
      <c r="H5231" s="145"/>
    </row>
    <row r="5232" spans="1:8" s="144" customFormat="1" ht="12.75" x14ac:dyDescent="0.2">
      <c r="A5232" s="135"/>
      <c r="B5232" s="91"/>
      <c r="C5232" s="92"/>
      <c r="H5232" s="145"/>
    </row>
    <row r="5233" spans="1:8" s="144" customFormat="1" ht="12.75" x14ac:dyDescent="0.2">
      <c r="A5233" s="135"/>
      <c r="B5233" s="91"/>
      <c r="C5233" s="92"/>
      <c r="H5233" s="145"/>
    </row>
    <row r="5234" spans="1:8" s="144" customFormat="1" ht="12.75" x14ac:dyDescent="0.2">
      <c r="A5234" s="135"/>
      <c r="B5234" s="91"/>
      <c r="C5234" s="92"/>
      <c r="H5234" s="145"/>
    </row>
    <row r="5235" spans="1:8" s="144" customFormat="1" ht="12.75" x14ac:dyDescent="0.2">
      <c r="A5235" s="135"/>
      <c r="B5235" s="91"/>
      <c r="C5235" s="92"/>
      <c r="H5235" s="145"/>
    </row>
    <row r="5236" spans="1:8" s="144" customFormat="1" ht="12.75" x14ac:dyDescent="0.2">
      <c r="A5236" s="135"/>
      <c r="B5236" s="91"/>
      <c r="C5236" s="92"/>
      <c r="H5236" s="145"/>
    </row>
    <row r="5237" spans="1:8" s="144" customFormat="1" ht="12.75" x14ac:dyDescent="0.2">
      <c r="A5237" s="135"/>
      <c r="B5237" s="91"/>
      <c r="C5237" s="92"/>
      <c r="H5237" s="145"/>
    </row>
    <row r="5238" spans="1:8" s="144" customFormat="1" ht="12.75" x14ac:dyDescent="0.2">
      <c r="A5238" s="135"/>
      <c r="B5238" s="91"/>
      <c r="C5238" s="92"/>
      <c r="H5238" s="145"/>
    </row>
    <row r="5239" spans="1:8" s="144" customFormat="1" ht="12.75" x14ac:dyDescent="0.2">
      <c r="A5239" s="135"/>
      <c r="B5239" s="91"/>
      <c r="C5239" s="92"/>
      <c r="H5239" s="145"/>
    </row>
    <row r="5240" spans="1:8" s="144" customFormat="1" ht="12.75" x14ac:dyDescent="0.2">
      <c r="A5240" s="135"/>
      <c r="B5240" s="91"/>
      <c r="C5240" s="92"/>
      <c r="H5240" s="145"/>
    </row>
    <row r="5241" spans="1:8" s="144" customFormat="1" ht="12.75" x14ac:dyDescent="0.2">
      <c r="A5241" s="135"/>
      <c r="B5241" s="91"/>
      <c r="C5241" s="92"/>
      <c r="H5241" s="145"/>
    </row>
    <row r="5242" spans="1:8" s="144" customFormat="1" ht="12.75" x14ac:dyDescent="0.2">
      <c r="A5242" s="135"/>
      <c r="B5242" s="91"/>
      <c r="C5242" s="92"/>
      <c r="H5242" s="145"/>
    </row>
    <row r="5243" spans="1:8" s="144" customFormat="1" ht="12.75" x14ac:dyDescent="0.2">
      <c r="A5243" s="135"/>
      <c r="B5243" s="91"/>
      <c r="C5243" s="92"/>
      <c r="H5243" s="145"/>
    </row>
    <row r="5244" spans="1:8" s="144" customFormat="1" ht="12.75" x14ac:dyDescent="0.2">
      <c r="A5244" s="135"/>
      <c r="B5244" s="91"/>
      <c r="C5244" s="92"/>
      <c r="H5244" s="145"/>
    </row>
    <row r="5245" spans="1:8" s="144" customFormat="1" ht="12.75" x14ac:dyDescent="0.2">
      <c r="A5245" s="135"/>
      <c r="B5245" s="91"/>
      <c r="C5245" s="92"/>
      <c r="H5245" s="145"/>
    </row>
    <row r="5246" spans="1:8" s="144" customFormat="1" ht="12.75" x14ac:dyDescent="0.2">
      <c r="A5246" s="135"/>
      <c r="B5246" s="91"/>
      <c r="C5246" s="92"/>
      <c r="H5246" s="145"/>
    </row>
    <row r="5247" spans="1:8" s="144" customFormat="1" ht="12.75" x14ac:dyDescent="0.2">
      <c r="A5247" s="135"/>
      <c r="B5247" s="91"/>
      <c r="C5247" s="92"/>
      <c r="H5247" s="145"/>
    </row>
    <row r="5248" spans="1:8" s="144" customFormat="1" ht="12.75" x14ac:dyDescent="0.2">
      <c r="A5248" s="135"/>
      <c r="B5248" s="91"/>
      <c r="C5248" s="92"/>
      <c r="H5248" s="145"/>
    </row>
    <row r="5249" spans="1:8" s="144" customFormat="1" ht="12.75" x14ac:dyDescent="0.2">
      <c r="A5249" s="135"/>
      <c r="B5249" s="91"/>
      <c r="C5249" s="92"/>
      <c r="H5249" s="145"/>
    </row>
    <row r="5250" spans="1:8" s="144" customFormat="1" ht="12.75" x14ac:dyDescent="0.2">
      <c r="A5250" s="135"/>
      <c r="B5250" s="91"/>
      <c r="C5250" s="92"/>
      <c r="H5250" s="145"/>
    </row>
    <row r="5251" spans="1:8" s="144" customFormat="1" ht="12.75" x14ac:dyDescent="0.2">
      <c r="A5251" s="135"/>
      <c r="B5251" s="91"/>
      <c r="C5251" s="92"/>
      <c r="H5251" s="145"/>
    </row>
    <row r="5252" spans="1:8" s="144" customFormat="1" ht="12.75" x14ac:dyDescent="0.2">
      <c r="A5252" s="135"/>
      <c r="B5252" s="91"/>
      <c r="C5252" s="92"/>
      <c r="H5252" s="145"/>
    </row>
    <row r="5253" spans="1:8" s="144" customFormat="1" ht="12.75" x14ac:dyDescent="0.2">
      <c r="A5253" s="135"/>
      <c r="B5253" s="91"/>
      <c r="C5253" s="92"/>
      <c r="H5253" s="145"/>
    </row>
    <row r="5254" spans="1:8" s="144" customFormat="1" ht="12.75" x14ac:dyDescent="0.2">
      <c r="A5254" s="135"/>
      <c r="B5254" s="91"/>
      <c r="C5254" s="92"/>
      <c r="H5254" s="145"/>
    </row>
    <row r="5255" spans="1:8" s="144" customFormat="1" ht="12.75" x14ac:dyDescent="0.2">
      <c r="A5255" s="135"/>
      <c r="B5255" s="91"/>
      <c r="C5255" s="92"/>
      <c r="H5255" s="145"/>
    </row>
    <row r="5256" spans="1:8" s="144" customFormat="1" ht="12.75" x14ac:dyDescent="0.2">
      <c r="A5256" s="135"/>
      <c r="B5256" s="91"/>
      <c r="C5256" s="92"/>
      <c r="H5256" s="145"/>
    </row>
    <row r="5257" spans="1:8" s="144" customFormat="1" ht="12.75" x14ac:dyDescent="0.2">
      <c r="A5257" s="135"/>
      <c r="B5257" s="91"/>
      <c r="C5257" s="92"/>
      <c r="H5257" s="145"/>
    </row>
    <row r="5258" spans="1:8" s="144" customFormat="1" ht="12.75" x14ac:dyDescent="0.2">
      <c r="A5258" s="135"/>
      <c r="B5258" s="91"/>
      <c r="C5258" s="92"/>
      <c r="H5258" s="145"/>
    </row>
    <row r="5259" spans="1:8" s="144" customFormat="1" ht="12.75" x14ac:dyDescent="0.2">
      <c r="A5259" s="135"/>
      <c r="B5259" s="91"/>
      <c r="C5259" s="92"/>
      <c r="H5259" s="145"/>
    </row>
    <row r="5260" spans="1:8" s="144" customFormat="1" ht="12.75" x14ac:dyDescent="0.2">
      <c r="A5260" s="135"/>
      <c r="B5260" s="91"/>
      <c r="C5260" s="92"/>
      <c r="H5260" s="145"/>
    </row>
    <row r="5261" spans="1:8" s="144" customFormat="1" ht="12.75" x14ac:dyDescent="0.2">
      <c r="A5261" s="135"/>
      <c r="B5261" s="91"/>
      <c r="C5261" s="92"/>
      <c r="H5261" s="145"/>
    </row>
    <row r="5262" spans="1:8" s="144" customFormat="1" ht="12.75" x14ac:dyDescent="0.2">
      <c r="A5262" s="135"/>
      <c r="B5262" s="91"/>
      <c r="C5262" s="92"/>
      <c r="H5262" s="145"/>
    </row>
    <row r="5263" spans="1:8" s="144" customFormat="1" ht="12.75" x14ac:dyDescent="0.2">
      <c r="A5263" s="135"/>
      <c r="B5263" s="91"/>
      <c r="C5263" s="92"/>
      <c r="H5263" s="145"/>
    </row>
    <row r="5264" spans="1:8" s="144" customFormat="1" ht="12.75" x14ac:dyDescent="0.2">
      <c r="A5264" s="135"/>
      <c r="B5264" s="91"/>
      <c r="C5264" s="92"/>
      <c r="H5264" s="145"/>
    </row>
    <row r="5265" spans="1:8" s="144" customFormat="1" ht="12.75" x14ac:dyDescent="0.2">
      <c r="A5265" s="135"/>
      <c r="B5265" s="91"/>
      <c r="C5265" s="92"/>
      <c r="H5265" s="145"/>
    </row>
    <row r="5266" spans="1:8" s="144" customFormat="1" ht="12.75" x14ac:dyDescent="0.2">
      <c r="A5266" s="135"/>
      <c r="B5266" s="91"/>
      <c r="C5266" s="92"/>
      <c r="H5266" s="145"/>
    </row>
    <row r="5267" spans="1:8" s="144" customFormat="1" ht="12.75" x14ac:dyDescent="0.2">
      <c r="A5267" s="135"/>
      <c r="B5267" s="91"/>
      <c r="C5267" s="92"/>
      <c r="H5267" s="145"/>
    </row>
    <row r="5268" spans="1:8" s="144" customFormat="1" ht="12.75" x14ac:dyDescent="0.2">
      <c r="A5268" s="135"/>
      <c r="B5268" s="91"/>
      <c r="C5268" s="92"/>
      <c r="H5268" s="145"/>
    </row>
    <row r="5269" spans="1:8" s="144" customFormat="1" ht="12.75" x14ac:dyDescent="0.2">
      <c r="A5269" s="135"/>
      <c r="B5269" s="91"/>
      <c r="C5269" s="92"/>
      <c r="H5269" s="145"/>
    </row>
    <row r="5270" spans="1:8" s="144" customFormat="1" ht="12.75" x14ac:dyDescent="0.2">
      <c r="A5270" s="135"/>
      <c r="B5270" s="91"/>
      <c r="C5270" s="92"/>
      <c r="H5270" s="145"/>
    </row>
    <row r="5271" spans="1:8" s="144" customFormat="1" ht="12.75" x14ac:dyDescent="0.2">
      <c r="A5271" s="135"/>
      <c r="B5271" s="91"/>
      <c r="C5271" s="92"/>
      <c r="H5271" s="145"/>
    </row>
    <row r="5272" spans="1:8" s="144" customFormat="1" ht="12.75" x14ac:dyDescent="0.2">
      <c r="A5272" s="135"/>
      <c r="B5272" s="91"/>
      <c r="C5272" s="92"/>
      <c r="H5272" s="145"/>
    </row>
    <row r="5273" spans="1:8" s="144" customFormat="1" ht="12.75" x14ac:dyDescent="0.2">
      <c r="A5273" s="135"/>
      <c r="B5273" s="91"/>
      <c r="C5273" s="92"/>
      <c r="H5273" s="145"/>
    </row>
    <row r="5274" spans="1:8" s="144" customFormat="1" ht="12.75" x14ac:dyDescent="0.2">
      <c r="A5274" s="135"/>
      <c r="B5274" s="91"/>
      <c r="C5274" s="92"/>
      <c r="H5274" s="145"/>
    </row>
    <row r="5275" spans="1:8" s="144" customFormat="1" ht="12.75" x14ac:dyDescent="0.2">
      <c r="A5275" s="135"/>
      <c r="B5275" s="91"/>
      <c r="C5275" s="92"/>
      <c r="H5275" s="145"/>
    </row>
    <row r="5276" spans="1:8" s="144" customFormat="1" ht="12.75" x14ac:dyDescent="0.2">
      <c r="A5276" s="135"/>
      <c r="B5276" s="91"/>
      <c r="C5276" s="92"/>
      <c r="H5276" s="145"/>
    </row>
    <row r="5277" spans="1:8" s="144" customFormat="1" ht="12.75" x14ac:dyDescent="0.2">
      <c r="A5277" s="135"/>
      <c r="B5277" s="91"/>
      <c r="C5277" s="92"/>
      <c r="H5277" s="145"/>
    </row>
    <row r="5278" spans="1:8" s="144" customFormat="1" ht="12.75" x14ac:dyDescent="0.2">
      <c r="A5278" s="135"/>
      <c r="B5278" s="91"/>
      <c r="C5278" s="92"/>
      <c r="H5278" s="145"/>
    </row>
    <row r="5279" spans="1:8" s="144" customFormat="1" ht="12.75" x14ac:dyDescent="0.2">
      <c r="A5279" s="135"/>
      <c r="B5279" s="91"/>
      <c r="C5279" s="92"/>
      <c r="H5279" s="145"/>
    </row>
    <row r="5280" spans="1:8" s="144" customFormat="1" ht="12.75" x14ac:dyDescent="0.2">
      <c r="A5280" s="135"/>
      <c r="B5280" s="91"/>
      <c r="C5280" s="92"/>
      <c r="H5280" s="145"/>
    </row>
    <row r="5281" spans="1:8" s="144" customFormat="1" ht="12.75" x14ac:dyDescent="0.2">
      <c r="A5281" s="135"/>
      <c r="B5281" s="91"/>
      <c r="C5281" s="92"/>
      <c r="H5281" s="145"/>
    </row>
    <row r="5282" spans="1:8" s="144" customFormat="1" ht="12.75" x14ac:dyDescent="0.2">
      <c r="A5282" s="135"/>
      <c r="B5282" s="91"/>
      <c r="C5282" s="92"/>
      <c r="H5282" s="145"/>
    </row>
    <row r="5283" spans="1:8" s="144" customFormat="1" ht="12.75" x14ac:dyDescent="0.2">
      <c r="A5283" s="135"/>
      <c r="B5283" s="91"/>
      <c r="C5283" s="92"/>
      <c r="H5283" s="145"/>
    </row>
    <row r="5284" spans="1:8" s="144" customFormat="1" ht="12.75" x14ac:dyDescent="0.2">
      <c r="A5284" s="135"/>
      <c r="B5284" s="91"/>
      <c r="C5284" s="92"/>
      <c r="H5284" s="145"/>
    </row>
    <row r="5285" spans="1:8" s="144" customFormat="1" ht="12.75" x14ac:dyDescent="0.2">
      <c r="A5285" s="135"/>
      <c r="B5285" s="91"/>
      <c r="C5285" s="92"/>
      <c r="H5285" s="145"/>
    </row>
    <row r="5286" spans="1:8" s="144" customFormat="1" ht="12.75" x14ac:dyDescent="0.2">
      <c r="A5286" s="135"/>
      <c r="B5286" s="91"/>
      <c r="C5286" s="92"/>
      <c r="H5286" s="145"/>
    </row>
    <row r="5287" spans="1:8" s="144" customFormat="1" ht="12.75" x14ac:dyDescent="0.2">
      <c r="A5287" s="135"/>
      <c r="B5287" s="91"/>
      <c r="C5287" s="92"/>
      <c r="H5287" s="145"/>
    </row>
    <row r="5288" spans="1:8" s="144" customFormat="1" ht="12.75" x14ac:dyDescent="0.2">
      <c r="A5288" s="135"/>
      <c r="B5288" s="91"/>
      <c r="C5288" s="92"/>
      <c r="H5288" s="145"/>
    </row>
    <row r="5289" spans="1:8" s="144" customFormat="1" ht="12.75" x14ac:dyDescent="0.2">
      <c r="A5289" s="135"/>
      <c r="B5289" s="91"/>
      <c r="C5289" s="92"/>
      <c r="H5289" s="145"/>
    </row>
    <row r="5290" spans="1:8" s="144" customFormat="1" ht="12.75" x14ac:dyDescent="0.2">
      <c r="A5290" s="135"/>
      <c r="B5290" s="91"/>
      <c r="C5290" s="92"/>
      <c r="H5290" s="145"/>
    </row>
    <row r="5291" spans="1:8" s="144" customFormat="1" ht="12.75" x14ac:dyDescent="0.2">
      <c r="A5291" s="135"/>
      <c r="B5291" s="91"/>
      <c r="C5291" s="92"/>
      <c r="H5291" s="145"/>
    </row>
    <row r="5292" spans="1:8" s="144" customFormat="1" ht="12.75" x14ac:dyDescent="0.2">
      <c r="A5292" s="135"/>
      <c r="B5292" s="91"/>
      <c r="C5292" s="92"/>
      <c r="H5292" s="145"/>
    </row>
    <row r="5293" spans="1:8" s="144" customFormat="1" ht="12.75" x14ac:dyDescent="0.2">
      <c r="A5293" s="135"/>
      <c r="B5293" s="91"/>
      <c r="C5293" s="92"/>
      <c r="H5293" s="145"/>
    </row>
    <row r="5294" spans="1:8" s="144" customFormat="1" ht="12.75" x14ac:dyDescent="0.2">
      <c r="A5294" s="135"/>
      <c r="B5294" s="91"/>
      <c r="C5294" s="92"/>
      <c r="H5294" s="145"/>
    </row>
    <row r="5295" spans="1:8" s="144" customFormat="1" ht="12.75" x14ac:dyDescent="0.2">
      <c r="A5295" s="135"/>
      <c r="B5295" s="91"/>
      <c r="C5295" s="92"/>
      <c r="H5295" s="145"/>
    </row>
    <row r="5296" spans="1:8" s="144" customFormat="1" ht="12.75" x14ac:dyDescent="0.2">
      <c r="A5296" s="135"/>
      <c r="B5296" s="91"/>
      <c r="C5296" s="92"/>
      <c r="H5296" s="145"/>
    </row>
    <row r="5297" spans="1:8" s="144" customFormat="1" ht="12.75" x14ac:dyDescent="0.2">
      <c r="A5297" s="135"/>
      <c r="B5297" s="91"/>
      <c r="C5297" s="92"/>
      <c r="H5297" s="145"/>
    </row>
    <row r="5298" spans="1:8" s="144" customFormat="1" ht="12.75" x14ac:dyDescent="0.2">
      <c r="A5298" s="135"/>
      <c r="B5298" s="91"/>
      <c r="C5298" s="92"/>
      <c r="H5298" s="145"/>
    </row>
    <row r="5299" spans="1:8" s="144" customFormat="1" ht="12.75" x14ac:dyDescent="0.2">
      <c r="A5299" s="135"/>
      <c r="B5299" s="91"/>
      <c r="C5299" s="92"/>
      <c r="H5299" s="145"/>
    </row>
    <row r="5300" spans="1:8" s="144" customFormat="1" ht="12.75" x14ac:dyDescent="0.2">
      <c r="A5300" s="135"/>
      <c r="B5300" s="91"/>
      <c r="C5300" s="92"/>
      <c r="H5300" s="145"/>
    </row>
    <row r="5301" spans="1:8" s="144" customFormat="1" ht="12.75" x14ac:dyDescent="0.2">
      <c r="A5301" s="135"/>
      <c r="B5301" s="91"/>
      <c r="C5301" s="92"/>
      <c r="H5301" s="145"/>
    </row>
    <row r="5302" spans="1:8" s="144" customFormat="1" ht="12.75" x14ac:dyDescent="0.2">
      <c r="A5302" s="135"/>
      <c r="B5302" s="91"/>
      <c r="C5302" s="92"/>
      <c r="H5302" s="145"/>
    </row>
    <row r="5303" spans="1:8" s="144" customFormat="1" ht="12.75" x14ac:dyDescent="0.2">
      <c r="A5303" s="135"/>
      <c r="B5303" s="91"/>
      <c r="C5303" s="92"/>
      <c r="H5303" s="145"/>
    </row>
    <row r="5304" spans="1:8" s="144" customFormat="1" ht="12.75" x14ac:dyDescent="0.2">
      <c r="A5304" s="135"/>
      <c r="B5304" s="91"/>
      <c r="C5304" s="92"/>
      <c r="H5304" s="145"/>
    </row>
    <row r="5305" spans="1:8" s="144" customFormat="1" ht="12.75" x14ac:dyDescent="0.2">
      <c r="A5305" s="135"/>
      <c r="B5305" s="91"/>
      <c r="C5305" s="92"/>
      <c r="H5305" s="145"/>
    </row>
    <row r="5306" spans="1:8" s="144" customFormat="1" ht="12.75" x14ac:dyDescent="0.2">
      <c r="A5306" s="135"/>
      <c r="B5306" s="91"/>
      <c r="C5306" s="92"/>
      <c r="H5306" s="145"/>
    </row>
    <row r="5307" spans="1:8" s="144" customFormat="1" ht="12.75" x14ac:dyDescent="0.2">
      <c r="A5307" s="135"/>
      <c r="B5307" s="91"/>
      <c r="C5307" s="92"/>
      <c r="H5307" s="145"/>
    </row>
    <row r="5308" spans="1:8" s="144" customFormat="1" ht="12.75" x14ac:dyDescent="0.2">
      <c r="A5308" s="135"/>
      <c r="B5308" s="91"/>
      <c r="C5308" s="92"/>
      <c r="H5308" s="145"/>
    </row>
    <row r="5309" spans="1:8" s="144" customFormat="1" ht="12.75" x14ac:dyDescent="0.2">
      <c r="A5309" s="135"/>
      <c r="B5309" s="91"/>
      <c r="C5309" s="92"/>
      <c r="H5309" s="145"/>
    </row>
    <row r="5310" spans="1:8" s="144" customFormat="1" ht="12.75" x14ac:dyDescent="0.2">
      <c r="A5310" s="135"/>
      <c r="B5310" s="91"/>
      <c r="C5310" s="92"/>
      <c r="H5310" s="145"/>
    </row>
    <row r="5311" spans="1:8" s="144" customFormat="1" ht="12.75" x14ac:dyDescent="0.2">
      <c r="A5311" s="135"/>
      <c r="B5311" s="91"/>
      <c r="C5311" s="92"/>
      <c r="H5311" s="145"/>
    </row>
    <row r="5312" spans="1:8" s="144" customFormat="1" ht="12.75" x14ac:dyDescent="0.2">
      <c r="A5312" s="135"/>
      <c r="B5312" s="91"/>
      <c r="C5312" s="92"/>
      <c r="H5312" s="145"/>
    </row>
    <row r="5313" spans="1:8" s="144" customFormat="1" ht="12.75" x14ac:dyDescent="0.2">
      <c r="A5313" s="135"/>
      <c r="B5313" s="91"/>
      <c r="C5313" s="92"/>
      <c r="H5313" s="145"/>
    </row>
    <row r="5314" spans="1:8" s="144" customFormat="1" ht="12.75" x14ac:dyDescent="0.2">
      <c r="A5314" s="135"/>
      <c r="B5314" s="91"/>
      <c r="C5314" s="92"/>
      <c r="H5314" s="145"/>
    </row>
    <row r="5315" spans="1:8" s="144" customFormat="1" ht="12.75" x14ac:dyDescent="0.2">
      <c r="A5315" s="135"/>
      <c r="B5315" s="91"/>
      <c r="C5315" s="92"/>
      <c r="H5315" s="145"/>
    </row>
    <row r="5316" spans="1:8" s="144" customFormat="1" ht="12.75" x14ac:dyDescent="0.2">
      <c r="A5316" s="135"/>
      <c r="B5316" s="91"/>
      <c r="C5316" s="92"/>
      <c r="H5316" s="145"/>
    </row>
    <row r="5317" spans="1:8" s="144" customFormat="1" ht="12.75" x14ac:dyDescent="0.2">
      <c r="A5317" s="135"/>
      <c r="B5317" s="91"/>
      <c r="C5317" s="92"/>
      <c r="H5317" s="145"/>
    </row>
    <row r="5318" spans="1:8" s="144" customFormat="1" ht="12.75" x14ac:dyDescent="0.2">
      <c r="A5318" s="135"/>
      <c r="B5318" s="91"/>
      <c r="C5318" s="92"/>
      <c r="H5318" s="145"/>
    </row>
    <row r="5319" spans="1:8" s="144" customFormat="1" ht="12.75" x14ac:dyDescent="0.2">
      <c r="A5319" s="135"/>
      <c r="B5319" s="91"/>
      <c r="C5319" s="92"/>
      <c r="H5319" s="145"/>
    </row>
    <row r="5320" spans="1:8" s="144" customFormat="1" ht="12.75" x14ac:dyDescent="0.2">
      <c r="A5320" s="135"/>
      <c r="B5320" s="91"/>
      <c r="C5320" s="92"/>
      <c r="H5320" s="145"/>
    </row>
    <row r="5321" spans="1:8" s="144" customFormat="1" ht="12.75" x14ac:dyDescent="0.2">
      <c r="A5321" s="135"/>
      <c r="B5321" s="91"/>
      <c r="C5321" s="92"/>
      <c r="H5321" s="145"/>
    </row>
    <row r="5322" spans="1:8" s="144" customFormat="1" ht="12.75" x14ac:dyDescent="0.2">
      <c r="A5322" s="135"/>
      <c r="B5322" s="91"/>
      <c r="C5322" s="92"/>
      <c r="H5322" s="145"/>
    </row>
    <row r="5323" spans="1:8" s="144" customFormat="1" ht="12.75" x14ac:dyDescent="0.2">
      <c r="A5323" s="135"/>
      <c r="B5323" s="91"/>
      <c r="C5323" s="92"/>
      <c r="H5323" s="145"/>
    </row>
    <row r="5324" spans="1:8" s="144" customFormat="1" ht="12.75" x14ac:dyDescent="0.2">
      <c r="A5324" s="135"/>
      <c r="B5324" s="91"/>
      <c r="C5324" s="92"/>
      <c r="H5324" s="145"/>
    </row>
    <row r="5325" spans="1:8" s="144" customFormat="1" ht="12.75" x14ac:dyDescent="0.2">
      <c r="A5325" s="135"/>
      <c r="B5325" s="91"/>
      <c r="C5325" s="92"/>
      <c r="H5325" s="145"/>
    </row>
    <row r="5326" spans="1:8" s="144" customFormat="1" ht="12.75" x14ac:dyDescent="0.2">
      <c r="A5326" s="135"/>
      <c r="B5326" s="91"/>
      <c r="C5326" s="92"/>
      <c r="H5326" s="145"/>
    </row>
    <row r="5327" spans="1:8" s="144" customFormat="1" ht="12.75" x14ac:dyDescent="0.2">
      <c r="A5327" s="135"/>
      <c r="B5327" s="91"/>
      <c r="C5327" s="92"/>
      <c r="H5327" s="145"/>
    </row>
    <row r="5328" spans="1:8" s="144" customFormat="1" ht="12.75" x14ac:dyDescent="0.2">
      <c r="A5328" s="135"/>
      <c r="B5328" s="91"/>
      <c r="C5328" s="92"/>
      <c r="H5328" s="145"/>
    </row>
    <row r="5329" spans="1:8" s="144" customFormat="1" ht="12.75" x14ac:dyDescent="0.2">
      <c r="A5329" s="135"/>
      <c r="B5329" s="91"/>
      <c r="C5329" s="92"/>
      <c r="H5329" s="145"/>
    </row>
    <row r="5330" spans="1:8" s="144" customFormat="1" ht="12.75" x14ac:dyDescent="0.2">
      <c r="A5330" s="135"/>
      <c r="B5330" s="91"/>
      <c r="C5330" s="92"/>
      <c r="H5330" s="145"/>
    </row>
    <row r="5331" spans="1:8" s="144" customFormat="1" ht="12.75" x14ac:dyDescent="0.2">
      <c r="A5331" s="135"/>
      <c r="B5331" s="91"/>
      <c r="C5331" s="92"/>
      <c r="H5331" s="145"/>
    </row>
    <row r="5332" spans="1:8" s="144" customFormat="1" ht="12.75" x14ac:dyDescent="0.2">
      <c r="A5332" s="135"/>
      <c r="B5332" s="91"/>
      <c r="C5332" s="92"/>
      <c r="H5332" s="145"/>
    </row>
    <row r="5333" spans="1:8" s="144" customFormat="1" ht="12.75" x14ac:dyDescent="0.2">
      <c r="A5333" s="135"/>
      <c r="B5333" s="91"/>
      <c r="C5333" s="92"/>
      <c r="H5333" s="145"/>
    </row>
    <row r="5334" spans="1:8" s="144" customFormat="1" ht="12.75" x14ac:dyDescent="0.2">
      <c r="A5334" s="135"/>
      <c r="B5334" s="91"/>
      <c r="C5334" s="92"/>
      <c r="H5334" s="145"/>
    </row>
    <row r="5335" spans="1:8" s="144" customFormat="1" ht="12.75" x14ac:dyDescent="0.2">
      <c r="A5335" s="135"/>
      <c r="B5335" s="91"/>
      <c r="C5335" s="92"/>
      <c r="H5335" s="145"/>
    </row>
    <row r="5336" spans="1:8" s="144" customFormat="1" ht="12.75" x14ac:dyDescent="0.2">
      <c r="A5336" s="135"/>
      <c r="B5336" s="91"/>
      <c r="C5336" s="92"/>
      <c r="H5336" s="145"/>
    </row>
    <row r="5337" spans="1:8" s="144" customFormat="1" ht="12.75" x14ac:dyDescent="0.2">
      <c r="A5337" s="135"/>
      <c r="B5337" s="91"/>
      <c r="C5337" s="92"/>
      <c r="H5337" s="145"/>
    </row>
    <row r="5338" spans="1:8" s="144" customFormat="1" ht="12.75" x14ac:dyDescent="0.2">
      <c r="A5338" s="135"/>
      <c r="B5338" s="91"/>
      <c r="C5338" s="92"/>
      <c r="H5338" s="145"/>
    </row>
    <row r="5339" spans="1:8" s="144" customFormat="1" ht="12.75" x14ac:dyDescent="0.2">
      <c r="A5339" s="135"/>
      <c r="B5339" s="91"/>
      <c r="C5339" s="92"/>
      <c r="H5339" s="145"/>
    </row>
    <row r="5340" spans="1:8" s="144" customFormat="1" ht="12.75" x14ac:dyDescent="0.2">
      <c r="A5340" s="135"/>
      <c r="B5340" s="91"/>
      <c r="C5340" s="92"/>
      <c r="H5340" s="145"/>
    </row>
    <row r="5341" spans="1:8" s="144" customFormat="1" ht="12.75" x14ac:dyDescent="0.2">
      <c r="A5341" s="135"/>
      <c r="B5341" s="91"/>
      <c r="C5341" s="92"/>
      <c r="H5341" s="145"/>
    </row>
    <row r="5342" spans="1:8" s="144" customFormat="1" ht="12.75" x14ac:dyDescent="0.2">
      <c r="A5342" s="135"/>
      <c r="B5342" s="91"/>
      <c r="C5342" s="92"/>
      <c r="H5342" s="145"/>
    </row>
    <row r="5343" spans="1:8" s="144" customFormat="1" ht="12.75" x14ac:dyDescent="0.2">
      <c r="A5343" s="135"/>
      <c r="B5343" s="91"/>
      <c r="C5343" s="92"/>
      <c r="H5343" s="145"/>
    </row>
    <row r="5344" spans="1:8" s="144" customFormat="1" ht="12.75" x14ac:dyDescent="0.2">
      <c r="A5344" s="135"/>
      <c r="B5344" s="91"/>
      <c r="C5344" s="92"/>
      <c r="H5344" s="145"/>
    </row>
    <row r="5345" spans="1:8" s="144" customFormat="1" ht="12.75" x14ac:dyDescent="0.2">
      <c r="A5345" s="135"/>
      <c r="B5345" s="91"/>
      <c r="C5345" s="92"/>
      <c r="H5345" s="145"/>
    </row>
    <row r="5346" spans="1:8" s="144" customFormat="1" ht="12.75" x14ac:dyDescent="0.2">
      <c r="A5346" s="135"/>
      <c r="B5346" s="91"/>
      <c r="C5346" s="92"/>
      <c r="H5346" s="145"/>
    </row>
    <row r="5347" spans="1:8" s="144" customFormat="1" ht="12.75" x14ac:dyDescent="0.2">
      <c r="A5347" s="135"/>
      <c r="B5347" s="91"/>
      <c r="C5347" s="92"/>
      <c r="H5347" s="145"/>
    </row>
    <row r="5348" spans="1:8" s="144" customFormat="1" ht="12.75" x14ac:dyDescent="0.2">
      <c r="A5348" s="135"/>
      <c r="B5348" s="91"/>
      <c r="C5348" s="92"/>
      <c r="H5348" s="145"/>
    </row>
    <row r="5349" spans="1:8" s="144" customFormat="1" ht="12.75" x14ac:dyDescent="0.2">
      <c r="A5349" s="135"/>
      <c r="B5349" s="91"/>
      <c r="C5349" s="92"/>
      <c r="H5349" s="145"/>
    </row>
    <row r="5350" spans="1:8" s="144" customFormat="1" ht="12.75" x14ac:dyDescent="0.2">
      <c r="A5350" s="135"/>
      <c r="B5350" s="91"/>
      <c r="C5350" s="92"/>
      <c r="H5350" s="145"/>
    </row>
    <row r="5351" spans="1:8" s="144" customFormat="1" ht="12.75" x14ac:dyDescent="0.2">
      <c r="A5351" s="135"/>
      <c r="B5351" s="91"/>
      <c r="C5351" s="92"/>
      <c r="H5351" s="145"/>
    </row>
    <row r="5352" spans="1:8" s="144" customFormat="1" ht="12.75" x14ac:dyDescent="0.2">
      <c r="A5352" s="135"/>
      <c r="B5352" s="91"/>
      <c r="C5352" s="92"/>
      <c r="H5352" s="145"/>
    </row>
    <row r="5353" spans="1:8" s="144" customFormat="1" ht="12.75" x14ac:dyDescent="0.2">
      <c r="A5353" s="135"/>
      <c r="B5353" s="91"/>
      <c r="C5353" s="92"/>
      <c r="H5353" s="145"/>
    </row>
    <row r="5354" spans="1:8" s="144" customFormat="1" ht="12.75" x14ac:dyDescent="0.2">
      <c r="A5354" s="135"/>
      <c r="B5354" s="91"/>
      <c r="C5354" s="92"/>
      <c r="H5354" s="145"/>
    </row>
    <row r="5355" spans="1:8" s="144" customFormat="1" ht="12.75" x14ac:dyDescent="0.2">
      <c r="A5355" s="135"/>
      <c r="B5355" s="91"/>
      <c r="C5355" s="92"/>
      <c r="H5355" s="145"/>
    </row>
    <row r="5356" spans="1:8" s="144" customFormat="1" ht="12.75" x14ac:dyDescent="0.2">
      <c r="A5356" s="135"/>
      <c r="B5356" s="91"/>
      <c r="C5356" s="92"/>
      <c r="H5356" s="145"/>
    </row>
    <row r="5357" spans="1:8" s="144" customFormat="1" ht="12.75" x14ac:dyDescent="0.2">
      <c r="A5357" s="135"/>
      <c r="B5357" s="91"/>
      <c r="C5357" s="92"/>
      <c r="H5357" s="145"/>
    </row>
    <row r="5358" spans="1:8" s="144" customFormat="1" ht="12.75" x14ac:dyDescent="0.2">
      <c r="A5358" s="135"/>
      <c r="B5358" s="91"/>
      <c r="C5358" s="92"/>
      <c r="H5358" s="145"/>
    </row>
    <row r="5359" spans="1:8" s="144" customFormat="1" ht="12.75" x14ac:dyDescent="0.2">
      <c r="A5359" s="135"/>
      <c r="B5359" s="91"/>
      <c r="C5359" s="92"/>
      <c r="H5359" s="145"/>
    </row>
    <row r="5360" spans="1:8" s="144" customFormat="1" ht="12.75" x14ac:dyDescent="0.2">
      <c r="A5360" s="135"/>
      <c r="B5360" s="91"/>
      <c r="C5360" s="92"/>
      <c r="H5360" s="145"/>
    </row>
    <row r="5361" spans="1:8" s="144" customFormat="1" ht="12.75" x14ac:dyDescent="0.2">
      <c r="A5361" s="135"/>
      <c r="B5361" s="91"/>
      <c r="C5361" s="92"/>
      <c r="H5361" s="145"/>
    </row>
    <row r="5362" spans="1:8" s="144" customFormat="1" ht="12.75" x14ac:dyDescent="0.2">
      <c r="A5362" s="135"/>
      <c r="B5362" s="91"/>
      <c r="C5362" s="92"/>
      <c r="H5362" s="145"/>
    </row>
    <row r="5363" spans="1:8" s="144" customFormat="1" ht="12.75" x14ac:dyDescent="0.2">
      <c r="A5363" s="135"/>
      <c r="B5363" s="91"/>
      <c r="C5363" s="92"/>
      <c r="H5363" s="145"/>
    </row>
    <row r="5364" spans="1:8" s="144" customFormat="1" ht="12.75" x14ac:dyDescent="0.2">
      <c r="A5364" s="135"/>
      <c r="B5364" s="91"/>
      <c r="C5364" s="92"/>
      <c r="H5364" s="145"/>
    </row>
    <row r="5365" spans="1:8" s="144" customFormat="1" ht="12.75" x14ac:dyDescent="0.2">
      <c r="A5365" s="135"/>
      <c r="B5365" s="91"/>
      <c r="C5365" s="92"/>
      <c r="H5365" s="145"/>
    </row>
    <row r="5366" spans="1:8" s="144" customFormat="1" ht="12.75" x14ac:dyDescent="0.2">
      <c r="A5366" s="135"/>
      <c r="B5366" s="91"/>
      <c r="C5366" s="92"/>
      <c r="H5366" s="145"/>
    </row>
    <row r="5367" spans="1:8" s="144" customFormat="1" ht="12.75" x14ac:dyDescent="0.2">
      <c r="A5367" s="135"/>
      <c r="B5367" s="91"/>
      <c r="C5367" s="92"/>
      <c r="H5367" s="145"/>
    </row>
    <row r="5368" spans="1:8" s="144" customFormat="1" ht="12.75" x14ac:dyDescent="0.2">
      <c r="A5368" s="135"/>
      <c r="B5368" s="91"/>
      <c r="C5368" s="92"/>
      <c r="H5368" s="145"/>
    </row>
    <row r="5369" spans="1:8" s="144" customFormat="1" ht="12.75" x14ac:dyDescent="0.2">
      <c r="A5369" s="135"/>
      <c r="B5369" s="91"/>
      <c r="C5369" s="92"/>
      <c r="H5369" s="145"/>
    </row>
    <row r="5370" spans="1:8" s="144" customFormat="1" ht="12.75" x14ac:dyDescent="0.2">
      <c r="A5370" s="135"/>
      <c r="B5370" s="91"/>
      <c r="C5370" s="92"/>
      <c r="H5370" s="145"/>
    </row>
    <row r="5371" spans="1:8" s="144" customFormat="1" ht="12.75" x14ac:dyDescent="0.2">
      <c r="A5371" s="135"/>
      <c r="B5371" s="91"/>
      <c r="C5371" s="92"/>
      <c r="H5371" s="145"/>
    </row>
    <row r="5372" spans="1:8" s="144" customFormat="1" ht="12.75" x14ac:dyDescent="0.2">
      <c r="A5372" s="135"/>
      <c r="B5372" s="91"/>
      <c r="C5372" s="92"/>
      <c r="H5372" s="145"/>
    </row>
    <row r="5373" spans="1:8" s="144" customFormat="1" ht="12.75" x14ac:dyDescent="0.2">
      <c r="A5373" s="135"/>
      <c r="B5373" s="91"/>
      <c r="C5373" s="92"/>
      <c r="H5373" s="145"/>
    </row>
    <row r="5374" spans="1:8" s="144" customFormat="1" ht="12.75" x14ac:dyDescent="0.2">
      <c r="A5374" s="135"/>
      <c r="B5374" s="91"/>
      <c r="C5374" s="92"/>
      <c r="H5374" s="145"/>
    </row>
    <row r="5375" spans="1:8" s="144" customFormat="1" ht="12.75" x14ac:dyDescent="0.2">
      <c r="A5375" s="135"/>
      <c r="B5375" s="91"/>
      <c r="C5375" s="92"/>
      <c r="H5375" s="145"/>
    </row>
    <row r="5376" spans="1:8" s="144" customFormat="1" ht="12.75" x14ac:dyDescent="0.2">
      <c r="A5376" s="135"/>
      <c r="B5376" s="91"/>
      <c r="C5376" s="92"/>
      <c r="H5376" s="145"/>
    </row>
    <row r="5377" spans="1:8" s="144" customFormat="1" ht="12.75" x14ac:dyDescent="0.2">
      <c r="A5377" s="135"/>
      <c r="B5377" s="91"/>
      <c r="C5377" s="92"/>
      <c r="H5377" s="145"/>
    </row>
    <row r="5378" spans="1:8" s="144" customFormat="1" ht="12.75" x14ac:dyDescent="0.2">
      <c r="A5378" s="135"/>
      <c r="B5378" s="91"/>
      <c r="C5378" s="92"/>
      <c r="H5378" s="145"/>
    </row>
    <row r="5379" spans="1:8" s="144" customFormat="1" ht="12.75" x14ac:dyDescent="0.2">
      <c r="A5379" s="135"/>
      <c r="B5379" s="91"/>
      <c r="C5379" s="92"/>
      <c r="H5379" s="145"/>
    </row>
    <row r="5380" spans="1:8" s="144" customFormat="1" ht="12.75" x14ac:dyDescent="0.2">
      <c r="A5380" s="135"/>
      <c r="B5380" s="91"/>
      <c r="C5380" s="92"/>
      <c r="H5380" s="145"/>
    </row>
    <row r="5381" spans="1:8" s="144" customFormat="1" ht="12.75" x14ac:dyDescent="0.2">
      <c r="A5381" s="135"/>
      <c r="B5381" s="91"/>
      <c r="C5381" s="92"/>
      <c r="H5381" s="145"/>
    </row>
    <row r="5382" spans="1:8" s="144" customFormat="1" ht="12.75" x14ac:dyDescent="0.2">
      <c r="A5382" s="135"/>
      <c r="B5382" s="91"/>
      <c r="C5382" s="92"/>
      <c r="H5382" s="145"/>
    </row>
    <row r="5383" spans="1:8" s="144" customFormat="1" ht="12.75" x14ac:dyDescent="0.2">
      <c r="A5383" s="135"/>
      <c r="B5383" s="91"/>
      <c r="C5383" s="92"/>
      <c r="H5383" s="145"/>
    </row>
    <row r="5384" spans="1:8" s="144" customFormat="1" ht="12.75" x14ac:dyDescent="0.2">
      <c r="A5384" s="135"/>
      <c r="B5384" s="91"/>
      <c r="C5384" s="92"/>
      <c r="H5384" s="145"/>
    </row>
    <row r="5385" spans="1:8" s="144" customFormat="1" ht="12.75" x14ac:dyDescent="0.2">
      <c r="A5385" s="135"/>
      <c r="B5385" s="91"/>
      <c r="C5385" s="92"/>
      <c r="H5385" s="145"/>
    </row>
    <row r="5386" spans="1:8" s="144" customFormat="1" ht="12.75" x14ac:dyDescent="0.2">
      <c r="A5386" s="135"/>
      <c r="B5386" s="91"/>
      <c r="C5386" s="92"/>
      <c r="H5386" s="145"/>
    </row>
    <row r="5387" spans="1:8" s="144" customFormat="1" ht="12.75" x14ac:dyDescent="0.2">
      <c r="A5387" s="135"/>
      <c r="B5387" s="91"/>
      <c r="C5387" s="92"/>
      <c r="H5387" s="145"/>
    </row>
    <row r="5388" spans="1:8" s="144" customFormat="1" ht="12.75" x14ac:dyDescent="0.2">
      <c r="A5388" s="135"/>
      <c r="B5388" s="91"/>
      <c r="C5388" s="92"/>
      <c r="H5388" s="145"/>
    </row>
    <row r="5389" spans="1:8" s="144" customFormat="1" ht="12.75" x14ac:dyDescent="0.2">
      <c r="A5389" s="135"/>
      <c r="B5389" s="91"/>
      <c r="C5389" s="92"/>
      <c r="H5389" s="145"/>
    </row>
    <row r="5390" spans="1:8" s="144" customFormat="1" ht="12.75" x14ac:dyDescent="0.2">
      <c r="A5390" s="135"/>
      <c r="B5390" s="91"/>
      <c r="C5390" s="92"/>
      <c r="H5390" s="145"/>
    </row>
    <row r="5391" spans="1:8" s="144" customFormat="1" ht="12.75" x14ac:dyDescent="0.2">
      <c r="A5391" s="135"/>
      <c r="B5391" s="91"/>
      <c r="C5391" s="92"/>
      <c r="H5391" s="145"/>
    </row>
    <row r="5392" spans="1:8" s="144" customFormat="1" ht="12.75" x14ac:dyDescent="0.2">
      <c r="A5392" s="135"/>
      <c r="B5392" s="91"/>
      <c r="C5392" s="92"/>
      <c r="H5392" s="145"/>
    </row>
    <row r="5393" spans="1:8" s="144" customFormat="1" ht="12.75" x14ac:dyDescent="0.2">
      <c r="A5393" s="135"/>
      <c r="B5393" s="91"/>
      <c r="C5393" s="92"/>
      <c r="H5393" s="145"/>
    </row>
    <row r="5394" spans="1:8" s="144" customFormat="1" ht="12.75" x14ac:dyDescent="0.2">
      <c r="A5394" s="135"/>
      <c r="B5394" s="91"/>
      <c r="C5394" s="92"/>
      <c r="H5394" s="145"/>
    </row>
    <row r="5395" spans="1:8" s="144" customFormat="1" ht="12.75" x14ac:dyDescent="0.2">
      <c r="A5395" s="135"/>
      <c r="B5395" s="91"/>
      <c r="C5395" s="92"/>
      <c r="H5395" s="145"/>
    </row>
    <row r="5396" spans="1:8" s="144" customFormat="1" ht="12.75" x14ac:dyDescent="0.2">
      <c r="A5396" s="135"/>
      <c r="B5396" s="91"/>
      <c r="C5396" s="92"/>
      <c r="H5396" s="145"/>
    </row>
    <row r="5397" spans="1:8" s="144" customFormat="1" ht="12.75" x14ac:dyDescent="0.2">
      <c r="A5397" s="135"/>
      <c r="B5397" s="91"/>
      <c r="C5397" s="92"/>
      <c r="H5397" s="145"/>
    </row>
    <row r="5398" spans="1:8" s="144" customFormat="1" ht="12.75" x14ac:dyDescent="0.2">
      <c r="A5398" s="135"/>
      <c r="B5398" s="91"/>
      <c r="C5398" s="92"/>
      <c r="H5398" s="145"/>
    </row>
    <row r="5399" spans="1:8" s="144" customFormat="1" ht="12.75" x14ac:dyDescent="0.2">
      <c r="A5399" s="135"/>
      <c r="B5399" s="91"/>
      <c r="C5399" s="92"/>
      <c r="H5399" s="145"/>
    </row>
    <row r="5400" spans="1:8" s="144" customFormat="1" ht="12.75" x14ac:dyDescent="0.2">
      <c r="A5400" s="135"/>
      <c r="B5400" s="91"/>
      <c r="C5400" s="92"/>
      <c r="H5400" s="145"/>
    </row>
    <row r="5401" spans="1:8" s="144" customFormat="1" ht="12.75" x14ac:dyDescent="0.2">
      <c r="A5401" s="135"/>
      <c r="B5401" s="91"/>
      <c r="C5401" s="92"/>
      <c r="H5401" s="145"/>
    </row>
    <row r="5402" spans="1:8" s="144" customFormat="1" ht="12.75" x14ac:dyDescent="0.2">
      <c r="A5402" s="135"/>
      <c r="B5402" s="91"/>
      <c r="C5402" s="92"/>
      <c r="H5402" s="145"/>
    </row>
    <row r="5403" spans="1:8" s="144" customFormat="1" ht="12.75" x14ac:dyDescent="0.2">
      <c r="A5403" s="135"/>
      <c r="B5403" s="91"/>
      <c r="C5403" s="92"/>
      <c r="H5403" s="145"/>
    </row>
    <row r="5404" spans="1:8" s="144" customFormat="1" ht="12.75" x14ac:dyDescent="0.2">
      <c r="A5404" s="135"/>
      <c r="B5404" s="91"/>
      <c r="C5404" s="92"/>
      <c r="H5404" s="145"/>
    </row>
    <row r="5405" spans="1:8" s="144" customFormat="1" ht="12.75" x14ac:dyDescent="0.2">
      <c r="A5405" s="135"/>
      <c r="B5405" s="91"/>
      <c r="C5405" s="92"/>
      <c r="H5405" s="145"/>
    </row>
    <row r="5406" spans="1:8" s="144" customFormat="1" ht="12.75" x14ac:dyDescent="0.2">
      <c r="A5406" s="135"/>
      <c r="B5406" s="91"/>
      <c r="C5406" s="92"/>
      <c r="H5406" s="145"/>
    </row>
    <row r="5407" spans="1:8" s="144" customFormat="1" ht="12.75" x14ac:dyDescent="0.2">
      <c r="A5407" s="135"/>
      <c r="B5407" s="91"/>
      <c r="C5407" s="92"/>
      <c r="H5407" s="145"/>
    </row>
    <row r="5408" spans="1:8" s="144" customFormat="1" ht="12.75" x14ac:dyDescent="0.2">
      <c r="A5408" s="135"/>
      <c r="B5408" s="91"/>
      <c r="C5408" s="92"/>
      <c r="H5408" s="145"/>
    </row>
    <row r="5409" spans="1:8" s="144" customFormat="1" ht="12.75" x14ac:dyDescent="0.2">
      <c r="A5409" s="135"/>
      <c r="B5409" s="91"/>
      <c r="C5409" s="92"/>
      <c r="H5409" s="145"/>
    </row>
    <row r="5410" spans="1:8" s="144" customFormat="1" ht="12.75" x14ac:dyDescent="0.2">
      <c r="A5410" s="135"/>
      <c r="B5410" s="91"/>
      <c r="C5410" s="92"/>
      <c r="H5410" s="145"/>
    </row>
    <row r="5411" spans="1:8" s="144" customFormat="1" ht="12.75" x14ac:dyDescent="0.2">
      <c r="A5411" s="135"/>
      <c r="B5411" s="91"/>
      <c r="C5411" s="92"/>
      <c r="H5411" s="145"/>
    </row>
    <row r="5412" spans="1:8" s="144" customFormat="1" ht="12.75" x14ac:dyDescent="0.2">
      <c r="A5412" s="135"/>
      <c r="B5412" s="91"/>
      <c r="C5412" s="92"/>
      <c r="H5412" s="145"/>
    </row>
    <row r="5413" spans="1:8" s="144" customFormat="1" ht="12.75" x14ac:dyDescent="0.2">
      <c r="A5413" s="135"/>
      <c r="B5413" s="91"/>
      <c r="C5413" s="92"/>
      <c r="H5413" s="145"/>
    </row>
    <row r="5414" spans="1:8" s="144" customFormat="1" ht="12.75" x14ac:dyDescent="0.2">
      <c r="A5414" s="135"/>
      <c r="B5414" s="91"/>
      <c r="C5414" s="92"/>
      <c r="H5414" s="145"/>
    </row>
    <row r="5415" spans="1:8" s="144" customFormat="1" ht="12.75" x14ac:dyDescent="0.2">
      <c r="A5415" s="135"/>
      <c r="B5415" s="91"/>
      <c r="C5415" s="92"/>
      <c r="H5415" s="145"/>
    </row>
    <row r="5416" spans="1:8" s="144" customFormat="1" ht="12.75" x14ac:dyDescent="0.2">
      <c r="A5416" s="135"/>
      <c r="B5416" s="91"/>
      <c r="C5416" s="92"/>
      <c r="H5416" s="145"/>
    </row>
    <row r="5417" spans="1:8" s="144" customFormat="1" ht="12.75" x14ac:dyDescent="0.2">
      <c r="A5417" s="135"/>
      <c r="B5417" s="91"/>
      <c r="C5417" s="92"/>
      <c r="H5417" s="145"/>
    </row>
    <row r="5418" spans="1:8" s="144" customFormat="1" ht="12.75" x14ac:dyDescent="0.2">
      <c r="A5418" s="135"/>
      <c r="B5418" s="91"/>
      <c r="C5418" s="92"/>
      <c r="H5418" s="145"/>
    </row>
    <row r="5419" spans="1:8" s="144" customFormat="1" ht="12.75" x14ac:dyDescent="0.2">
      <c r="A5419" s="135"/>
      <c r="B5419" s="91"/>
      <c r="C5419" s="92"/>
      <c r="H5419" s="145"/>
    </row>
    <row r="5420" spans="1:8" s="144" customFormat="1" ht="12.75" x14ac:dyDescent="0.2">
      <c r="A5420" s="135"/>
      <c r="B5420" s="91"/>
      <c r="C5420" s="92"/>
      <c r="H5420" s="145"/>
    </row>
  </sheetData>
  <mergeCells count="1">
    <mergeCell ref="B7:C7"/>
  </mergeCells>
  <conditionalFormatting sqref="B1:C1048576 H1:H1048576">
    <cfRule type="duplicateValues" dxfId="37" priority="1"/>
  </conditionalFormatting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76"/>
  <sheetViews>
    <sheetView topLeftCell="A2" workbookViewId="0"/>
  </sheetViews>
  <sheetFormatPr baseColWidth="10" defaultColWidth="11.42578125" defaultRowHeight="11.25" x14ac:dyDescent="0.2"/>
  <cols>
    <col min="1" max="1" width="2.140625" style="84" customWidth="1"/>
    <col min="2" max="2" width="8.42578125" style="84" customWidth="1"/>
    <col min="3" max="3" width="43.7109375" style="93" customWidth="1"/>
    <col min="4" max="34" width="3.28515625" style="132" customWidth="1"/>
    <col min="35" max="203" width="18.7109375" style="94" customWidth="1"/>
    <col min="204" max="256" width="11.42578125" style="94"/>
    <col min="257" max="257" width="2.140625" style="94" customWidth="1"/>
    <col min="258" max="258" width="8.42578125" style="94" customWidth="1"/>
    <col min="259" max="259" width="43.7109375" style="94" customWidth="1"/>
    <col min="260" max="290" width="3.28515625" style="94" customWidth="1"/>
    <col min="291" max="459" width="18.7109375" style="94" customWidth="1"/>
    <col min="460" max="512" width="11.42578125" style="94"/>
    <col min="513" max="513" width="2.140625" style="94" customWidth="1"/>
    <col min="514" max="514" width="8.42578125" style="94" customWidth="1"/>
    <col min="515" max="515" width="43.7109375" style="94" customWidth="1"/>
    <col min="516" max="546" width="3.28515625" style="94" customWidth="1"/>
    <col min="547" max="715" width="18.7109375" style="94" customWidth="1"/>
    <col min="716" max="768" width="11.42578125" style="94"/>
    <col min="769" max="769" width="2.140625" style="94" customWidth="1"/>
    <col min="770" max="770" width="8.42578125" style="94" customWidth="1"/>
    <col min="771" max="771" width="43.7109375" style="94" customWidth="1"/>
    <col min="772" max="802" width="3.28515625" style="94" customWidth="1"/>
    <col min="803" max="971" width="18.7109375" style="94" customWidth="1"/>
    <col min="972" max="1024" width="11.42578125" style="94"/>
    <col min="1025" max="1025" width="2.140625" style="94" customWidth="1"/>
    <col min="1026" max="1026" width="8.42578125" style="94" customWidth="1"/>
    <col min="1027" max="1027" width="43.7109375" style="94" customWidth="1"/>
    <col min="1028" max="1058" width="3.28515625" style="94" customWidth="1"/>
    <col min="1059" max="1227" width="18.7109375" style="94" customWidth="1"/>
    <col min="1228" max="1280" width="11.42578125" style="94"/>
    <col min="1281" max="1281" width="2.140625" style="94" customWidth="1"/>
    <col min="1282" max="1282" width="8.42578125" style="94" customWidth="1"/>
    <col min="1283" max="1283" width="43.7109375" style="94" customWidth="1"/>
    <col min="1284" max="1314" width="3.28515625" style="94" customWidth="1"/>
    <col min="1315" max="1483" width="18.7109375" style="94" customWidth="1"/>
    <col min="1484" max="1536" width="11.42578125" style="94"/>
    <col min="1537" max="1537" width="2.140625" style="94" customWidth="1"/>
    <col min="1538" max="1538" width="8.42578125" style="94" customWidth="1"/>
    <col min="1539" max="1539" width="43.7109375" style="94" customWidth="1"/>
    <col min="1540" max="1570" width="3.28515625" style="94" customWidth="1"/>
    <col min="1571" max="1739" width="18.7109375" style="94" customWidth="1"/>
    <col min="1740" max="1792" width="11.42578125" style="94"/>
    <col min="1793" max="1793" width="2.140625" style="94" customWidth="1"/>
    <col min="1794" max="1794" width="8.42578125" style="94" customWidth="1"/>
    <col min="1795" max="1795" width="43.7109375" style="94" customWidth="1"/>
    <col min="1796" max="1826" width="3.28515625" style="94" customWidth="1"/>
    <col min="1827" max="1995" width="18.7109375" style="94" customWidth="1"/>
    <col min="1996" max="2048" width="11.42578125" style="94"/>
    <col min="2049" max="2049" width="2.140625" style="94" customWidth="1"/>
    <col min="2050" max="2050" width="8.42578125" style="94" customWidth="1"/>
    <col min="2051" max="2051" width="43.7109375" style="94" customWidth="1"/>
    <col min="2052" max="2082" width="3.28515625" style="94" customWidth="1"/>
    <col min="2083" max="2251" width="18.7109375" style="94" customWidth="1"/>
    <col min="2252" max="2304" width="11.42578125" style="94"/>
    <col min="2305" max="2305" width="2.140625" style="94" customWidth="1"/>
    <col min="2306" max="2306" width="8.42578125" style="94" customWidth="1"/>
    <col min="2307" max="2307" width="43.7109375" style="94" customWidth="1"/>
    <col min="2308" max="2338" width="3.28515625" style="94" customWidth="1"/>
    <col min="2339" max="2507" width="18.7109375" style="94" customWidth="1"/>
    <col min="2508" max="2560" width="11.42578125" style="94"/>
    <col min="2561" max="2561" width="2.140625" style="94" customWidth="1"/>
    <col min="2562" max="2562" width="8.42578125" style="94" customWidth="1"/>
    <col min="2563" max="2563" width="43.7109375" style="94" customWidth="1"/>
    <col min="2564" max="2594" width="3.28515625" style="94" customWidth="1"/>
    <col min="2595" max="2763" width="18.7109375" style="94" customWidth="1"/>
    <col min="2764" max="2816" width="11.42578125" style="94"/>
    <col min="2817" max="2817" width="2.140625" style="94" customWidth="1"/>
    <col min="2818" max="2818" width="8.42578125" style="94" customWidth="1"/>
    <col min="2819" max="2819" width="43.7109375" style="94" customWidth="1"/>
    <col min="2820" max="2850" width="3.28515625" style="94" customWidth="1"/>
    <col min="2851" max="3019" width="18.7109375" style="94" customWidth="1"/>
    <col min="3020" max="3072" width="11.42578125" style="94"/>
    <col min="3073" max="3073" width="2.140625" style="94" customWidth="1"/>
    <col min="3074" max="3074" width="8.42578125" style="94" customWidth="1"/>
    <col min="3075" max="3075" width="43.7109375" style="94" customWidth="1"/>
    <col min="3076" max="3106" width="3.28515625" style="94" customWidth="1"/>
    <col min="3107" max="3275" width="18.7109375" style="94" customWidth="1"/>
    <col min="3276" max="3328" width="11.42578125" style="94"/>
    <col min="3329" max="3329" width="2.140625" style="94" customWidth="1"/>
    <col min="3330" max="3330" width="8.42578125" style="94" customWidth="1"/>
    <col min="3331" max="3331" width="43.7109375" style="94" customWidth="1"/>
    <col min="3332" max="3362" width="3.28515625" style="94" customWidth="1"/>
    <col min="3363" max="3531" width="18.7109375" style="94" customWidth="1"/>
    <col min="3532" max="3584" width="11.42578125" style="94"/>
    <col min="3585" max="3585" width="2.140625" style="94" customWidth="1"/>
    <col min="3586" max="3586" width="8.42578125" style="94" customWidth="1"/>
    <col min="3587" max="3587" width="43.7109375" style="94" customWidth="1"/>
    <col min="3588" max="3618" width="3.28515625" style="94" customWidth="1"/>
    <col min="3619" max="3787" width="18.7109375" style="94" customWidth="1"/>
    <col min="3788" max="3840" width="11.42578125" style="94"/>
    <col min="3841" max="3841" width="2.140625" style="94" customWidth="1"/>
    <col min="3842" max="3842" width="8.42578125" style="94" customWidth="1"/>
    <col min="3843" max="3843" width="43.7109375" style="94" customWidth="1"/>
    <col min="3844" max="3874" width="3.28515625" style="94" customWidth="1"/>
    <col min="3875" max="4043" width="18.7109375" style="94" customWidth="1"/>
    <col min="4044" max="4096" width="11.42578125" style="94"/>
    <col min="4097" max="4097" width="2.140625" style="94" customWidth="1"/>
    <col min="4098" max="4098" width="8.42578125" style="94" customWidth="1"/>
    <col min="4099" max="4099" width="43.7109375" style="94" customWidth="1"/>
    <col min="4100" max="4130" width="3.28515625" style="94" customWidth="1"/>
    <col min="4131" max="4299" width="18.7109375" style="94" customWidth="1"/>
    <col min="4300" max="4352" width="11.42578125" style="94"/>
    <col min="4353" max="4353" width="2.140625" style="94" customWidth="1"/>
    <col min="4354" max="4354" width="8.42578125" style="94" customWidth="1"/>
    <col min="4355" max="4355" width="43.7109375" style="94" customWidth="1"/>
    <col min="4356" max="4386" width="3.28515625" style="94" customWidth="1"/>
    <col min="4387" max="4555" width="18.7109375" style="94" customWidth="1"/>
    <col min="4556" max="4608" width="11.42578125" style="94"/>
    <col min="4609" max="4609" width="2.140625" style="94" customWidth="1"/>
    <col min="4610" max="4610" width="8.42578125" style="94" customWidth="1"/>
    <col min="4611" max="4611" width="43.7109375" style="94" customWidth="1"/>
    <col min="4612" max="4642" width="3.28515625" style="94" customWidth="1"/>
    <col min="4643" max="4811" width="18.7109375" style="94" customWidth="1"/>
    <col min="4812" max="4864" width="11.42578125" style="94"/>
    <col min="4865" max="4865" width="2.140625" style="94" customWidth="1"/>
    <col min="4866" max="4866" width="8.42578125" style="94" customWidth="1"/>
    <col min="4867" max="4867" width="43.7109375" style="94" customWidth="1"/>
    <col min="4868" max="4898" width="3.28515625" style="94" customWidth="1"/>
    <col min="4899" max="5067" width="18.7109375" style="94" customWidth="1"/>
    <col min="5068" max="5120" width="11.42578125" style="94"/>
    <col min="5121" max="5121" width="2.140625" style="94" customWidth="1"/>
    <col min="5122" max="5122" width="8.42578125" style="94" customWidth="1"/>
    <col min="5123" max="5123" width="43.7109375" style="94" customWidth="1"/>
    <col min="5124" max="5154" width="3.28515625" style="94" customWidth="1"/>
    <col min="5155" max="5323" width="18.7109375" style="94" customWidth="1"/>
    <col min="5324" max="5376" width="11.42578125" style="94"/>
    <col min="5377" max="5377" width="2.140625" style="94" customWidth="1"/>
    <col min="5378" max="5378" width="8.42578125" style="94" customWidth="1"/>
    <col min="5379" max="5379" width="43.7109375" style="94" customWidth="1"/>
    <col min="5380" max="5410" width="3.28515625" style="94" customWidth="1"/>
    <col min="5411" max="5579" width="18.7109375" style="94" customWidth="1"/>
    <col min="5580" max="5632" width="11.42578125" style="94"/>
    <col min="5633" max="5633" width="2.140625" style="94" customWidth="1"/>
    <col min="5634" max="5634" width="8.42578125" style="94" customWidth="1"/>
    <col min="5635" max="5635" width="43.7109375" style="94" customWidth="1"/>
    <col min="5636" max="5666" width="3.28515625" style="94" customWidth="1"/>
    <col min="5667" max="5835" width="18.7109375" style="94" customWidth="1"/>
    <col min="5836" max="5888" width="11.42578125" style="94"/>
    <col min="5889" max="5889" width="2.140625" style="94" customWidth="1"/>
    <col min="5890" max="5890" width="8.42578125" style="94" customWidth="1"/>
    <col min="5891" max="5891" width="43.7109375" style="94" customWidth="1"/>
    <col min="5892" max="5922" width="3.28515625" style="94" customWidth="1"/>
    <col min="5923" max="6091" width="18.7109375" style="94" customWidth="1"/>
    <col min="6092" max="6144" width="11.42578125" style="94"/>
    <col min="6145" max="6145" width="2.140625" style="94" customWidth="1"/>
    <col min="6146" max="6146" width="8.42578125" style="94" customWidth="1"/>
    <col min="6147" max="6147" width="43.7109375" style="94" customWidth="1"/>
    <col min="6148" max="6178" width="3.28515625" style="94" customWidth="1"/>
    <col min="6179" max="6347" width="18.7109375" style="94" customWidth="1"/>
    <col min="6348" max="6400" width="11.42578125" style="94"/>
    <col min="6401" max="6401" width="2.140625" style="94" customWidth="1"/>
    <col min="6402" max="6402" width="8.42578125" style="94" customWidth="1"/>
    <col min="6403" max="6403" width="43.7109375" style="94" customWidth="1"/>
    <col min="6404" max="6434" width="3.28515625" style="94" customWidth="1"/>
    <col min="6435" max="6603" width="18.7109375" style="94" customWidth="1"/>
    <col min="6604" max="6656" width="11.42578125" style="94"/>
    <col min="6657" max="6657" width="2.140625" style="94" customWidth="1"/>
    <col min="6658" max="6658" width="8.42578125" style="94" customWidth="1"/>
    <col min="6659" max="6659" width="43.7109375" style="94" customWidth="1"/>
    <col min="6660" max="6690" width="3.28515625" style="94" customWidth="1"/>
    <col min="6691" max="6859" width="18.7109375" style="94" customWidth="1"/>
    <col min="6860" max="6912" width="11.42578125" style="94"/>
    <col min="6913" max="6913" width="2.140625" style="94" customWidth="1"/>
    <col min="6914" max="6914" width="8.42578125" style="94" customWidth="1"/>
    <col min="6915" max="6915" width="43.7109375" style="94" customWidth="1"/>
    <col min="6916" max="6946" width="3.28515625" style="94" customWidth="1"/>
    <col min="6947" max="7115" width="18.7109375" style="94" customWidth="1"/>
    <col min="7116" max="7168" width="11.42578125" style="94"/>
    <col min="7169" max="7169" width="2.140625" style="94" customWidth="1"/>
    <col min="7170" max="7170" width="8.42578125" style="94" customWidth="1"/>
    <col min="7171" max="7171" width="43.7109375" style="94" customWidth="1"/>
    <col min="7172" max="7202" width="3.28515625" style="94" customWidth="1"/>
    <col min="7203" max="7371" width="18.7109375" style="94" customWidth="1"/>
    <col min="7372" max="7424" width="11.42578125" style="94"/>
    <col min="7425" max="7425" width="2.140625" style="94" customWidth="1"/>
    <col min="7426" max="7426" width="8.42578125" style="94" customWidth="1"/>
    <col min="7427" max="7427" width="43.7109375" style="94" customWidth="1"/>
    <col min="7428" max="7458" width="3.28515625" style="94" customWidth="1"/>
    <col min="7459" max="7627" width="18.7109375" style="94" customWidth="1"/>
    <col min="7628" max="7680" width="11.42578125" style="94"/>
    <col min="7681" max="7681" width="2.140625" style="94" customWidth="1"/>
    <col min="7682" max="7682" width="8.42578125" style="94" customWidth="1"/>
    <col min="7683" max="7683" width="43.7109375" style="94" customWidth="1"/>
    <col min="7684" max="7714" width="3.28515625" style="94" customWidth="1"/>
    <col min="7715" max="7883" width="18.7109375" style="94" customWidth="1"/>
    <col min="7884" max="7936" width="11.42578125" style="94"/>
    <col min="7937" max="7937" width="2.140625" style="94" customWidth="1"/>
    <col min="7938" max="7938" width="8.42578125" style="94" customWidth="1"/>
    <col min="7939" max="7939" width="43.7109375" style="94" customWidth="1"/>
    <col min="7940" max="7970" width="3.28515625" style="94" customWidth="1"/>
    <col min="7971" max="8139" width="18.7109375" style="94" customWidth="1"/>
    <col min="8140" max="8192" width="11.42578125" style="94"/>
    <col min="8193" max="8193" width="2.140625" style="94" customWidth="1"/>
    <col min="8194" max="8194" width="8.42578125" style="94" customWidth="1"/>
    <col min="8195" max="8195" width="43.7109375" style="94" customWidth="1"/>
    <col min="8196" max="8226" width="3.28515625" style="94" customWidth="1"/>
    <col min="8227" max="8395" width="18.7109375" style="94" customWidth="1"/>
    <col min="8396" max="8448" width="11.42578125" style="94"/>
    <col min="8449" max="8449" width="2.140625" style="94" customWidth="1"/>
    <col min="8450" max="8450" width="8.42578125" style="94" customWidth="1"/>
    <col min="8451" max="8451" width="43.7109375" style="94" customWidth="1"/>
    <col min="8452" max="8482" width="3.28515625" style="94" customWidth="1"/>
    <col min="8483" max="8651" width="18.7109375" style="94" customWidth="1"/>
    <col min="8652" max="8704" width="11.42578125" style="94"/>
    <col min="8705" max="8705" width="2.140625" style="94" customWidth="1"/>
    <col min="8706" max="8706" width="8.42578125" style="94" customWidth="1"/>
    <col min="8707" max="8707" width="43.7109375" style="94" customWidth="1"/>
    <col min="8708" max="8738" width="3.28515625" style="94" customWidth="1"/>
    <col min="8739" max="8907" width="18.7109375" style="94" customWidth="1"/>
    <col min="8908" max="8960" width="11.42578125" style="94"/>
    <col min="8961" max="8961" width="2.140625" style="94" customWidth="1"/>
    <col min="8962" max="8962" width="8.42578125" style="94" customWidth="1"/>
    <col min="8963" max="8963" width="43.7109375" style="94" customWidth="1"/>
    <col min="8964" max="8994" width="3.28515625" style="94" customWidth="1"/>
    <col min="8995" max="9163" width="18.7109375" style="94" customWidth="1"/>
    <col min="9164" max="9216" width="11.42578125" style="94"/>
    <col min="9217" max="9217" width="2.140625" style="94" customWidth="1"/>
    <col min="9218" max="9218" width="8.42578125" style="94" customWidth="1"/>
    <col min="9219" max="9219" width="43.7109375" style="94" customWidth="1"/>
    <col min="9220" max="9250" width="3.28515625" style="94" customWidth="1"/>
    <col min="9251" max="9419" width="18.7109375" style="94" customWidth="1"/>
    <col min="9420" max="9472" width="11.42578125" style="94"/>
    <col min="9473" max="9473" width="2.140625" style="94" customWidth="1"/>
    <col min="9474" max="9474" width="8.42578125" style="94" customWidth="1"/>
    <col min="9475" max="9475" width="43.7109375" style="94" customWidth="1"/>
    <col min="9476" max="9506" width="3.28515625" style="94" customWidth="1"/>
    <col min="9507" max="9675" width="18.7109375" style="94" customWidth="1"/>
    <col min="9676" max="9728" width="11.42578125" style="94"/>
    <col min="9729" max="9729" width="2.140625" style="94" customWidth="1"/>
    <col min="9730" max="9730" width="8.42578125" style="94" customWidth="1"/>
    <col min="9731" max="9731" width="43.7109375" style="94" customWidth="1"/>
    <col min="9732" max="9762" width="3.28515625" style="94" customWidth="1"/>
    <col min="9763" max="9931" width="18.7109375" style="94" customWidth="1"/>
    <col min="9932" max="9984" width="11.42578125" style="94"/>
    <col min="9985" max="9985" width="2.140625" style="94" customWidth="1"/>
    <col min="9986" max="9986" width="8.42578125" style="94" customWidth="1"/>
    <col min="9987" max="9987" width="43.7109375" style="94" customWidth="1"/>
    <col min="9988" max="10018" width="3.28515625" style="94" customWidth="1"/>
    <col min="10019" max="10187" width="18.7109375" style="94" customWidth="1"/>
    <col min="10188" max="10240" width="11.42578125" style="94"/>
    <col min="10241" max="10241" width="2.140625" style="94" customWidth="1"/>
    <col min="10242" max="10242" width="8.42578125" style="94" customWidth="1"/>
    <col min="10243" max="10243" width="43.7109375" style="94" customWidth="1"/>
    <col min="10244" max="10274" width="3.28515625" style="94" customWidth="1"/>
    <col min="10275" max="10443" width="18.7109375" style="94" customWidth="1"/>
    <col min="10444" max="10496" width="11.42578125" style="94"/>
    <col min="10497" max="10497" width="2.140625" style="94" customWidth="1"/>
    <col min="10498" max="10498" width="8.42578125" style="94" customWidth="1"/>
    <col min="10499" max="10499" width="43.7109375" style="94" customWidth="1"/>
    <col min="10500" max="10530" width="3.28515625" style="94" customWidth="1"/>
    <col min="10531" max="10699" width="18.7109375" style="94" customWidth="1"/>
    <col min="10700" max="10752" width="11.42578125" style="94"/>
    <col min="10753" max="10753" width="2.140625" style="94" customWidth="1"/>
    <col min="10754" max="10754" width="8.42578125" style="94" customWidth="1"/>
    <col min="10755" max="10755" width="43.7109375" style="94" customWidth="1"/>
    <col min="10756" max="10786" width="3.28515625" style="94" customWidth="1"/>
    <col min="10787" max="10955" width="18.7109375" style="94" customWidth="1"/>
    <col min="10956" max="11008" width="11.42578125" style="94"/>
    <col min="11009" max="11009" width="2.140625" style="94" customWidth="1"/>
    <col min="11010" max="11010" width="8.42578125" style="94" customWidth="1"/>
    <col min="11011" max="11011" width="43.7109375" style="94" customWidth="1"/>
    <col min="11012" max="11042" width="3.28515625" style="94" customWidth="1"/>
    <col min="11043" max="11211" width="18.7109375" style="94" customWidth="1"/>
    <col min="11212" max="11264" width="11.42578125" style="94"/>
    <col min="11265" max="11265" width="2.140625" style="94" customWidth="1"/>
    <col min="11266" max="11266" width="8.42578125" style="94" customWidth="1"/>
    <col min="11267" max="11267" width="43.7109375" style="94" customWidth="1"/>
    <col min="11268" max="11298" width="3.28515625" style="94" customWidth="1"/>
    <col min="11299" max="11467" width="18.7109375" style="94" customWidth="1"/>
    <col min="11468" max="11520" width="11.42578125" style="94"/>
    <col min="11521" max="11521" width="2.140625" style="94" customWidth="1"/>
    <col min="11522" max="11522" width="8.42578125" style="94" customWidth="1"/>
    <col min="11523" max="11523" width="43.7109375" style="94" customWidth="1"/>
    <col min="11524" max="11554" width="3.28515625" style="94" customWidth="1"/>
    <col min="11555" max="11723" width="18.7109375" style="94" customWidth="1"/>
    <col min="11724" max="11776" width="11.42578125" style="94"/>
    <col min="11777" max="11777" width="2.140625" style="94" customWidth="1"/>
    <col min="11778" max="11778" width="8.42578125" style="94" customWidth="1"/>
    <col min="11779" max="11779" width="43.7109375" style="94" customWidth="1"/>
    <col min="11780" max="11810" width="3.28515625" style="94" customWidth="1"/>
    <col min="11811" max="11979" width="18.7109375" style="94" customWidth="1"/>
    <col min="11980" max="12032" width="11.42578125" style="94"/>
    <col min="12033" max="12033" width="2.140625" style="94" customWidth="1"/>
    <col min="12034" max="12034" width="8.42578125" style="94" customWidth="1"/>
    <col min="12035" max="12035" width="43.7109375" style="94" customWidth="1"/>
    <col min="12036" max="12066" width="3.28515625" style="94" customWidth="1"/>
    <col min="12067" max="12235" width="18.7109375" style="94" customWidth="1"/>
    <col min="12236" max="12288" width="11.42578125" style="94"/>
    <col min="12289" max="12289" width="2.140625" style="94" customWidth="1"/>
    <col min="12290" max="12290" width="8.42578125" style="94" customWidth="1"/>
    <col min="12291" max="12291" width="43.7109375" style="94" customWidth="1"/>
    <col min="12292" max="12322" width="3.28515625" style="94" customWidth="1"/>
    <col min="12323" max="12491" width="18.7109375" style="94" customWidth="1"/>
    <col min="12492" max="12544" width="11.42578125" style="94"/>
    <col min="12545" max="12545" width="2.140625" style="94" customWidth="1"/>
    <col min="12546" max="12546" width="8.42578125" style="94" customWidth="1"/>
    <col min="12547" max="12547" width="43.7109375" style="94" customWidth="1"/>
    <col min="12548" max="12578" width="3.28515625" style="94" customWidth="1"/>
    <col min="12579" max="12747" width="18.7109375" style="94" customWidth="1"/>
    <col min="12748" max="12800" width="11.42578125" style="94"/>
    <col min="12801" max="12801" width="2.140625" style="94" customWidth="1"/>
    <col min="12802" max="12802" width="8.42578125" style="94" customWidth="1"/>
    <col min="12803" max="12803" width="43.7109375" style="94" customWidth="1"/>
    <col min="12804" max="12834" width="3.28515625" style="94" customWidth="1"/>
    <col min="12835" max="13003" width="18.7109375" style="94" customWidth="1"/>
    <col min="13004" max="13056" width="11.42578125" style="94"/>
    <col min="13057" max="13057" width="2.140625" style="94" customWidth="1"/>
    <col min="13058" max="13058" width="8.42578125" style="94" customWidth="1"/>
    <col min="13059" max="13059" width="43.7109375" style="94" customWidth="1"/>
    <col min="13060" max="13090" width="3.28515625" style="94" customWidth="1"/>
    <col min="13091" max="13259" width="18.7109375" style="94" customWidth="1"/>
    <col min="13260" max="13312" width="11.42578125" style="94"/>
    <col min="13313" max="13313" width="2.140625" style="94" customWidth="1"/>
    <col min="13314" max="13314" width="8.42578125" style="94" customWidth="1"/>
    <col min="13315" max="13315" width="43.7109375" style="94" customWidth="1"/>
    <col min="13316" max="13346" width="3.28515625" style="94" customWidth="1"/>
    <col min="13347" max="13515" width="18.7109375" style="94" customWidth="1"/>
    <col min="13516" max="13568" width="11.42578125" style="94"/>
    <col min="13569" max="13569" width="2.140625" style="94" customWidth="1"/>
    <col min="13570" max="13570" width="8.42578125" style="94" customWidth="1"/>
    <col min="13571" max="13571" width="43.7109375" style="94" customWidth="1"/>
    <col min="13572" max="13602" width="3.28515625" style="94" customWidth="1"/>
    <col min="13603" max="13771" width="18.7109375" style="94" customWidth="1"/>
    <col min="13772" max="13824" width="11.42578125" style="94"/>
    <col min="13825" max="13825" width="2.140625" style="94" customWidth="1"/>
    <col min="13826" max="13826" width="8.42578125" style="94" customWidth="1"/>
    <col min="13827" max="13827" width="43.7109375" style="94" customWidth="1"/>
    <col min="13828" max="13858" width="3.28515625" style="94" customWidth="1"/>
    <col min="13859" max="14027" width="18.7109375" style="94" customWidth="1"/>
    <col min="14028" max="14080" width="11.42578125" style="94"/>
    <col min="14081" max="14081" width="2.140625" style="94" customWidth="1"/>
    <col min="14082" max="14082" width="8.42578125" style="94" customWidth="1"/>
    <col min="14083" max="14083" width="43.7109375" style="94" customWidth="1"/>
    <col min="14084" max="14114" width="3.28515625" style="94" customWidth="1"/>
    <col min="14115" max="14283" width="18.7109375" style="94" customWidth="1"/>
    <col min="14284" max="14336" width="11.42578125" style="94"/>
    <col min="14337" max="14337" width="2.140625" style="94" customWidth="1"/>
    <col min="14338" max="14338" width="8.42578125" style="94" customWidth="1"/>
    <col min="14339" max="14339" width="43.7109375" style="94" customWidth="1"/>
    <col min="14340" max="14370" width="3.28515625" style="94" customWidth="1"/>
    <col min="14371" max="14539" width="18.7109375" style="94" customWidth="1"/>
    <col min="14540" max="14592" width="11.42578125" style="94"/>
    <col min="14593" max="14593" width="2.140625" style="94" customWidth="1"/>
    <col min="14594" max="14594" width="8.42578125" style="94" customWidth="1"/>
    <col min="14595" max="14595" width="43.7109375" style="94" customWidth="1"/>
    <col min="14596" max="14626" width="3.28515625" style="94" customWidth="1"/>
    <col min="14627" max="14795" width="18.7109375" style="94" customWidth="1"/>
    <col min="14796" max="14848" width="11.42578125" style="94"/>
    <col min="14849" max="14849" width="2.140625" style="94" customWidth="1"/>
    <col min="14850" max="14850" width="8.42578125" style="94" customWidth="1"/>
    <col min="14851" max="14851" width="43.7109375" style="94" customWidth="1"/>
    <col min="14852" max="14882" width="3.28515625" style="94" customWidth="1"/>
    <col min="14883" max="15051" width="18.7109375" style="94" customWidth="1"/>
    <col min="15052" max="15104" width="11.42578125" style="94"/>
    <col min="15105" max="15105" width="2.140625" style="94" customWidth="1"/>
    <col min="15106" max="15106" width="8.42578125" style="94" customWidth="1"/>
    <col min="15107" max="15107" width="43.7109375" style="94" customWidth="1"/>
    <col min="15108" max="15138" width="3.28515625" style="94" customWidth="1"/>
    <col min="15139" max="15307" width="18.7109375" style="94" customWidth="1"/>
    <col min="15308" max="15360" width="11.42578125" style="94"/>
    <col min="15361" max="15361" width="2.140625" style="94" customWidth="1"/>
    <col min="15362" max="15362" width="8.42578125" style="94" customWidth="1"/>
    <col min="15363" max="15363" width="43.7109375" style="94" customWidth="1"/>
    <col min="15364" max="15394" width="3.28515625" style="94" customWidth="1"/>
    <col min="15395" max="15563" width="18.7109375" style="94" customWidth="1"/>
    <col min="15564" max="15616" width="11.42578125" style="94"/>
    <col min="15617" max="15617" width="2.140625" style="94" customWidth="1"/>
    <col min="15618" max="15618" width="8.42578125" style="94" customWidth="1"/>
    <col min="15619" max="15619" width="43.7109375" style="94" customWidth="1"/>
    <col min="15620" max="15650" width="3.28515625" style="94" customWidth="1"/>
    <col min="15651" max="15819" width="18.7109375" style="94" customWidth="1"/>
    <col min="15820" max="15872" width="11.42578125" style="94"/>
    <col min="15873" max="15873" width="2.140625" style="94" customWidth="1"/>
    <col min="15874" max="15874" width="8.42578125" style="94" customWidth="1"/>
    <col min="15875" max="15875" width="43.7109375" style="94" customWidth="1"/>
    <col min="15876" max="15906" width="3.28515625" style="94" customWidth="1"/>
    <col min="15907" max="16075" width="18.7109375" style="94" customWidth="1"/>
    <col min="16076" max="16128" width="11.42578125" style="94"/>
    <col min="16129" max="16129" width="2.140625" style="94" customWidth="1"/>
    <col min="16130" max="16130" width="8.42578125" style="94" customWidth="1"/>
    <col min="16131" max="16131" width="43.7109375" style="94" customWidth="1"/>
    <col min="16132" max="16162" width="3.28515625" style="94" customWidth="1"/>
    <col min="16163" max="16331" width="18.7109375" style="94" customWidth="1"/>
    <col min="16332" max="16384" width="11.42578125" style="94"/>
  </cols>
  <sheetData>
    <row r="1" spans="1:34" s="83" customFormat="1" ht="13.5" hidden="1" customHeight="1" x14ac:dyDescent="0.2">
      <c r="A1" s="82" t="s">
        <v>155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</row>
    <row r="2" spans="1:34" s="83" customFormat="1" ht="13.5" customHeight="1" x14ac:dyDescent="0.2">
      <c r="A2" s="84"/>
      <c r="C2" s="85" t="s">
        <v>156</v>
      </c>
      <c r="D2" s="122" t="s">
        <v>157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</row>
    <row r="3" spans="1:34" s="83" customFormat="1" ht="13.5" customHeight="1" x14ac:dyDescent="0.2">
      <c r="A3" s="84"/>
      <c r="C3" s="85" t="s">
        <v>158</v>
      </c>
      <c r="D3" s="122" t="s">
        <v>159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3"/>
      <c r="AE3" s="124" t="s">
        <v>160</v>
      </c>
      <c r="AF3" s="124"/>
      <c r="AG3" s="122"/>
      <c r="AH3" s="122"/>
    </row>
    <row r="4" spans="1:34" s="83" customFormat="1" ht="13.5" customHeight="1" x14ac:dyDescent="0.2">
      <c r="A4" s="84"/>
      <c r="C4" s="85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5"/>
      <c r="AE4" s="124" t="s">
        <v>161</v>
      </c>
      <c r="AF4" s="124"/>
      <c r="AG4" s="122"/>
      <c r="AH4" s="122"/>
    </row>
    <row r="5" spans="1:34" s="83" customFormat="1" ht="13.5" customHeight="1" x14ac:dyDescent="0.2">
      <c r="A5" s="84"/>
      <c r="C5" s="85" t="s">
        <v>162</v>
      </c>
      <c r="D5" s="122" t="s">
        <v>1145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6"/>
      <c r="AE5" s="124" t="s">
        <v>163</v>
      </c>
      <c r="AF5" s="124"/>
      <c r="AG5" s="122"/>
      <c r="AH5" s="122"/>
    </row>
    <row r="6" spans="1:34" s="86" customFormat="1" ht="13.5" customHeight="1" x14ac:dyDescent="0.2">
      <c r="A6" s="84"/>
      <c r="B6" s="83"/>
      <c r="C6" s="83"/>
      <c r="D6" s="127" t="s">
        <v>164</v>
      </c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</row>
    <row r="7" spans="1:34" s="86" customFormat="1" ht="13.5" customHeight="1" x14ac:dyDescent="0.2">
      <c r="A7" s="84"/>
      <c r="C7" s="83"/>
      <c r="D7" s="128" t="s">
        <v>165</v>
      </c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</row>
    <row r="8" spans="1:34" s="86" customFormat="1" ht="13.5" customHeight="1" x14ac:dyDescent="0.2">
      <c r="A8" s="87"/>
      <c r="B8" s="168" t="s">
        <v>166</v>
      </c>
      <c r="C8" s="168"/>
      <c r="D8" s="130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</row>
    <row r="9" spans="1:34" s="90" customFormat="1" ht="13.5" customHeight="1" x14ac:dyDescent="0.2">
      <c r="A9" s="84"/>
      <c r="B9" s="88" t="s">
        <v>0</v>
      </c>
      <c r="C9" s="89" t="s">
        <v>1</v>
      </c>
      <c r="D9" s="131">
        <v>1</v>
      </c>
      <c r="E9" s="131">
        <v>2</v>
      </c>
      <c r="F9" s="131">
        <v>3</v>
      </c>
      <c r="G9" s="131">
        <v>4</v>
      </c>
      <c r="H9" s="131">
        <v>5</v>
      </c>
      <c r="I9" s="131">
        <v>6</v>
      </c>
      <c r="J9" s="131">
        <v>7</v>
      </c>
      <c r="K9" s="131">
        <v>8</v>
      </c>
      <c r="L9" s="131">
        <v>9</v>
      </c>
      <c r="M9" s="131">
        <v>10</v>
      </c>
      <c r="N9" s="131">
        <v>11</v>
      </c>
      <c r="O9" s="131">
        <v>12</v>
      </c>
      <c r="P9" s="131">
        <v>13</v>
      </c>
      <c r="Q9" s="131">
        <v>14</v>
      </c>
      <c r="R9" s="131">
        <v>15</v>
      </c>
      <c r="S9" s="131">
        <v>16</v>
      </c>
      <c r="T9" s="131">
        <v>17</v>
      </c>
      <c r="U9" s="131">
        <v>18</v>
      </c>
      <c r="V9" s="131">
        <v>19</v>
      </c>
      <c r="W9" s="131">
        <v>20</v>
      </c>
      <c r="X9" s="131">
        <v>21</v>
      </c>
      <c r="Y9" s="131">
        <v>22</v>
      </c>
      <c r="Z9" s="131">
        <v>23</v>
      </c>
      <c r="AA9" s="131">
        <v>24</v>
      </c>
      <c r="AB9" s="131">
        <v>25</v>
      </c>
      <c r="AC9" s="131">
        <v>26</v>
      </c>
      <c r="AD9" s="131">
        <v>27</v>
      </c>
      <c r="AE9" s="131">
        <v>28</v>
      </c>
      <c r="AF9" s="131">
        <v>29</v>
      </c>
      <c r="AG9" s="131">
        <v>30</v>
      </c>
      <c r="AH9" s="131">
        <v>31</v>
      </c>
    </row>
    <row r="10" spans="1:34" s="214" customFormat="1" ht="13.5" customHeight="1" x14ac:dyDescent="0.2">
      <c r="A10" s="84"/>
      <c r="B10" s="217">
        <v>11467</v>
      </c>
      <c r="C10" s="218" t="s">
        <v>15</v>
      </c>
      <c r="D10" s="215" t="s">
        <v>1146</v>
      </c>
      <c r="E10" s="215"/>
      <c r="F10" s="215"/>
      <c r="G10" s="215"/>
      <c r="H10" s="216"/>
      <c r="I10" s="216"/>
      <c r="J10" s="215"/>
      <c r="K10" s="215"/>
      <c r="L10" s="215"/>
      <c r="M10" s="215"/>
      <c r="N10" s="215"/>
      <c r="O10" s="216"/>
      <c r="P10" s="216"/>
      <c r="Q10" s="215"/>
      <c r="R10" s="215"/>
      <c r="S10" s="215"/>
      <c r="T10" s="215"/>
      <c r="U10" s="215"/>
      <c r="V10" s="216"/>
      <c r="W10" s="216"/>
      <c r="X10" s="215"/>
      <c r="Y10" s="215"/>
      <c r="Z10" s="215"/>
      <c r="AA10" s="215"/>
      <c r="AB10" s="215"/>
      <c r="AC10" s="216"/>
      <c r="AD10" s="216"/>
      <c r="AE10" s="215"/>
      <c r="AF10" s="215"/>
      <c r="AG10" s="215"/>
      <c r="AH10" s="215"/>
    </row>
    <row r="11" spans="1:34" s="214" customFormat="1" ht="13.5" customHeight="1" x14ac:dyDescent="0.2">
      <c r="A11" s="84"/>
      <c r="B11" s="217">
        <v>11525</v>
      </c>
      <c r="C11" s="218" t="s">
        <v>220</v>
      </c>
      <c r="D11" s="215" t="s">
        <v>1146</v>
      </c>
      <c r="E11" s="215"/>
      <c r="F11" s="215"/>
      <c r="G11" s="215"/>
      <c r="H11" s="216"/>
      <c r="I11" s="216"/>
      <c r="J11" s="215"/>
      <c r="K11" s="215"/>
      <c r="L11" s="215"/>
      <c r="M11" s="215"/>
      <c r="N11" s="215"/>
      <c r="O11" s="216"/>
      <c r="P11" s="216"/>
      <c r="Q11" s="215"/>
      <c r="R11" s="215"/>
      <c r="S11" s="215"/>
      <c r="T11" s="215"/>
      <c r="U11" s="215"/>
      <c r="V11" s="216"/>
      <c r="W11" s="216"/>
      <c r="X11" s="215"/>
      <c r="Y11" s="215"/>
      <c r="Z11" s="215"/>
      <c r="AA11" s="215"/>
      <c r="AB11" s="215"/>
      <c r="AC11" s="216"/>
      <c r="AD11" s="216"/>
      <c r="AE11" s="215"/>
      <c r="AF11" s="215"/>
      <c r="AG11" s="215"/>
      <c r="AH11" s="215"/>
    </row>
    <row r="12" spans="1:34" s="214" customFormat="1" ht="13.5" customHeight="1" x14ac:dyDescent="0.2">
      <c r="A12" s="84"/>
      <c r="B12" s="217">
        <v>11453</v>
      </c>
      <c r="C12" s="219" t="s">
        <v>23</v>
      </c>
      <c r="D12" s="215" t="s">
        <v>1146</v>
      </c>
      <c r="E12" s="215"/>
      <c r="F12" s="215"/>
      <c r="G12" s="215"/>
      <c r="H12" s="216"/>
      <c r="I12" s="216"/>
      <c r="J12" s="215"/>
      <c r="K12" s="215"/>
      <c r="L12" s="215"/>
      <c r="M12" s="215"/>
      <c r="N12" s="215"/>
      <c r="O12" s="216"/>
      <c r="P12" s="216"/>
      <c r="Q12" s="215"/>
      <c r="R12" s="215"/>
      <c r="S12" s="215"/>
      <c r="T12" s="215"/>
      <c r="U12" s="215"/>
      <c r="V12" s="216"/>
      <c r="W12" s="216"/>
      <c r="X12" s="215"/>
      <c r="Y12" s="215"/>
      <c r="Z12" s="215"/>
      <c r="AA12" s="215"/>
      <c r="AB12" s="215"/>
      <c r="AC12" s="216"/>
      <c r="AD12" s="216"/>
      <c r="AE12" s="215"/>
      <c r="AF12" s="215"/>
      <c r="AG12" s="215"/>
      <c r="AH12" s="215"/>
    </row>
    <row r="13" spans="1:34" s="214" customFormat="1" ht="13.5" customHeight="1" x14ac:dyDescent="0.2">
      <c r="A13" s="84"/>
      <c r="B13" s="217">
        <v>11415</v>
      </c>
      <c r="C13" s="219" t="s">
        <v>25</v>
      </c>
      <c r="D13" s="215" t="s">
        <v>1146</v>
      </c>
      <c r="E13" s="215"/>
      <c r="F13" s="215"/>
      <c r="G13" s="215"/>
      <c r="H13" s="216"/>
      <c r="I13" s="216"/>
      <c r="J13" s="215"/>
      <c r="K13" s="215"/>
      <c r="L13" s="215"/>
      <c r="M13" s="215"/>
      <c r="N13" s="215"/>
      <c r="O13" s="216"/>
      <c r="P13" s="216"/>
      <c r="Q13" s="215"/>
      <c r="R13" s="215"/>
      <c r="S13" s="215"/>
      <c r="T13" s="215"/>
      <c r="U13" s="215"/>
      <c r="V13" s="216"/>
      <c r="W13" s="216"/>
      <c r="X13" s="215"/>
      <c r="Y13" s="215"/>
      <c r="Z13" s="215"/>
      <c r="AA13" s="215"/>
      <c r="AB13" s="215"/>
      <c r="AC13" s="216"/>
      <c r="AD13" s="216"/>
      <c r="AE13" s="215"/>
      <c r="AF13" s="215"/>
      <c r="AG13" s="215"/>
      <c r="AH13" s="215"/>
    </row>
    <row r="14" spans="1:34" s="214" customFormat="1" ht="13.5" customHeight="1" x14ac:dyDescent="0.2">
      <c r="A14" s="84"/>
      <c r="B14" s="217">
        <v>11503</v>
      </c>
      <c r="C14" s="219" t="s">
        <v>16</v>
      </c>
      <c r="D14" s="215" t="s">
        <v>1146</v>
      </c>
      <c r="E14" s="215"/>
      <c r="F14" s="215"/>
      <c r="G14" s="215"/>
      <c r="H14" s="216"/>
      <c r="I14" s="216"/>
      <c r="J14" s="215"/>
      <c r="K14" s="215"/>
      <c r="L14" s="215"/>
      <c r="M14" s="215"/>
      <c r="N14" s="215"/>
      <c r="O14" s="216"/>
      <c r="P14" s="216"/>
      <c r="Q14" s="215"/>
      <c r="R14" s="215"/>
      <c r="S14" s="215"/>
      <c r="T14" s="215"/>
      <c r="U14" s="215"/>
      <c r="V14" s="216"/>
      <c r="W14" s="216"/>
      <c r="X14" s="215"/>
      <c r="Y14" s="215"/>
      <c r="Z14" s="215"/>
      <c r="AA14" s="215"/>
      <c r="AB14" s="215"/>
      <c r="AC14" s="216"/>
      <c r="AD14" s="216"/>
      <c r="AE14" s="215"/>
      <c r="AF14" s="215"/>
      <c r="AG14" s="215"/>
      <c r="AH14" s="215"/>
    </row>
    <row r="15" spans="1:34" s="214" customFormat="1" ht="13.5" customHeight="1" x14ac:dyDescent="0.2">
      <c r="A15" s="84"/>
      <c r="B15" s="217">
        <v>11413</v>
      </c>
      <c r="C15" s="219" t="s">
        <v>26</v>
      </c>
      <c r="D15" s="215" t="s">
        <v>1146</v>
      </c>
      <c r="E15" s="215"/>
      <c r="F15" s="215"/>
      <c r="G15" s="215"/>
      <c r="H15" s="216"/>
      <c r="I15" s="216"/>
      <c r="J15" s="215"/>
      <c r="K15" s="215"/>
      <c r="L15" s="215"/>
      <c r="M15" s="215"/>
      <c r="N15" s="215"/>
      <c r="O15" s="216"/>
      <c r="P15" s="216"/>
      <c r="Q15" s="215"/>
      <c r="R15" s="215"/>
      <c r="S15" s="215"/>
      <c r="T15" s="215"/>
      <c r="U15" s="215"/>
      <c r="V15" s="216"/>
      <c r="W15" s="216"/>
      <c r="X15" s="215"/>
      <c r="Y15" s="215"/>
      <c r="Z15" s="215"/>
      <c r="AA15" s="215"/>
      <c r="AB15" s="215"/>
      <c r="AC15" s="216"/>
      <c r="AD15" s="216"/>
      <c r="AE15" s="215"/>
      <c r="AF15" s="215"/>
      <c r="AG15" s="215"/>
      <c r="AH15" s="215"/>
    </row>
    <row r="16" spans="1:34" s="214" customFormat="1" ht="13.5" customHeight="1" x14ac:dyDescent="0.2">
      <c r="A16" s="84"/>
      <c r="B16" s="217">
        <v>11450</v>
      </c>
      <c r="C16" s="219" t="s">
        <v>27</v>
      </c>
      <c r="D16" s="215" t="s">
        <v>1146</v>
      </c>
      <c r="E16" s="215"/>
      <c r="F16" s="215"/>
      <c r="G16" s="215"/>
      <c r="H16" s="216"/>
      <c r="I16" s="216"/>
      <c r="J16" s="215"/>
      <c r="K16" s="215"/>
      <c r="L16" s="215"/>
      <c r="M16" s="215"/>
      <c r="N16" s="215"/>
      <c r="O16" s="216"/>
      <c r="P16" s="216"/>
      <c r="Q16" s="215"/>
      <c r="R16" s="215"/>
      <c r="S16" s="215"/>
      <c r="T16" s="215"/>
      <c r="U16" s="215"/>
      <c r="V16" s="216"/>
      <c r="W16" s="216"/>
      <c r="X16" s="215"/>
      <c r="Y16" s="215"/>
      <c r="Z16" s="215"/>
      <c r="AA16" s="215"/>
      <c r="AB16" s="215"/>
      <c r="AC16" s="216"/>
      <c r="AD16" s="216"/>
      <c r="AE16" s="215"/>
      <c r="AF16" s="215"/>
      <c r="AG16" s="215"/>
      <c r="AH16" s="215"/>
    </row>
    <row r="17" spans="1:34" s="214" customFormat="1" ht="13.5" customHeight="1" x14ac:dyDescent="0.2">
      <c r="A17" s="84"/>
      <c r="B17" s="217">
        <v>11473</v>
      </c>
      <c r="C17" s="219" t="s">
        <v>28</v>
      </c>
      <c r="D17" s="215" t="s">
        <v>1146</v>
      </c>
      <c r="E17" s="215"/>
      <c r="F17" s="215"/>
      <c r="G17" s="215"/>
      <c r="H17" s="216"/>
      <c r="I17" s="216"/>
      <c r="J17" s="215"/>
      <c r="K17" s="215"/>
      <c r="L17" s="215"/>
      <c r="M17" s="215"/>
      <c r="N17" s="215"/>
      <c r="O17" s="216"/>
      <c r="P17" s="216"/>
      <c r="Q17" s="215"/>
      <c r="R17" s="215"/>
      <c r="S17" s="215"/>
      <c r="T17" s="215"/>
      <c r="U17" s="215"/>
      <c r="V17" s="216"/>
      <c r="W17" s="216"/>
      <c r="X17" s="215"/>
      <c r="Y17" s="215"/>
      <c r="Z17" s="215"/>
      <c r="AA17" s="215"/>
      <c r="AB17" s="215"/>
      <c r="AC17" s="216"/>
      <c r="AD17" s="216"/>
      <c r="AE17" s="215"/>
      <c r="AF17" s="215"/>
      <c r="AG17" s="215"/>
      <c r="AH17" s="215"/>
    </row>
    <row r="18" spans="1:34" s="214" customFormat="1" ht="13.5" customHeight="1" x14ac:dyDescent="0.2">
      <c r="A18" s="84"/>
      <c r="B18" s="217">
        <v>11479</v>
      </c>
      <c r="C18" s="219" t="s">
        <v>30</v>
      </c>
      <c r="D18" s="215" t="s">
        <v>1146</v>
      </c>
      <c r="E18" s="215"/>
      <c r="F18" s="215"/>
      <c r="G18" s="215"/>
      <c r="H18" s="216"/>
      <c r="I18" s="216"/>
      <c r="J18" s="215"/>
      <c r="K18" s="215"/>
      <c r="L18" s="215"/>
      <c r="M18" s="215"/>
      <c r="N18" s="215"/>
      <c r="O18" s="216"/>
      <c r="P18" s="216"/>
      <c r="Q18" s="215"/>
      <c r="R18" s="215"/>
      <c r="S18" s="215"/>
      <c r="T18" s="215"/>
      <c r="U18" s="215"/>
      <c r="V18" s="216"/>
      <c r="W18" s="216"/>
      <c r="X18" s="215"/>
      <c r="Y18" s="215"/>
      <c r="Z18" s="215"/>
      <c r="AA18" s="215"/>
      <c r="AB18" s="215"/>
      <c r="AC18" s="216"/>
      <c r="AD18" s="216"/>
      <c r="AE18" s="215"/>
      <c r="AF18" s="215"/>
      <c r="AG18" s="215"/>
      <c r="AH18" s="215"/>
    </row>
    <row r="19" spans="1:34" s="214" customFormat="1" ht="13.5" customHeight="1" x14ac:dyDescent="0.2">
      <c r="A19" s="84"/>
      <c r="B19" s="217">
        <v>11441</v>
      </c>
      <c r="C19" s="219" t="s">
        <v>36</v>
      </c>
      <c r="D19" s="215" t="s">
        <v>1146</v>
      </c>
      <c r="E19" s="215"/>
      <c r="F19" s="215"/>
      <c r="G19" s="215"/>
      <c r="H19" s="216"/>
      <c r="I19" s="216"/>
      <c r="J19" s="215"/>
      <c r="K19" s="215"/>
      <c r="L19" s="215"/>
      <c r="M19" s="215"/>
      <c r="N19" s="215"/>
      <c r="O19" s="216"/>
      <c r="P19" s="216"/>
      <c r="Q19" s="215"/>
      <c r="R19" s="215"/>
      <c r="S19" s="215"/>
      <c r="T19" s="215"/>
      <c r="U19" s="215"/>
      <c r="V19" s="216"/>
      <c r="W19" s="216"/>
      <c r="X19" s="215"/>
      <c r="Y19" s="215"/>
      <c r="Z19" s="215"/>
      <c r="AA19" s="215"/>
      <c r="AB19" s="215"/>
      <c r="AC19" s="216"/>
      <c r="AD19" s="216"/>
      <c r="AE19" s="215"/>
      <c r="AF19" s="215"/>
      <c r="AG19" s="215"/>
      <c r="AH19" s="215"/>
    </row>
    <row r="20" spans="1:34" s="214" customFormat="1" ht="13.5" customHeight="1" x14ac:dyDescent="0.2">
      <c r="A20" s="84"/>
      <c r="B20" s="217">
        <v>11420</v>
      </c>
      <c r="C20" s="219" t="s">
        <v>38</v>
      </c>
      <c r="D20" s="215" t="s">
        <v>1146</v>
      </c>
      <c r="E20" s="215"/>
      <c r="F20" s="215"/>
      <c r="G20" s="215"/>
      <c r="H20" s="216"/>
      <c r="I20" s="216"/>
      <c r="J20" s="215"/>
      <c r="K20" s="215"/>
      <c r="L20" s="215"/>
      <c r="M20" s="215"/>
      <c r="N20" s="215"/>
      <c r="O20" s="216"/>
      <c r="P20" s="216"/>
      <c r="Q20" s="215"/>
      <c r="R20" s="215"/>
      <c r="S20" s="215"/>
      <c r="T20" s="215"/>
      <c r="U20" s="215"/>
      <c r="V20" s="216"/>
      <c r="W20" s="216"/>
      <c r="X20" s="215"/>
      <c r="Y20" s="215"/>
      <c r="Z20" s="215"/>
      <c r="AA20" s="215"/>
      <c r="AB20" s="215"/>
      <c r="AC20" s="216"/>
      <c r="AD20" s="216"/>
      <c r="AE20" s="215"/>
      <c r="AF20" s="215"/>
      <c r="AG20" s="215"/>
      <c r="AH20" s="215"/>
    </row>
    <row r="21" spans="1:34" s="214" customFormat="1" ht="13.5" customHeight="1" x14ac:dyDescent="0.2">
      <c r="A21" s="84"/>
      <c r="B21" s="217">
        <v>11419</v>
      </c>
      <c r="C21" s="219" t="s">
        <v>44</v>
      </c>
      <c r="D21" s="215" t="s">
        <v>1146</v>
      </c>
      <c r="E21" s="215"/>
      <c r="F21" s="215"/>
      <c r="G21" s="215"/>
      <c r="H21" s="216"/>
      <c r="I21" s="216"/>
      <c r="J21" s="215"/>
      <c r="K21" s="215"/>
      <c r="L21" s="215"/>
      <c r="M21" s="215"/>
      <c r="N21" s="215"/>
      <c r="O21" s="216"/>
      <c r="P21" s="216"/>
      <c r="Q21" s="215"/>
      <c r="R21" s="215"/>
      <c r="S21" s="215"/>
      <c r="T21" s="215"/>
      <c r="U21" s="215"/>
      <c r="V21" s="216"/>
      <c r="W21" s="216"/>
      <c r="X21" s="215"/>
      <c r="Y21" s="215"/>
      <c r="Z21" s="215"/>
      <c r="AA21" s="215"/>
      <c r="AB21" s="215"/>
      <c r="AC21" s="216"/>
      <c r="AD21" s="216"/>
      <c r="AE21" s="215"/>
      <c r="AF21" s="215"/>
      <c r="AG21" s="215"/>
      <c r="AH21" s="215"/>
    </row>
    <row r="22" spans="1:34" s="214" customFormat="1" ht="13.5" customHeight="1" x14ac:dyDescent="0.2">
      <c r="A22" s="84"/>
      <c r="B22" s="217">
        <v>11416</v>
      </c>
      <c r="C22" s="219" t="s">
        <v>45</v>
      </c>
      <c r="D22" s="215" t="s">
        <v>1146</v>
      </c>
      <c r="E22" s="215"/>
      <c r="F22" s="215"/>
      <c r="G22" s="215"/>
      <c r="H22" s="216"/>
      <c r="I22" s="216"/>
      <c r="J22" s="215"/>
      <c r="K22" s="215"/>
      <c r="L22" s="215"/>
      <c r="M22" s="215"/>
      <c r="N22" s="215"/>
      <c r="O22" s="216"/>
      <c r="P22" s="216"/>
      <c r="Q22" s="215"/>
      <c r="R22" s="215"/>
      <c r="S22" s="215"/>
      <c r="T22" s="215"/>
      <c r="U22" s="215"/>
      <c r="V22" s="216"/>
      <c r="W22" s="216"/>
      <c r="X22" s="215"/>
      <c r="Y22" s="215"/>
      <c r="Z22" s="215"/>
      <c r="AA22" s="215"/>
      <c r="AB22" s="215"/>
      <c r="AC22" s="216"/>
      <c r="AD22" s="216"/>
      <c r="AE22" s="215"/>
      <c r="AF22" s="215"/>
      <c r="AG22" s="215"/>
      <c r="AH22" s="215"/>
    </row>
    <row r="23" spans="1:34" s="214" customFormat="1" ht="13.5" customHeight="1" x14ac:dyDescent="0.2">
      <c r="A23" s="84"/>
      <c r="B23" s="217">
        <v>11418</v>
      </c>
      <c r="C23" s="219" t="s">
        <v>51</v>
      </c>
      <c r="D23" s="215" t="s">
        <v>1146</v>
      </c>
      <c r="E23" s="215"/>
      <c r="F23" s="215"/>
      <c r="G23" s="215"/>
      <c r="H23" s="216"/>
      <c r="I23" s="216"/>
      <c r="J23" s="215"/>
      <c r="K23" s="215"/>
      <c r="L23" s="215"/>
      <c r="M23" s="215"/>
      <c r="N23" s="215"/>
      <c r="O23" s="216"/>
      <c r="P23" s="216"/>
      <c r="Q23" s="215"/>
      <c r="R23" s="215"/>
      <c r="S23" s="215"/>
      <c r="T23" s="215"/>
      <c r="U23" s="215"/>
      <c r="V23" s="216"/>
      <c r="W23" s="216"/>
      <c r="X23" s="215"/>
      <c r="Y23" s="215"/>
      <c r="Z23" s="215"/>
      <c r="AA23" s="215"/>
      <c r="AB23" s="215"/>
      <c r="AC23" s="216"/>
      <c r="AD23" s="216"/>
      <c r="AE23" s="215"/>
      <c r="AF23" s="215"/>
      <c r="AG23" s="215"/>
      <c r="AH23" s="215"/>
    </row>
    <row r="24" spans="1:34" s="214" customFormat="1" ht="13.5" customHeight="1" x14ac:dyDescent="0.2">
      <c r="A24" s="84"/>
      <c r="B24" s="217">
        <v>11494</v>
      </c>
      <c r="C24" s="220" t="s">
        <v>84</v>
      </c>
      <c r="D24" s="215" t="s">
        <v>1146</v>
      </c>
      <c r="E24" s="215"/>
      <c r="F24" s="215"/>
      <c r="G24" s="215"/>
      <c r="H24" s="216"/>
      <c r="I24" s="216"/>
      <c r="J24" s="215"/>
      <c r="K24" s="215"/>
      <c r="L24" s="215"/>
      <c r="M24" s="215"/>
      <c r="N24" s="215"/>
      <c r="O24" s="216"/>
      <c r="P24" s="216"/>
      <c r="Q24" s="215"/>
      <c r="R24" s="215"/>
      <c r="S24" s="215"/>
      <c r="T24" s="215"/>
      <c r="U24" s="215"/>
      <c r="V24" s="216"/>
      <c r="W24" s="216"/>
      <c r="X24" s="215"/>
      <c r="Y24" s="215"/>
      <c r="Z24" s="215"/>
      <c r="AA24" s="215"/>
      <c r="AB24" s="215"/>
      <c r="AC24" s="216"/>
      <c r="AD24" s="216"/>
      <c r="AE24" s="215"/>
      <c r="AF24" s="215"/>
      <c r="AG24" s="215"/>
      <c r="AH24" s="215"/>
    </row>
    <row r="25" spans="1:34" s="214" customFormat="1" ht="13.5" customHeight="1" x14ac:dyDescent="0.2">
      <c r="A25" s="84"/>
      <c r="B25" s="217">
        <v>11449</v>
      </c>
      <c r="C25" s="220" t="s">
        <v>58</v>
      </c>
      <c r="D25" s="215" t="s">
        <v>1146</v>
      </c>
      <c r="E25" s="215"/>
      <c r="F25" s="215"/>
      <c r="G25" s="215"/>
      <c r="H25" s="216"/>
      <c r="I25" s="216"/>
      <c r="J25" s="215"/>
      <c r="K25" s="215"/>
      <c r="L25" s="215"/>
      <c r="M25" s="215"/>
      <c r="N25" s="215"/>
      <c r="O25" s="216"/>
      <c r="P25" s="216"/>
      <c r="Q25" s="215"/>
      <c r="R25" s="215"/>
      <c r="S25" s="215"/>
      <c r="T25" s="215"/>
      <c r="U25" s="215"/>
      <c r="V25" s="216"/>
      <c r="W25" s="216"/>
      <c r="X25" s="215"/>
      <c r="Y25" s="215"/>
      <c r="Z25" s="215"/>
      <c r="AA25" s="215"/>
      <c r="AB25" s="215"/>
      <c r="AC25" s="216"/>
      <c r="AD25" s="216"/>
      <c r="AE25" s="215"/>
      <c r="AF25" s="215"/>
      <c r="AG25" s="215"/>
      <c r="AH25" s="215"/>
    </row>
    <row r="26" spans="1:34" s="214" customFormat="1" ht="13.5" customHeight="1" x14ac:dyDescent="0.2">
      <c r="A26" s="84"/>
      <c r="B26" s="217">
        <v>11401</v>
      </c>
      <c r="C26" s="220" t="s">
        <v>108</v>
      </c>
      <c r="D26" s="215" t="s">
        <v>1146</v>
      </c>
      <c r="E26" s="215"/>
      <c r="F26" s="215"/>
      <c r="G26" s="215"/>
      <c r="H26" s="216"/>
      <c r="I26" s="216"/>
      <c r="J26" s="215"/>
      <c r="K26" s="215"/>
      <c r="L26" s="215"/>
      <c r="M26" s="215"/>
      <c r="N26" s="215"/>
      <c r="O26" s="216"/>
      <c r="P26" s="216"/>
      <c r="Q26" s="215"/>
      <c r="R26" s="215"/>
      <c r="S26" s="215"/>
      <c r="T26" s="215"/>
      <c r="U26" s="215"/>
      <c r="V26" s="216"/>
      <c r="W26" s="216"/>
      <c r="X26" s="215"/>
      <c r="Y26" s="215"/>
      <c r="Z26" s="215"/>
      <c r="AA26" s="215"/>
      <c r="AB26" s="215"/>
      <c r="AC26" s="216"/>
      <c r="AD26" s="216"/>
      <c r="AE26" s="215"/>
      <c r="AF26" s="215"/>
      <c r="AG26" s="215"/>
      <c r="AH26" s="215"/>
    </row>
    <row r="27" spans="1:34" s="214" customFormat="1" ht="13.5" customHeight="1" x14ac:dyDescent="0.2">
      <c r="A27" s="84"/>
      <c r="B27" s="217">
        <v>11499</v>
      </c>
      <c r="C27" s="220" t="s">
        <v>89</v>
      </c>
      <c r="D27" s="215" t="s">
        <v>1146</v>
      </c>
      <c r="E27" s="215"/>
      <c r="F27" s="215"/>
      <c r="G27" s="215"/>
      <c r="H27" s="216"/>
      <c r="I27" s="216"/>
      <c r="J27" s="215"/>
      <c r="K27" s="215"/>
      <c r="L27" s="215"/>
      <c r="M27" s="215"/>
      <c r="N27" s="215"/>
      <c r="O27" s="216"/>
      <c r="P27" s="216"/>
      <c r="Q27" s="215"/>
      <c r="R27" s="215"/>
      <c r="S27" s="215"/>
      <c r="T27" s="215"/>
      <c r="U27" s="215"/>
      <c r="V27" s="216"/>
      <c r="W27" s="216"/>
      <c r="X27" s="215"/>
      <c r="Y27" s="215"/>
      <c r="Z27" s="215"/>
      <c r="AA27" s="215"/>
      <c r="AB27" s="215"/>
      <c r="AC27" s="216"/>
      <c r="AD27" s="216"/>
      <c r="AE27" s="215"/>
      <c r="AF27" s="215"/>
      <c r="AG27" s="215"/>
      <c r="AH27" s="215"/>
    </row>
    <row r="28" spans="1:34" s="214" customFormat="1" ht="13.5" customHeight="1" x14ac:dyDescent="0.2">
      <c r="A28" s="84"/>
      <c r="B28" s="217">
        <v>11502</v>
      </c>
      <c r="C28" s="220" t="s">
        <v>91</v>
      </c>
      <c r="D28" s="215" t="s">
        <v>1146</v>
      </c>
      <c r="E28" s="215"/>
      <c r="F28" s="215"/>
      <c r="G28" s="215"/>
      <c r="H28" s="216"/>
      <c r="I28" s="216"/>
      <c r="J28" s="215"/>
      <c r="K28" s="215"/>
      <c r="L28" s="215"/>
      <c r="M28" s="215"/>
      <c r="N28" s="215"/>
      <c r="O28" s="216"/>
      <c r="P28" s="216"/>
      <c r="Q28" s="215"/>
      <c r="R28" s="215"/>
      <c r="S28" s="215"/>
      <c r="T28" s="215"/>
      <c r="U28" s="215"/>
      <c r="V28" s="216"/>
      <c r="W28" s="216"/>
      <c r="X28" s="215"/>
      <c r="Y28" s="215"/>
      <c r="Z28" s="215"/>
      <c r="AA28" s="215"/>
      <c r="AB28" s="215"/>
      <c r="AC28" s="216"/>
      <c r="AD28" s="216"/>
      <c r="AE28" s="215"/>
      <c r="AF28" s="215"/>
      <c r="AG28" s="215"/>
      <c r="AH28" s="215"/>
    </row>
    <row r="29" spans="1:34" s="214" customFormat="1" ht="13.5" customHeight="1" x14ac:dyDescent="0.2">
      <c r="A29" s="84"/>
      <c r="B29" s="217">
        <v>11408</v>
      </c>
      <c r="C29" s="220" t="s">
        <v>64</v>
      </c>
      <c r="D29" s="215" t="s">
        <v>1146</v>
      </c>
      <c r="E29" s="215"/>
      <c r="F29" s="215"/>
      <c r="G29" s="215"/>
      <c r="H29" s="216"/>
      <c r="I29" s="216"/>
      <c r="J29" s="215"/>
      <c r="K29" s="215"/>
      <c r="L29" s="215"/>
      <c r="M29" s="215"/>
      <c r="N29" s="215"/>
      <c r="O29" s="216"/>
      <c r="P29" s="216"/>
      <c r="Q29" s="215"/>
      <c r="R29" s="215"/>
      <c r="S29" s="215"/>
      <c r="T29" s="215"/>
      <c r="U29" s="215"/>
      <c r="V29" s="216"/>
      <c r="W29" s="216"/>
      <c r="X29" s="215"/>
      <c r="Y29" s="215"/>
      <c r="Z29" s="215"/>
      <c r="AA29" s="215"/>
      <c r="AB29" s="215"/>
      <c r="AC29" s="216"/>
      <c r="AD29" s="216"/>
      <c r="AE29" s="215"/>
      <c r="AF29" s="215"/>
      <c r="AG29" s="215"/>
      <c r="AH29" s="215"/>
    </row>
    <row r="30" spans="1:34" s="214" customFormat="1" ht="13.5" customHeight="1" x14ac:dyDescent="0.2">
      <c r="A30" s="84"/>
      <c r="B30" s="217">
        <v>11428</v>
      </c>
      <c r="C30" s="220" t="s">
        <v>169</v>
      </c>
      <c r="D30" s="215" t="s">
        <v>1146</v>
      </c>
      <c r="E30" s="215"/>
      <c r="F30" s="215"/>
      <c r="G30" s="215"/>
      <c r="H30" s="216"/>
      <c r="I30" s="216"/>
      <c r="J30" s="215"/>
      <c r="K30" s="215"/>
      <c r="L30" s="215"/>
      <c r="M30" s="215"/>
      <c r="N30" s="215"/>
      <c r="O30" s="216"/>
      <c r="P30" s="216"/>
      <c r="Q30" s="215"/>
      <c r="R30" s="215"/>
      <c r="S30" s="215"/>
      <c r="T30" s="215"/>
      <c r="U30" s="215"/>
      <c r="V30" s="216"/>
      <c r="W30" s="216"/>
      <c r="X30" s="215"/>
      <c r="Y30" s="215"/>
      <c r="Z30" s="215"/>
      <c r="AA30" s="215"/>
      <c r="AB30" s="215"/>
      <c r="AC30" s="216"/>
      <c r="AD30" s="216"/>
      <c r="AE30" s="215"/>
      <c r="AF30" s="215"/>
      <c r="AG30" s="215"/>
      <c r="AH30" s="215"/>
    </row>
    <row r="31" spans="1:34" s="214" customFormat="1" ht="13.5" customHeight="1" x14ac:dyDescent="0.2">
      <c r="A31" s="84"/>
      <c r="B31" s="217">
        <v>11478</v>
      </c>
      <c r="C31" s="220" t="s">
        <v>70</v>
      </c>
      <c r="D31" s="215" t="s">
        <v>1146</v>
      </c>
      <c r="E31" s="215"/>
      <c r="F31" s="215"/>
      <c r="G31" s="215"/>
      <c r="H31" s="216"/>
      <c r="I31" s="216"/>
      <c r="J31" s="215"/>
      <c r="K31" s="215"/>
      <c r="L31" s="215"/>
      <c r="M31" s="215"/>
      <c r="N31" s="215"/>
      <c r="O31" s="216"/>
      <c r="P31" s="216"/>
      <c r="Q31" s="215"/>
      <c r="R31" s="215"/>
      <c r="S31" s="215"/>
      <c r="T31" s="215"/>
      <c r="U31" s="215"/>
      <c r="V31" s="216"/>
      <c r="W31" s="216"/>
      <c r="X31" s="215"/>
      <c r="Y31" s="215"/>
      <c r="Z31" s="215"/>
      <c r="AA31" s="215"/>
      <c r="AB31" s="215"/>
      <c r="AC31" s="216"/>
      <c r="AD31" s="216"/>
      <c r="AE31" s="215"/>
      <c r="AF31" s="215"/>
      <c r="AG31" s="215"/>
      <c r="AH31" s="215"/>
    </row>
    <row r="32" spans="1:34" s="214" customFormat="1" ht="13.5" customHeight="1" x14ac:dyDescent="0.2">
      <c r="A32" s="84"/>
      <c r="B32" s="217">
        <v>11534</v>
      </c>
      <c r="C32" s="220" t="s">
        <v>269</v>
      </c>
      <c r="D32" s="215" t="s">
        <v>1146</v>
      </c>
      <c r="E32" s="215"/>
      <c r="F32" s="215"/>
      <c r="G32" s="215"/>
      <c r="H32" s="216"/>
      <c r="I32" s="216"/>
      <c r="J32" s="215"/>
      <c r="K32" s="215"/>
      <c r="L32" s="215"/>
      <c r="M32" s="215"/>
      <c r="N32" s="215"/>
      <c r="O32" s="216"/>
      <c r="P32" s="216"/>
      <c r="Q32" s="215"/>
      <c r="R32" s="215"/>
      <c r="S32" s="215"/>
      <c r="T32" s="215"/>
      <c r="U32" s="215"/>
      <c r="V32" s="216"/>
      <c r="W32" s="216"/>
      <c r="X32" s="215"/>
      <c r="Y32" s="215"/>
      <c r="Z32" s="215"/>
      <c r="AA32" s="215"/>
      <c r="AB32" s="215"/>
      <c r="AC32" s="216"/>
      <c r="AD32" s="216"/>
      <c r="AE32" s="215"/>
      <c r="AF32" s="215"/>
      <c r="AG32" s="215"/>
      <c r="AH32" s="215"/>
    </row>
    <row r="33" spans="1:34" s="214" customFormat="1" ht="13.5" customHeight="1" x14ac:dyDescent="0.2">
      <c r="A33" s="84"/>
      <c r="B33" s="217">
        <v>11514</v>
      </c>
      <c r="C33" s="220" t="s">
        <v>266</v>
      </c>
      <c r="D33" s="215" t="s">
        <v>1146</v>
      </c>
      <c r="E33" s="215"/>
      <c r="F33" s="215"/>
      <c r="G33" s="215"/>
      <c r="H33" s="216"/>
      <c r="I33" s="216"/>
      <c r="J33" s="215"/>
      <c r="K33" s="215"/>
      <c r="L33" s="215"/>
      <c r="M33" s="215"/>
      <c r="N33" s="215"/>
      <c r="O33" s="216"/>
      <c r="P33" s="216"/>
      <c r="Q33" s="215"/>
      <c r="R33" s="215"/>
      <c r="S33" s="215"/>
      <c r="T33" s="215"/>
      <c r="U33" s="215"/>
      <c r="V33" s="216"/>
      <c r="W33" s="216"/>
      <c r="X33" s="215"/>
      <c r="Y33" s="215"/>
      <c r="Z33" s="215"/>
      <c r="AA33" s="215"/>
      <c r="AB33" s="215"/>
      <c r="AC33" s="216"/>
      <c r="AD33" s="216"/>
      <c r="AE33" s="215"/>
      <c r="AF33" s="215"/>
      <c r="AG33" s="215"/>
      <c r="AH33" s="215"/>
    </row>
    <row r="34" spans="1:34" s="214" customFormat="1" ht="13.5" customHeight="1" x14ac:dyDescent="0.2">
      <c r="A34" s="84"/>
      <c r="B34" s="217">
        <v>11500</v>
      </c>
      <c r="C34" s="220" t="s">
        <v>90</v>
      </c>
      <c r="D34" s="215" t="s">
        <v>1146</v>
      </c>
      <c r="E34" s="215"/>
      <c r="F34" s="215"/>
      <c r="G34" s="215"/>
      <c r="H34" s="216"/>
      <c r="I34" s="216"/>
      <c r="J34" s="215"/>
      <c r="K34" s="215"/>
      <c r="L34" s="215"/>
      <c r="M34" s="215"/>
      <c r="N34" s="215"/>
      <c r="O34" s="216"/>
      <c r="P34" s="216"/>
      <c r="Q34" s="215"/>
      <c r="R34" s="215"/>
      <c r="S34" s="215"/>
      <c r="T34" s="215"/>
      <c r="U34" s="215"/>
      <c r="V34" s="216"/>
      <c r="W34" s="216"/>
      <c r="X34" s="215"/>
      <c r="Y34" s="215"/>
      <c r="Z34" s="215"/>
      <c r="AA34" s="215"/>
      <c r="AB34" s="215"/>
      <c r="AC34" s="216"/>
      <c r="AD34" s="216"/>
      <c r="AE34" s="215"/>
      <c r="AF34" s="215"/>
      <c r="AG34" s="215"/>
      <c r="AH34" s="215"/>
    </row>
    <row r="35" spans="1:34" s="214" customFormat="1" ht="13.5" customHeight="1" x14ac:dyDescent="0.2">
      <c r="A35" s="84"/>
      <c r="B35" s="217">
        <v>11501</v>
      </c>
      <c r="C35" s="220" t="s">
        <v>85</v>
      </c>
      <c r="D35" s="215" t="s">
        <v>1146</v>
      </c>
      <c r="E35" s="215"/>
      <c r="F35" s="215"/>
      <c r="G35" s="215"/>
      <c r="H35" s="216"/>
      <c r="I35" s="216"/>
      <c r="J35" s="215"/>
      <c r="K35" s="215"/>
      <c r="L35" s="215"/>
      <c r="M35" s="215"/>
      <c r="N35" s="215"/>
      <c r="O35" s="216"/>
      <c r="P35" s="216"/>
      <c r="Q35" s="215"/>
      <c r="R35" s="215"/>
      <c r="S35" s="215"/>
      <c r="T35" s="215"/>
      <c r="U35" s="215"/>
      <c r="V35" s="216"/>
      <c r="W35" s="216"/>
      <c r="X35" s="215"/>
      <c r="Y35" s="215"/>
      <c r="Z35" s="215"/>
      <c r="AA35" s="215"/>
      <c r="AB35" s="215"/>
      <c r="AC35" s="216"/>
      <c r="AD35" s="216"/>
      <c r="AE35" s="215"/>
      <c r="AF35" s="215"/>
      <c r="AG35" s="215"/>
      <c r="AH35" s="215"/>
    </row>
    <row r="36" spans="1:34" s="214" customFormat="1" ht="13.5" customHeight="1" x14ac:dyDescent="0.2">
      <c r="A36" s="84"/>
      <c r="B36" s="217">
        <v>11495</v>
      </c>
      <c r="C36" s="220" t="s">
        <v>92</v>
      </c>
      <c r="D36" s="215" t="s">
        <v>1146</v>
      </c>
      <c r="E36" s="215"/>
      <c r="F36" s="215"/>
      <c r="G36" s="215"/>
      <c r="H36" s="216"/>
      <c r="I36" s="216"/>
      <c r="J36" s="215"/>
      <c r="K36" s="215"/>
      <c r="L36" s="215"/>
      <c r="M36" s="215"/>
      <c r="N36" s="215"/>
      <c r="O36" s="216"/>
      <c r="P36" s="216"/>
      <c r="Q36" s="215"/>
      <c r="R36" s="215"/>
      <c r="S36" s="215"/>
      <c r="T36" s="215"/>
      <c r="U36" s="215"/>
      <c r="V36" s="216"/>
      <c r="W36" s="216"/>
      <c r="X36" s="215"/>
      <c r="Y36" s="215"/>
      <c r="Z36" s="215"/>
      <c r="AA36" s="215"/>
      <c r="AB36" s="215"/>
      <c r="AC36" s="216"/>
      <c r="AD36" s="216"/>
      <c r="AE36" s="215"/>
      <c r="AF36" s="215"/>
      <c r="AG36" s="215"/>
      <c r="AH36" s="215"/>
    </row>
    <row r="37" spans="1:34" s="214" customFormat="1" ht="13.5" customHeight="1" x14ac:dyDescent="0.2">
      <c r="A37" s="84"/>
      <c r="B37" s="217">
        <v>11496</v>
      </c>
      <c r="C37" s="220" t="s">
        <v>86</v>
      </c>
      <c r="D37" s="215" t="s">
        <v>1146</v>
      </c>
      <c r="E37" s="215"/>
      <c r="F37" s="215"/>
      <c r="G37" s="215"/>
      <c r="H37" s="216"/>
      <c r="I37" s="216"/>
      <c r="J37" s="215"/>
      <c r="K37" s="215"/>
      <c r="L37" s="215"/>
      <c r="M37" s="215"/>
      <c r="N37" s="215"/>
      <c r="O37" s="216"/>
      <c r="P37" s="216"/>
      <c r="Q37" s="215"/>
      <c r="R37" s="215"/>
      <c r="S37" s="215"/>
      <c r="T37" s="215"/>
      <c r="U37" s="215"/>
      <c r="V37" s="216"/>
      <c r="W37" s="216"/>
      <c r="X37" s="215"/>
      <c r="Y37" s="215"/>
      <c r="Z37" s="215"/>
      <c r="AA37" s="215"/>
      <c r="AB37" s="215"/>
      <c r="AC37" s="216"/>
      <c r="AD37" s="216"/>
      <c r="AE37" s="215"/>
      <c r="AF37" s="215"/>
      <c r="AG37" s="215"/>
      <c r="AH37" s="215"/>
    </row>
    <row r="38" spans="1:34" s="214" customFormat="1" ht="13.5" customHeight="1" x14ac:dyDescent="0.2">
      <c r="A38" s="84"/>
      <c r="B38" s="217">
        <v>11493</v>
      </c>
      <c r="C38" s="220" t="s">
        <v>83</v>
      </c>
      <c r="D38" s="215" t="s">
        <v>1146</v>
      </c>
      <c r="E38" s="215"/>
      <c r="F38" s="215"/>
      <c r="G38" s="215"/>
      <c r="H38" s="216"/>
      <c r="I38" s="216"/>
      <c r="J38" s="215"/>
      <c r="K38" s="215"/>
      <c r="L38" s="215"/>
      <c r="M38" s="215"/>
      <c r="N38" s="215"/>
      <c r="O38" s="216"/>
      <c r="P38" s="216"/>
      <c r="Q38" s="215"/>
      <c r="R38" s="215"/>
      <c r="S38" s="215"/>
      <c r="T38" s="215"/>
      <c r="U38" s="215"/>
      <c r="V38" s="216"/>
      <c r="W38" s="216"/>
      <c r="X38" s="215"/>
      <c r="Y38" s="215"/>
      <c r="Z38" s="215"/>
      <c r="AA38" s="215"/>
      <c r="AB38" s="215"/>
      <c r="AC38" s="216"/>
      <c r="AD38" s="216"/>
      <c r="AE38" s="215"/>
      <c r="AF38" s="215"/>
      <c r="AG38" s="215"/>
      <c r="AH38" s="215"/>
    </row>
    <row r="39" spans="1:34" s="214" customFormat="1" ht="13.5" customHeight="1" x14ac:dyDescent="0.2">
      <c r="A39" s="84"/>
      <c r="B39" s="217">
        <v>11406</v>
      </c>
      <c r="C39" s="220" t="s">
        <v>171</v>
      </c>
      <c r="D39" s="215" t="s">
        <v>1146</v>
      </c>
      <c r="E39" s="215"/>
      <c r="F39" s="215"/>
      <c r="G39" s="215"/>
      <c r="H39" s="216"/>
      <c r="I39" s="216"/>
      <c r="J39" s="215"/>
      <c r="K39" s="215"/>
      <c r="L39" s="215"/>
      <c r="M39" s="215"/>
      <c r="N39" s="215"/>
      <c r="O39" s="216"/>
      <c r="P39" s="216"/>
      <c r="Q39" s="215"/>
      <c r="R39" s="215"/>
      <c r="S39" s="215"/>
      <c r="T39" s="215"/>
      <c r="U39" s="215"/>
      <c r="V39" s="216"/>
      <c r="W39" s="216"/>
      <c r="X39" s="215"/>
      <c r="Y39" s="215"/>
      <c r="Z39" s="215"/>
      <c r="AA39" s="215"/>
      <c r="AB39" s="215"/>
      <c r="AC39" s="216"/>
      <c r="AD39" s="216"/>
      <c r="AE39" s="215"/>
      <c r="AF39" s="215"/>
      <c r="AG39" s="215"/>
      <c r="AH39" s="215"/>
    </row>
    <row r="40" spans="1:34" s="214" customFormat="1" ht="13.5" customHeight="1" x14ac:dyDescent="0.2">
      <c r="A40" s="84"/>
      <c r="B40" s="217">
        <v>11497</v>
      </c>
      <c r="C40" s="220" t="s">
        <v>87</v>
      </c>
      <c r="D40" s="215" t="s">
        <v>1146</v>
      </c>
      <c r="E40" s="215"/>
      <c r="F40" s="215"/>
      <c r="G40" s="215"/>
      <c r="H40" s="216"/>
      <c r="I40" s="216"/>
      <c r="J40" s="215"/>
      <c r="K40" s="215"/>
      <c r="L40" s="215"/>
      <c r="M40" s="215"/>
      <c r="N40" s="215"/>
      <c r="O40" s="216"/>
      <c r="P40" s="216"/>
      <c r="Q40" s="215"/>
      <c r="R40" s="215"/>
      <c r="S40" s="215"/>
      <c r="T40" s="215"/>
      <c r="U40" s="215"/>
      <c r="V40" s="216"/>
      <c r="W40" s="216"/>
      <c r="X40" s="215"/>
      <c r="Y40" s="215"/>
      <c r="Z40" s="215"/>
      <c r="AA40" s="215"/>
      <c r="AB40" s="215"/>
      <c r="AC40" s="216"/>
      <c r="AD40" s="216"/>
      <c r="AE40" s="215"/>
      <c r="AF40" s="215"/>
      <c r="AG40" s="215"/>
      <c r="AH40" s="215"/>
    </row>
    <row r="41" spans="1:34" s="214" customFormat="1" ht="13.5" customHeight="1" x14ac:dyDescent="0.2">
      <c r="A41" s="84"/>
      <c r="B41" s="217">
        <v>11531</v>
      </c>
      <c r="C41" s="220" t="s">
        <v>122</v>
      </c>
      <c r="D41" s="215" t="s">
        <v>1146</v>
      </c>
      <c r="E41" s="215"/>
      <c r="F41" s="215"/>
      <c r="G41" s="215"/>
      <c r="H41" s="216"/>
      <c r="I41" s="216"/>
      <c r="J41" s="215"/>
      <c r="K41" s="215"/>
      <c r="L41" s="215"/>
      <c r="M41" s="215"/>
      <c r="N41" s="215"/>
      <c r="O41" s="216"/>
      <c r="P41" s="216"/>
      <c r="Q41" s="215"/>
      <c r="R41" s="215"/>
      <c r="S41" s="215"/>
      <c r="T41" s="215"/>
      <c r="U41" s="215"/>
      <c r="V41" s="216"/>
      <c r="W41" s="216"/>
      <c r="X41" s="215"/>
      <c r="Y41" s="215"/>
      <c r="Z41" s="215"/>
      <c r="AA41" s="215"/>
      <c r="AB41" s="215"/>
      <c r="AC41" s="216"/>
      <c r="AD41" s="216"/>
      <c r="AE41" s="215"/>
      <c r="AF41" s="215"/>
      <c r="AG41" s="215"/>
      <c r="AH41" s="215"/>
    </row>
    <row r="42" spans="1:34" s="214" customFormat="1" ht="13.5" customHeight="1" x14ac:dyDescent="0.2">
      <c r="A42" s="84"/>
      <c r="B42" s="217">
        <v>11469</v>
      </c>
      <c r="C42" s="220" t="s">
        <v>235</v>
      </c>
      <c r="D42" s="215" t="s">
        <v>1146</v>
      </c>
      <c r="E42" s="215"/>
      <c r="F42" s="215"/>
      <c r="G42" s="215"/>
      <c r="H42" s="216"/>
      <c r="I42" s="216"/>
      <c r="J42" s="215"/>
      <c r="K42" s="215"/>
      <c r="L42" s="215"/>
      <c r="M42" s="215"/>
      <c r="N42" s="215"/>
      <c r="O42" s="216"/>
      <c r="P42" s="216"/>
      <c r="Q42" s="215"/>
      <c r="R42" s="215"/>
      <c r="S42" s="215"/>
      <c r="T42" s="215"/>
      <c r="U42" s="215"/>
      <c r="V42" s="216"/>
      <c r="W42" s="216"/>
      <c r="X42" s="215"/>
      <c r="Y42" s="215"/>
      <c r="Z42" s="215"/>
      <c r="AA42" s="215"/>
      <c r="AB42" s="215"/>
      <c r="AC42" s="216"/>
      <c r="AD42" s="216"/>
      <c r="AE42" s="215"/>
      <c r="AF42" s="215"/>
      <c r="AG42" s="215"/>
      <c r="AH42" s="215"/>
    </row>
    <row r="43" spans="1:34" s="214" customFormat="1" ht="13.5" customHeight="1" x14ac:dyDescent="0.2">
      <c r="A43" s="84"/>
      <c r="B43" s="217">
        <v>11498</v>
      </c>
      <c r="C43" s="220" t="s">
        <v>233</v>
      </c>
      <c r="D43" s="215" t="s">
        <v>1146</v>
      </c>
      <c r="E43" s="215"/>
      <c r="F43" s="215"/>
      <c r="G43" s="215"/>
      <c r="H43" s="216"/>
      <c r="I43" s="216"/>
      <c r="J43" s="215"/>
      <c r="K43" s="215"/>
      <c r="L43" s="215"/>
      <c r="M43" s="215"/>
      <c r="N43" s="215"/>
      <c r="O43" s="216"/>
      <c r="P43" s="216"/>
      <c r="Q43" s="215"/>
      <c r="R43" s="215"/>
      <c r="S43" s="215"/>
      <c r="T43" s="215"/>
      <c r="U43" s="215"/>
      <c r="V43" s="216"/>
      <c r="W43" s="216"/>
      <c r="X43" s="215"/>
      <c r="Y43" s="215"/>
      <c r="Z43" s="215"/>
      <c r="AA43" s="215"/>
      <c r="AB43" s="215"/>
      <c r="AC43" s="216"/>
      <c r="AD43" s="216"/>
      <c r="AE43" s="215"/>
      <c r="AF43" s="215"/>
      <c r="AG43" s="215"/>
      <c r="AH43" s="215"/>
    </row>
    <row r="44" spans="1:34" s="214" customFormat="1" ht="13.5" customHeight="1" x14ac:dyDescent="0.2">
      <c r="A44" s="84"/>
      <c r="B44" s="217">
        <v>11407</v>
      </c>
      <c r="C44" s="220" t="s">
        <v>80</v>
      </c>
      <c r="D44" s="215" t="s">
        <v>1146</v>
      </c>
      <c r="E44" s="215"/>
      <c r="F44" s="215"/>
      <c r="G44" s="215"/>
      <c r="H44" s="216"/>
      <c r="I44" s="216"/>
      <c r="J44" s="215"/>
      <c r="K44" s="215"/>
      <c r="L44" s="215"/>
      <c r="M44" s="215"/>
      <c r="N44" s="215"/>
      <c r="O44" s="216"/>
      <c r="P44" s="216"/>
      <c r="Q44" s="215"/>
      <c r="R44" s="215"/>
      <c r="S44" s="215"/>
      <c r="T44" s="215"/>
      <c r="U44" s="215"/>
      <c r="V44" s="216"/>
      <c r="W44" s="216"/>
      <c r="X44" s="215"/>
      <c r="Y44" s="215"/>
      <c r="Z44" s="215"/>
      <c r="AA44" s="215"/>
      <c r="AB44" s="215"/>
      <c r="AC44" s="216"/>
      <c r="AD44" s="216"/>
      <c r="AE44" s="215"/>
      <c r="AF44" s="215"/>
      <c r="AG44" s="215"/>
      <c r="AH44" s="215"/>
    </row>
    <row r="45" spans="1:34" s="214" customFormat="1" ht="13.5" customHeight="1" x14ac:dyDescent="0.2">
      <c r="A45" s="84"/>
      <c r="B45" s="217">
        <v>11430</v>
      </c>
      <c r="C45" s="221" t="s">
        <v>167</v>
      </c>
      <c r="D45" s="215" t="s">
        <v>1146</v>
      </c>
      <c r="E45" s="215"/>
      <c r="F45" s="215"/>
      <c r="G45" s="215"/>
      <c r="H45" s="216"/>
      <c r="I45" s="216"/>
      <c r="J45" s="215"/>
      <c r="K45" s="215"/>
      <c r="L45" s="215"/>
      <c r="M45" s="215"/>
      <c r="N45" s="215"/>
      <c r="O45" s="216"/>
      <c r="P45" s="216"/>
      <c r="Q45" s="215"/>
      <c r="R45" s="215"/>
      <c r="S45" s="215"/>
      <c r="T45" s="215"/>
      <c r="U45" s="215"/>
      <c r="V45" s="216"/>
      <c r="W45" s="216"/>
      <c r="X45" s="215"/>
      <c r="Y45" s="215"/>
      <c r="Z45" s="215"/>
      <c r="AA45" s="215"/>
      <c r="AB45" s="215"/>
      <c r="AC45" s="216"/>
      <c r="AD45" s="216"/>
      <c r="AE45" s="215"/>
      <c r="AF45" s="215"/>
      <c r="AG45" s="215"/>
      <c r="AH45" s="215"/>
    </row>
    <row r="46" spans="1:34" s="214" customFormat="1" ht="13.5" customHeight="1" x14ac:dyDescent="0.2">
      <c r="A46" s="84"/>
      <c r="B46" s="217">
        <v>11431</v>
      </c>
      <c r="C46" s="221" t="s">
        <v>54</v>
      </c>
      <c r="D46" s="215" t="s">
        <v>1146</v>
      </c>
      <c r="E46" s="215"/>
      <c r="F46" s="215"/>
      <c r="G46" s="215"/>
      <c r="H46" s="216"/>
      <c r="I46" s="216"/>
      <c r="J46" s="215"/>
      <c r="K46" s="215"/>
      <c r="L46" s="215"/>
      <c r="M46" s="215"/>
      <c r="N46" s="215"/>
      <c r="O46" s="216"/>
      <c r="P46" s="216"/>
      <c r="Q46" s="215"/>
      <c r="R46" s="215"/>
      <c r="S46" s="215"/>
      <c r="T46" s="215"/>
      <c r="U46" s="215"/>
      <c r="V46" s="216"/>
      <c r="W46" s="216"/>
      <c r="X46" s="215"/>
      <c r="Y46" s="215"/>
      <c r="Z46" s="215"/>
      <c r="AA46" s="215"/>
      <c r="AB46" s="215"/>
      <c r="AC46" s="216"/>
      <c r="AD46" s="216"/>
      <c r="AE46" s="215"/>
      <c r="AF46" s="215"/>
      <c r="AG46" s="215"/>
      <c r="AH46" s="215"/>
    </row>
    <row r="47" spans="1:34" s="214" customFormat="1" ht="13.5" customHeight="1" x14ac:dyDescent="0.2">
      <c r="A47" s="84"/>
      <c r="B47" s="217">
        <v>11448</v>
      </c>
      <c r="C47" s="221" t="s">
        <v>288</v>
      </c>
      <c r="D47" s="215" t="s">
        <v>1146</v>
      </c>
      <c r="E47" s="215"/>
      <c r="F47" s="215"/>
      <c r="G47" s="215"/>
      <c r="H47" s="216"/>
      <c r="I47" s="216"/>
      <c r="J47" s="215"/>
      <c r="K47" s="215"/>
      <c r="L47" s="215"/>
      <c r="M47" s="215"/>
      <c r="N47" s="215"/>
      <c r="O47" s="216"/>
      <c r="P47" s="216"/>
      <c r="Q47" s="215"/>
      <c r="R47" s="215"/>
      <c r="S47" s="215"/>
      <c r="T47" s="215"/>
      <c r="U47" s="215"/>
      <c r="V47" s="216"/>
      <c r="W47" s="216"/>
      <c r="X47" s="215"/>
      <c r="Y47" s="215"/>
      <c r="Z47" s="215"/>
      <c r="AA47" s="215"/>
      <c r="AB47" s="215"/>
      <c r="AC47" s="216"/>
      <c r="AD47" s="216"/>
      <c r="AE47" s="215"/>
      <c r="AF47" s="215"/>
      <c r="AG47" s="215"/>
      <c r="AH47" s="215"/>
    </row>
    <row r="48" spans="1:34" s="214" customFormat="1" ht="13.5" customHeight="1" x14ac:dyDescent="0.2">
      <c r="A48" s="84"/>
      <c r="B48" s="217">
        <v>11433</v>
      </c>
      <c r="C48" s="221" t="s">
        <v>282</v>
      </c>
      <c r="D48" s="215" t="s">
        <v>1146</v>
      </c>
      <c r="E48" s="215"/>
      <c r="F48" s="215"/>
      <c r="G48" s="215"/>
      <c r="H48" s="216"/>
      <c r="I48" s="216"/>
      <c r="J48" s="215"/>
      <c r="K48" s="215"/>
      <c r="L48" s="215"/>
      <c r="M48" s="215"/>
      <c r="N48" s="215"/>
      <c r="O48" s="216"/>
      <c r="P48" s="216"/>
      <c r="Q48" s="215"/>
      <c r="R48" s="215"/>
      <c r="S48" s="215"/>
      <c r="T48" s="215"/>
      <c r="U48" s="215"/>
      <c r="V48" s="216"/>
      <c r="W48" s="216"/>
      <c r="X48" s="215"/>
      <c r="Y48" s="215"/>
      <c r="Z48" s="215"/>
      <c r="AA48" s="215"/>
      <c r="AB48" s="215"/>
      <c r="AC48" s="216"/>
      <c r="AD48" s="216"/>
      <c r="AE48" s="215"/>
      <c r="AF48" s="215"/>
      <c r="AG48" s="215"/>
      <c r="AH48" s="215"/>
    </row>
    <row r="49" spans="1:34" s="214" customFormat="1" ht="13.5" customHeight="1" x14ac:dyDescent="0.2">
      <c r="A49" s="84"/>
      <c r="B49" s="217">
        <v>11511</v>
      </c>
      <c r="C49" s="221" t="s">
        <v>168</v>
      </c>
      <c r="D49" s="215" t="s">
        <v>1146</v>
      </c>
      <c r="E49" s="215"/>
      <c r="F49" s="215"/>
      <c r="G49" s="215"/>
      <c r="H49" s="216"/>
      <c r="I49" s="216"/>
      <c r="J49" s="215"/>
      <c r="K49" s="215"/>
      <c r="L49" s="215"/>
      <c r="M49" s="215"/>
      <c r="N49" s="215"/>
      <c r="O49" s="216"/>
      <c r="P49" s="216"/>
      <c r="Q49" s="215"/>
      <c r="R49" s="215"/>
      <c r="S49" s="215"/>
      <c r="T49" s="215"/>
      <c r="U49" s="215"/>
      <c r="V49" s="216"/>
      <c r="W49" s="216"/>
      <c r="X49" s="215"/>
      <c r="Y49" s="215"/>
      <c r="Z49" s="215"/>
      <c r="AA49" s="215"/>
      <c r="AB49" s="215"/>
      <c r="AC49" s="216"/>
      <c r="AD49" s="216"/>
      <c r="AE49" s="215"/>
      <c r="AF49" s="215"/>
      <c r="AG49" s="215"/>
      <c r="AH49" s="215"/>
    </row>
    <row r="50" spans="1:34" s="214" customFormat="1" ht="13.5" customHeight="1" x14ac:dyDescent="0.2">
      <c r="A50" s="84"/>
      <c r="B50" s="217">
        <v>11485</v>
      </c>
      <c r="C50" s="221" t="s">
        <v>829</v>
      </c>
      <c r="D50" s="215" t="s">
        <v>1146</v>
      </c>
      <c r="E50" s="215"/>
      <c r="F50" s="215"/>
      <c r="G50" s="215"/>
      <c r="H50" s="216"/>
      <c r="I50" s="216"/>
      <c r="J50" s="215"/>
      <c r="K50" s="215"/>
      <c r="L50" s="215"/>
      <c r="M50" s="215"/>
      <c r="N50" s="215"/>
      <c r="O50" s="216"/>
      <c r="P50" s="216"/>
      <c r="Q50" s="215"/>
      <c r="R50" s="215"/>
      <c r="S50" s="215"/>
      <c r="T50" s="215"/>
      <c r="U50" s="215"/>
      <c r="V50" s="216"/>
      <c r="W50" s="216"/>
      <c r="X50" s="215"/>
      <c r="Y50" s="215"/>
      <c r="Z50" s="215"/>
      <c r="AA50" s="215"/>
      <c r="AB50" s="215"/>
      <c r="AC50" s="216"/>
      <c r="AD50" s="216"/>
      <c r="AE50" s="215"/>
      <c r="AF50" s="215"/>
      <c r="AG50" s="215"/>
      <c r="AH50" s="215"/>
    </row>
    <row r="51" spans="1:34" s="214" customFormat="1" ht="13.5" customHeight="1" x14ac:dyDescent="0.2">
      <c r="A51" s="84"/>
      <c r="B51" s="217">
        <v>11421</v>
      </c>
      <c r="C51" s="221" t="s">
        <v>62</v>
      </c>
      <c r="D51" s="215" t="s">
        <v>1146</v>
      </c>
      <c r="E51" s="215"/>
      <c r="F51" s="215"/>
      <c r="G51" s="215"/>
      <c r="H51" s="216"/>
      <c r="I51" s="216"/>
      <c r="J51" s="215"/>
      <c r="K51" s="215"/>
      <c r="L51" s="215"/>
      <c r="M51" s="215"/>
      <c r="N51" s="215"/>
      <c r="O51" s="216"/>
      <c r="P51" s="216"/>
      <c r="Q51" s="215"/>
      <c r="R51" s="215"/>
      <c r="S51" s="215"/>
      <c r="T51" s="215"/>
      <c r="U51" s="215"/>
      <c r="V51" s="216"/>
      <c r="W51" s="216"/>
      <c r="X51" s="215"/>
      <c r="Y51" s="215"/>
      <c r="Z51" s="215"/>
      <c r="AA51" s="215"/>
      <c r="AB51" s="215"/>
      <c r="AC51" s="216"/>
      <c r="AD51" s="216"/>
      <c r="AE51" s="215"/>
      <c r="AF51" s="215"/>
      <c r="AG51" s="215"/>
      <c r="AH51" s="215"/>
    </row>
    <row r="52" spans="1:34" s="214" customFormat="1" ht="13.5" customHeight="1" x14ac:dyDescent="0.2">
      <c r="A52" s="84"/>
      <c r="B52" s="217">
        <v>11484</v>
      </c>
      <c r="C52" s="221" t="s">
        <v>63</v>
      </c>
      <c r="D52" s="215" t="s">
        <v>1146</v>
      </c>
      <c r="E52" s="215"/>
      <c r="F52" s="215"/>
      <c r="G52" s="215"/>
      <c r="H52" s="216"/>
      <c r="I52" s="216"/>
      <c r="J52" s="215"/>
      <c r="K52" s="215"/>
      <c r="L52" s="215"/>
      <c r="M52" s="215"/>
      <c r="N52" s="215"/>
      <c r="O52" s="216"/>
      <c r="P52" s="216"/>
      <c r="Q52" s="215"/>
      <c r="R52" s="215"/>
      <c r="S52" s="215"/>
      <c r="T52" s="215"/>
      <c r="U52" s="215"/>
      <c r="V52" s="216"/>
      <c r="W52" s="216"/>
      <c r="X52" s="215"/>
      <c r="Y52" s="215"/>
      <c r="Z52" s="215"/>
      <c r="AA52" s="215"/>
      <c r="AB52" s="215"/>
      <c r="AC52" s="216"/>
      <c r="AD52" s="216"/>
      <c r="AE52" s="215"/>
      <c r="AF52" s="215"/>
      <c r="AG52" s="215"/>
      <c r="AH52" s="215"/>
    </row>
    <row r="53" spans="1:34" s="214" customFormat="1" ht="13.5" customHeight="1" x14ac:dyDescent="0.2">
      <c r="A53" s="84"/>
      <c r="B53" s="217">
        <v>11445</v>
      </c>
      <c r="C53" s="221" t="s">
        <v>67</v>
      </c>
      <c r="D53" s="215" t="s">
        <v>1146</v>
      </c>
      <c r="E53" s="215"/>
      <c r="F53" s="215"/>
      <c r="G53" s="215"/>
      <c r="H53" s="216"/>
      <c r="I53" s="216"/>
      <c r="J53" s="215"/>
      <c r="K53" s="215"/>
      <c r="L53" s="215"/>
      <c r="M53" s="215"/>
      <c r="N53" s="215"/>
      <c r="O53" s="216"/>
      <c r="P53" s="216"/>
      <c r="Q53" s="215"/>
      <c r="R53" s="215"/>
      <c r="S53" s="215"/>
      <c r="T53" s="215"/>
      <c r="U53" s="215"/>
      <c r="V53" s="216"/>
      <c r="W53" s="216"/>
      <c r="X53" s="215"/>
      <c r="Y53" s="215"/>
      <c r="Z53" s="215"/>
      <c r="AA53" s="215"/>
      <c r="AB53" s="215"/>
      <c r="AC53" s="216"/>
      <c r="AD53" s="216"/>
      <c r="AE53" s="215"/>
      <c r="AF53" s="215"/>
      <c r="AG53" s="215"/>
      <c r="AH53" s="215"/>
    </row>
    <row r="54" spans="1:34" s="214" customFormat="1" ht="13.5" customHeight="1" x14ac:dyDescent="0.2">
      <c r="A54" s="84"/>
      <c r="B54" s="217">
        <v>11432</v>
      </c>
      <c r="C54" s="221" t="s">
        <v>170</v>
      </c>
      <c r="D54" s="215" t="s">
        <v>1146</v>
      </c>
      <c r="E54" s="215"/>
      <c r="F54" s="215"/>
      <c r="G54" s="215"/>
      <c r="H54" s="216"/>
      <c r="I54" s="216"/>
      <c r="J54" s="215"/>
      <c r="K54" s="215"/>
      <c r="L54" s="215"/>
      <c r="M54" s="215"/>
      <c r="N54" s="215"/>
      <c r="O54" s="216"/>
      <c r="P54" s="216"/>
      <c r="Q54" s="215"/>
      <c r="R54" s="215"/>
      <c r="S54" s="215"/>
      <c r="T54" s="215"/>
      <c r="U54" s="215"/>
      <c r="V54" s="216"/>
      <c r="W54" s="216"/>
      <c r="X54" s="215"/>
      <c r="Y54" s="215"/>
      <c r="Z54" s="215"/>
      <c r="AA54" s="215"/>
      <c r="AB54" s="215"/>
      <c r="AC54" s="216"/>
      <c r="AD54" s="216"/>
      <c r="AE54" s="215"/>
      <c r="AF54" s="215"/>
      <c r="AG54" s="215"/>
      <c r="AH54" s="215"/>
    </row>
    <row r="55" spans="1:34" s="214" customFormat="1" ht="13.5" customHeight="1" x14ac:dyDescent="0.2">
      <c r="A55" s="84"/>
      <c r="B55" s="217">
        <v>11422</v>
      </c>
      <c r="C55" s="221" t="s">
        <v>69</v>
      </c>
      <c r="D55" s="215" t="s">
        <v>1146</v>
      </c>
      <c r="E55" s="215"/>
      <c r="F55" s="215"/>
      <c r="G55" s="215"/>
      <c r="H55" s="216"/>
      <c r="I55" s="216"/>
      <c r="J55" s="215"/>
      <c r="K55" s="215"/>
      <c r="L55" s="215"/>
      <c r="M55" s="215"/>
      <c r="N55" s="215"/>
      <c r="O55" s="216"/>
      <c r="P55" s="216"/>
      <c r="Q55" s="215"/>
      <c r="R55" s="215"/>
      <c r="S55" s="215"/>
      <c r="T55" s="215"/>
      <c r="U55" s="215"/>
      <c r="V55" s="216"/>
      <c r="W55" s="216"/>
      <c r="X55" s="215"/>
      <c r="Y55" s="215"/>
      <c r="Z55" s="215"/>
      <c r="AA55" s="215"/>
      <c r="AB55" s="215"/>
      <c r="AC55" s="216"/>
      <c r="AD55" s="216"/>
      <c r="AE55" s="215"/>
      <c r="AF55" s="215"/>
      <c r="AG55" s="215"/>
      <c r="AH55" s="215"/>
    </row>
    <row r="56" spans="1:34" s="214" customFormat="1" ht="13.5" customHeight="1" x14ac:dyDescent="0.2">
      <c r="A56" s="84"/>
      <c r="B56" s="217">
        <v>11506</v>
      </c>
      <c r="C56" s="221" t="s">
        <v>100</v>
      </c>
      <c r="D56" s="215" t="s">
        <v>1146</v>
      </c>
      <c r="E56" s="215"/>
      <c r="F56" s="215"/>
      <c r="G56" s="215"/>
      <c r="H56" s="216"/>
      <c r="I56" s="216"/>
      <c r="J56" s="215"/>
      <c r="K56" s="215"/>
      <c r="L56" s="215"/>
      <c r="M56" s="215"/>
      <c r="N56" s="215"/>
      <c r="O56" s="216"/>
      <c r="P56" s="216"/>
      <c r="Q56" s="215"/>
      <c r="R56" s="215"/>
      <c r="S56" s="215"/>
      <c r="T56" s="215"/>
      <c r="U56" s="215"/>
      <c r="V56" s="216"/>
      <c r="W56" s="216"/>
      <c r="X56" s="215"/>
      <c r="Y56" s="215"/>
      <c r="Z56" s="215"/>
      <c r="AA56" s="215"/>
      <c r="AB56" s="215"/>
      <c r="AC56" s="216"/>
      <c r="AD56" s="216"/>
      <c r="AE56" s="215"/>
      <c r="AF56" s="215"/>
      <c r="AG56" s="215"/>
      <c r="AH56" s="215"/>
    </row>
    <row r="57" spans="1:34" s="214" customFormat="1" ht="13.5" customHeight="1" x14ac:dyDescent="0.2">
      <c r="A57" s="84"/>
      <c r="B57" s="217">
        <v>11477</v>
      </c>
      <c r="C57" s="221" t="s">
        <v>71</v>
      </c>
      <c r="D57" s="215" t="s">
        <v>1146</v>
      </c>
      <c r="E57" s="215"/>
      <c r="F57" s="215"/>
      <c r="G57" s="215"/>
      <c r="H57" s="216"/>
      <c r="I57" s="216"/>
      <c r="J57" s="215"/>
      <c r="K57" s="215"/>
      <c r="L57" s="215"/>
      <c r="M57" s="215"/>
      <c r="N57" s="215"/>
      <c r="O57" s="216"/>
      <c r="P57" s="216"/>
      <c r="Q57" s="215"/>
      <c r="R57" s="215"/>
      <c r="S57" s="215"/>
      <c r="T57" s="215"/>
      <c r="U57" s="215"/>
      <c r="V57" s="216"/>
      <c r="W57" s="216"/>
      <c r="X57" s="215"/>
      <c r="Y57" s="215"/>
      <c r="Z57" s="215"/>
      <c r="AA57" s="215"/>
      <c r="AB57" s="215"/>
      <c r="AC57" s="216"/>
      <c r="AD57" s="216"/>
      <c r="AE57" s="215"/>
      <c r="AF57" s="215"/>
      <c r="AG57" s="215"/>
      <c r="AH57" s="215"/>
    </row>
    <row r="58" spans="1:34" s="214" customFormat="1" ht="13.5" customHeight="1" x14ac:dyDescent="0.2">
      <c r="A58" s="84"/>
      <c r="B58" s="217">
        <v>11456</v>
      </c>
      <c r="C58" s="221" t="s">
        <v>72</v>
      </c>
      <c r="D58" s="215" t="s">
        <v>1146</v>
      </c>
      <c r="E58" s="215"/>
      <c r="F58" s="215"/>
      <c r="G58" s="215"/>
      <c r="H58" s="216"/>
      <c r="I58" s="216"/>
      <c r="J58" s="215"/>
      <c r="K58" s="215"/>
      <c r="L58" s="215"/>
      <c r="M58" s="215"/>
      <c r="N58" s="215"/>
      <c r="O58" s="216"/>
      <c r="P58" s="216"/>
      <c r="Q58" s="215"/>
      <c r="R58" s="215"/>
      <c r="S58" s="215"/>
      <c r="T58" s="215"/>
      <c r="U58" s="215"/>
      <c r="V58" s="216"/>
      <c r="W58" s="216"/>
      <c r="X58" s="215"/>
      <c r="Y58" s="215"/>
      <c r="Z58" s="215"/>
      <c r="AA58" s="215"/>
      <c r="AB58" s="215"/>
      <c r="AC58" s="216"/>
      <c r="AD58" s="216"/>
      <c r="AE58" s="215"/>
      <c r="AF58" s="215"/>
      <c r="AG58" s="215"/>
      <c r="AH58" s="215"/>
    </row>
    <row r="59" spans="1:34" s="214" customFormat="1" ht="13.5" customHeight="1" x14ac:dyDescent="0.2">
      <c r="A59" s="84"/>
      <c r="B59" s="217">
        <v>11444</v>
      </c>
      <c r="C59" s="221" t="s">
        <v>75</v>
      </c>
      <c r="D59" s="215" t="s">
        <v>1146</v>
      </c>
      <c r="E59" s="215"/>
      <c r="F59" s="215"/>
      <c r="G59" s="215"/>
      <c r="H59" s="216"/>
      <c r="I59" s="216"/>
      <c r="J59" s="215"/>
      <c r="K59" s="215"/>
      <c r="L59" s="215"/>
      <c r="M59" s="215"/>
      <c r="N59" s="215"/>
      <c r="O59" s="216"/>
      <c r="P59" s="216"/>
      <c r="Q59" s="215"/>
      <c r="R59" s="215"/>
      <c r="S59" s="215"/>
      <c r="T59" s="215"/>
      <c r="U59" s="215"/>
      <c r="V59" s="216"/>
      <c r="W59" s="216"/>
      <c r="X59" s="215"/>
      <c r="Y59" s="215"/>
      <c r="Z59" s="215"/>
      <c r="AA59" s="215"/>
      <c r="AB59" s="215"/>
      <c r="AC59" s="216"/>
      <c r="AD59" s="216"/>
      <c r="AE59" s="215"/>
      <c r="AF59" s="215"/>
      <c r="AG59" s="215"/>
      <c r="AH59" s="215"/>
    </row>
    <row r="60" spans="1:34" s="214" customFormat="1" ht="13.5" customHeight="1" x14ac:dyDescent="0.2">
      <c r="A60" s="84"/>
      <c r="B60" s="217">
        <v>11434</v>
      </c>
      <c r="C60" s="221" t="s">
        <v>76</v>
      </c>
      <c r="D60" s="215" t="s">
        <v>1146</v>
      </c>
      <c r="E60" s="215"/>
      <c r="F60" s="215"/>
      <c r="G60" s="215"/>
      <c r="H60" s="216"/>
      <c r="I60" s="216"/>
      <c r="J60" s="215"/>
      <c r="K60" s="215"/>
      <c r="L60" s="215"/>
      <c r="M60" s="215"/>
      <c r="N60" s="215"/>
      <c r="O60" s="216"/>
      <c r="P60" s="216"/>
      <c r="Q60" s="215"/>
      <c r="R60" s="215"/>
      <c r="S60" s="215"/>
      <c r="T60" s="215"/>
      <c r="U60" s="215"/>
      <c r="V60" s="216"/>
      <c r="W60" s="216"/>
      <c r="X60" s="215"/>
      <c r="Y60" s="215"/>
      <c r="Z60" s="215"/>
      <c r="AA60" s="215"/>
      <c r="AB60" s="215"/>
      <c r="AC60" s="216"/>
      <c r="AD60" s="216"/>
      <c r="AE60" s="215"/>
      <c r="AF60" s="215"/>
      <c r="AG60" s="215"/>
      <c r="AH60" s="215"/>
    </row>
    <row r="61" spans="1:34" s="214" customFormat="1" ht="13.5" customHeight="1" x14ac:dyDescent="0.2">
      <c r="A61" s="84"/>
      <c r="B61" s="217">
        <v>11455</v>
      </c>
      <c r="C61" s="221" t="s">
        <v>172</v>
      </c>
      <c r="D61" s="215" t="s">
        <v>1146</v>
      </c>
      <c r="E61" s="215"/>
      <c r="F61" s="215"/>
      <c r="G61" s="215"/>
      <c r="H61" s="216"/>
      <c r="I61" s="216"/>
      <c r="J61" s="215"/>
      <c r="K61" s="215"/>
      <c r="L61" s="215"/>
      <c r="M61" s="215"/>
      <c r="N61" s="215"/>
      <c r="O61" s="216"/>
      <c r="P61" s="216"/>
      <c r="Q61" s="215"/>
      <c r="R61" s="215"/>
      <c r="S61" s="215"/>
      <c r="T61" s="215"/>
      <c r="U61" s="215"/>
      <c r="V61" s="216"/>
      <c r="W61" s="216"/>
      <c r="X61" s="215"/>
      <c r="Y61" s="215"/>
      <c r="Z61" s="215"/>
      <c r="AA61" s="215"/>
      <c r="AB61" s="215"/>
      <c r="AC61" s="216"/>
      <c r="AD61" s="216"/>
      <c r="AE61" s="215"/>
      <c r="AF61" s="215"/>
      <c r="AG61" s="215"/>
      <c r="AH61" s="215"/>
    </row>
    <row r="62" spans="1:34" s="214" customFormat="1" ht="13.5" customHeight="1" x14ac:dyDescent="0.2">
      <c r="A62" s="84"/>
      <c r="B62" s="217">
        <v>11463</v>
      </c>
      <c r="C62" s="221" t="s">
        <v>173</v>
      </c>
      <c r="D62" s="215" t="s">
        <v>1146</v>
      </c>
      <c r="E62" s="215"/>
      <c r="F62" s="215"/>
      <c r="G62" s="215"/>
      <c r="H62" s="216"/>
      <c r="I62" s="216"/>
      <c r="J62" s="215"/>
      <c r="K62" s="215"/>
      <c r="L62" s="215"/>
      <c r="M62" s="215"/>
      <c r="N62" s="215"/>
      <c r="O62" s="216"/>
      <c r="P62" s="216"/>
      <c r="Q62" s="215"/>
      <c r="R62" s="215"/>
      <c r="S62" s="215"/>
      <c r="T62" s="215"/>
      <c r="U62" s="215"/>
      <c r="V62" s="216"/>
      <c r="W62" s="216"/>
      <c r="X62" s="215"/>
      <c r="Y62" s="215"/>
      <c r="Z62" s="215"/>
      <c r="AA62" s="215"/>
      <c r="AB62" s="215"/>
      <c r="AC62" s="216"/>
      <c r="AD62" s="216"/>
      <c r="AE62" s="215"/>
      <c r="AF62" s="215"/>
      <c r="AG62" s="215"/>
      <c r="AH62" s="215"/>
    </row>
    <row r="63" spans="1:34" s="214" customFormat="1" ht="13.5" customHeight="1" x14ac:dyDescent="0.2">
      <c r="A63" s="84"/>
      <c r="B63" s="217">
        <v>11528</v>
      </c>
      <c r="C63" s="221" t="s">
        <v>121</v>
      </c>
      <c r="D63" s="215" t="s">
        <v>1146</v>
      </c>
      <c r="E63" s="215"/>
      <c r="F63" s="215"/>
      <c r="G63" s="215"/>
      <c r="H63" s="216"/>
      <c r="I63" s="216"/>
      <c r="J63" s="215"/>
      <c r="K63" s="215"/>
      <c r="L63" s="215"/>
      <c r="M63" s="215"/>
      <c r="N63" s="215"/>
      <c r="O63" s="216"/>
      <c r="P63" s="216"/>
      <c r="Q63" s="215"/>
      <c r="R63" s="215"/>
      <c r="S63" s="215"/>
      <c r="T63" s="215"/>
      <c r="U63" s="215"/>
      <c r="V63" s="216"/>
      <c r="W63" s="216"/>
      <c r="X63" s="215"/>
      <c r="Y63" s="215"/>
      <c r="Z63" s="215"/>
      <c r="AA63" s="215"/>
      <c r="AB63" s="215"/>
      <c r="AC63" s="216"/>
      <c r="AD63" s="216"/>
      <c r="AE63" s="215"/>
      <c r="AF63" s="215"/>
      <c r="AG63" s="215"/>
      <c r="AH63" s="215"/>
    </row>
    <row r="64" spans="1:34" s="214" customFormat="1" ht="13.5" customHeight="1" x14ac:dyDescent="0.2">
      <c r="A64" s="84"/>
      <c r="B64" s="217">
        <v>11526</v>
      </c>
      <c r="C64" s="221" t="s">
        <v>174</v>
      </c>
      <c r="D64" s="215" t="s">
        <v>1146</v>
      </c>
      <c r="E64" s="215"/>
      <c r="F64" s="215"/>
      <c r="G64" s="215"/>
      <c r="H64" s="216"/>
      <c r="I64" s="216"/>
      <c r="J64" s="215"/>
      <c r="K64" s="215"/>
      <c r="L64" s="215"/>
      <c r="M64" s="215"/>
      <c r="N64" s="215"/>
      <c r="O64" s="216"/>
      <c r="P64" s="216"/>
      <c r="Q64" s="215"/>
      <c r="R64" s="215"/>
      <c r="S64" s="215"/>
      <c r="T64" s="215"/>
      <c r="U64" s="215"/>
      <c r="V64" s="216"/>
      <c r="W64" s="216"/>
      <c r="X64" s="215"/>
      <c r="Y64" s="215"/>
      <c r="Z64" s="215"/>
      <c r="AA64" s="215"/>
      <c r="AB64" s="215"/>
      <c r="AC64" s="216"/>
      <c r="AD64" s="216"/>
      <c r="AE64" s="215"/>
      <c r="AF64" s="215"/>
      <c r="AG64" s="215"/>
      <c r="AH64" s="215"/>
    </row>
    <row r="65" spans="1:34" s="214" customFormat="1" ht="13.5" customHeight="1" x14ac:dyDescent="0.2">
      <c r="A65" s="84"/>
      <c r="B65" s="217">
        <v>11438</v>
      </c>
      <c r="C65" s="222" t="s">
        <v>2</v>
      </c>
      <c r="D65" s="215" t="s">
        <v>1146</v>
      </c>
      <c r="E65" s="215"/>
      <c r="F65" s="215"/>
      <c r="G65" s="215"/>
      <c r="H65" s="216"/>
      <c r="I65" s="216"/>
      <c r="J65" s="215"/>
      <c r="K65" s="215"/>
      <c r="L65" s="215"/>
      <c r="M65" s="215"/>
      <c r="N65" s="215"/>
      <c r="O65" s="216"/>
      <c r="P65" s="216"/>
      <c r="Q65" s="215"/>
      <c r="R65" s="215"/>
      <c r="S65" s="215"/>
      <c r="T65" s="215"/>
      <c r="U65" s="215"/>
      <c r="V65" s="216"/>
      <c r="W65" s="216"/>
      <c r="X65" s="215"/>
      <c r="Y65" s="215"/>
      <c r="Z65" s="215"/>
      <c r="AA65" s="215"/>
      <c r="AB65" s="215"/>
      <c r="AC65" s="216"/>
      <c r="AD65" s="216"/>
      <c r="AE65" s="215"/>
      <c r="AF65" s="215"/>
      <c r="AG65" s="215"/>
      <c r="AH65" s="215"/>
    </row>
    <row r="66" spans="1:34" s="214" customFormat="1" ht="13.5" customHeight="1" x14ac:dyDescent="0.2">
      <c r="A66" s="84"/>
      <c r="B66" s="217">
        <v>2096</v>
      </c>
      <c r="C66" s="222" t="s">
        <v>7</v>
      </c>
      <c r="D66" s="215" t="s">
        <v>1146</v>
      </c>
      <c r="E66" s="215"/>
      <c r="F66" s="215"/>
      <c r="G66" s="215"/>
      <c r="H66" s="216"/>
      <c r="I66" s="216"/>
      <c r="J66" s="215"/>
      <c r="K66" s="215"/>
      <c r="L66" s="215"/>
      <c r="M66" s="215"/>
      <c r="N66" s="215"/>
      <c r="O66" s="216"/>
      <c r="P66" s="216"/>
      <c r="Q66" s="215"/>
      <c r="R66" s="215"/>
      <c r="S66" s="215"/>
      <c r="T66" s="215"/>
      <c r="U66" s="215"/>
      <c r="V66" s="216"/>
      <c r="W66" s="216"/>
      <c r="X66" s="215"/>
      <c r="Y66" s="215"/>
      <c r="Z66" s="215"/>
      <c r="AA66" s="215"/>
      <c r="AB66" s="215"/>
      <c r="AC66" s="216"/>
      <c r="AD66" s="216"/>
      <c r="AE66" s="215"/>
      <c r="AF66" s="215"/>
      <c r="AG66" s="215"/>
      <c r="AH66" s="215"/>
    </row>
    <row r="67" spans="1:34" s="214" customFormat="1" ht="13.5" customHeight="1" x14ac:dyDescent="0.2">
      <c r="A67" s="84"/>
      <c r="B67" s="217">
        <v>11411</v>
      </c>
      <c r="C67" s="222" t="s">
        <v>21</v>
      </c>
      <c r="D67" s="215" t="s">
        <v>1146</v>
      </c>
      <c r="E67" s="215"/>
      <c r="F67" s="215"/>
      <c r="G67" s="215"/>
      <c r="H67" s="216"/>
      <c r="I67" s="216"/>
      <c r="J67" s="215"/>
      <c r="K67" s="215"/>
      <c r="L67" s="215"/>
      <c r="M67" s="215"/>
      <c r="N67" s="215"/>
      <c r="O67" s="216"/>
      <c r="P67" s="216"/>
      <c r="Q67" s="215"/>
      <c r="R67" s="215"/>
      <c r="S67" s="215"/>
      <c r="T67" s="215"/>
      <c r="U67" s="215"/>
      <c r="V67" s="216"/>
      <c r="W67" s="216"/>
      <c r="X67" s="215"/>
      <c r="Y67" s="215"/>
      <c r="Z67" s="215"/>
      <c r="AA67" s="215"/>
      <c r="AB67" s="215"/>
      <c r="AC67" s="216"/>
      <c r="AD67" s="216"/>
      <c r="AE67" s="215"/>
      <c r="AF67" s="215"/>
      <c r="AG67" s="215"/>
      <c r="AH67" s="215"/>
    </row>
    <row r="68" spans="1:34" s="214" customFormat="1" ht="13.5" customHeight="1" x14ac:dyDescent="0.2">
      <c r="A68" s="84"/>
      <c r="B68" s="217">
        <v>11414</v>
      </c>
      <c r="C68" s="222" t="s">
        <v>22</v>
      </c>
      <c r="D68" s="215" t="s">
        <v>1146</v>
      </c>
      <c r="E68" s="215"/>
      <c r="F68" s="215"/>
      <c r="G68" s="215"/>
      <c r="H68" s="216"/>
      <c r="I68" s="216"/>
      <c r="J68" s="215"/>
      <c r="K68" s="215"/>
      <c r="L68" s="215"/>
      <c r="M68" s="215"/>
      <c r="N68" s="215"/>
      <c r="O68" s="216"/>
      <c r="P68" s="216"/>
      <c r="Q68" s="215"/>
      <c r="R68" s="215"/>
      <c r="S68" s="215"/>
      <c r="T68" s="215"/>
      <c r="U68" s="215"/>
      <c r="V68" s="216"/>
      <c r="W68" s="216"/>
      <c r="X68" s="215"/>
      <c r="Y68" s="215"/>
      <c r="Z68" s="215"/>
      <c r="AA68" s="215"/>
      <c r="AB68" s="215"/>
      <c r="AC68" s="216"/>
      <c r="AD68" s="216"/>
      <c r="AE68" s="215"/>
      <c r="AF68" s="215"/>
      <c r="AG68" s="215"/>
      <c r="AH68" s="215"/>
    </row>
    <row r="69" spans="1:34" s="214" customFormat="1" ht="13.5" customHeight="1" x14ac:dyDescent="0.2">
      <c r="A69" s="84"/>
      <c r="B69" s="217">
        <v>11423</v>
      </c>
      <c r="C69" s="222" t="s">
        <v>32</v>
      </c>
      <c r="D69" s="215" t="s">
        <v>1146</v>
      </c>
      <c r="E69" s="215"/>
      <c r="F69" s="215"/>
      <c r="G69" s="215"/>
      <c r="H69" s="216"/>
      <c r="I69" s="216"/>
      <c r="J69" s="215"/>
      <c r="K69" s="215"/>
      <c r="L69" s="215"/>
      <c r="M69" s="215"/>
      <c r="N69" s="215"/>
      <c r="O69" s="216"/>
      <c r="P69" s="216"/>
      <c r="Q69" s="215"/>
      <c r="R69" s="215"/>
      <c r="S69" s="215"/>
      <c r="T69" s="215"/>
      <c r="U69" s="215"/>
      <c r="V69" s="216"/>
      <c r="W69" s="216"/>
      <c r="X69" s="215"/>
      <c r="Y69" s="215"/>
      <c r="Z69" s="215"/>
      <c r="AA69" s="215"/>
      <c r="AB69" s="215"/>
      <c r="AC69" s="216"/>
      <c r="AD69" s="216"/>
      <c r="AE69" s="215"/>
      <c r="AF69" s="215"/>
      <c r="AG69" s="215"/>
      <c r="AH69" s="215"/>
    </row>
    <row r="70" spans="1:34" s="214" customFormat="1" ht="13.5" customHeight="1" x14ac:dyDescent="0.2">
      <c r="A70" s="84"/>
      <c r="B70" s="217">
        <v>11292</v>
      </c>
      <c r="C70" s="222" t="s">
        <v>4</v>
      </c>
      <c r="D70" s="215" t="s">
        <v>1146</v>
      </c>
      <c r="E70" s="215"/>
      <c r="F70" s="215"/>
      <c r="G70" s="215"/>
      <c r="H70" s="216"/>
      <c r="I70" s="216"/>
      <c r="J70" s="215"/>
      <c r="K70" s="215"/>
      <c r="L70" s="215"/>
      <c r="M70" s="215"/>
      <c r="N70" s="215"/>
      <c r="O70" s="216"/>
      <c r="P70" s="216"/>
      <c r="Q70" s="215"/>
      <c r="R70" s="215"/>
      <c r="S70" s="215"/>
      <c r="T70" s="215"/>
      <c r="U70" s="215"/>
      <c r="V70" s="216"/>
      <c r="W70" s="216"/>
      <c r="X70" s="215"/>
      <c r="Y70" s="215"/>
      <c r="Z70" s="215"/>
      <c r="AA70" s="215"/>
      <c r="AB70" s="215"/>
      <c r="AC70" s="216"/>
      <c r="AD70" s="216"/>
      <c r="AE70" s="215"/>
      <c r="AF70" s="215"/>
      <c r="AG70" s="215"/>
      <c r="AH70" s="215"/>
    </row>
    <row r="71" spans="1:34" s="214" customFormat="1" ht="13.5" customHeight="1" x14ac:dyDescent="0.2">
      <c r="A71" s="84"/>
      <c r="B71" s="217">
        <v>11376</v>
      </c>
      <c r="C71" s="222" t="s">
        <v>37</v>
      </c>
      <c r="D71" s="215" t="s">
        <v>1146</v>
      </c>
      <c r="E71" s="215"/>
      <c r="F71" s="215"/>
      <c r="G71" s="215"/>
      <c r="H71" s="216"/>
      <c r="I71" s="216"/>
      <c r="J71" s="215"/>
      <c r="K71" s="215"/>
      <c r="L71" s="215"/>
      <c r="M71" s="215"/>
      <c r="N71" s="215"/>
      <c r="O71" s="216"/>
      <c r="P71" s="216"/>
      <c r="Q71" s="215"/>
      <c r="R71" s="215"/>
      <c r="S71" s="215"/>
      <c r="T71" s="215"/>
      <c r="U71" s="215"/>
      <c r="V71" s="216"/>
      <c r="W71" s="216"/>
      <c r="X71" s="215"/>
      <c r="Y71" s="215"/>
      <c r="Z71" s="215"/>
      <c r="AA71" s="215"/>
      <c r="AB71" s="215"/>
      <c r="AC71" s="216"/>
      <c r="AD71" s="216"/>
      <c r="AE71" s="215"/>
      <c r="AF71" s="215"/>
      <c r="AG71" s="215"/>
      <c r="AH71" s="215"/>
    </row>
    <row r="72" spans="1:34" s="214" customFormat="1" ht="13.5" customHeight="1" x14ac:dyDescent="0.2">
      <c r="A72" s="84"/>
      <c r="B72" s="217">
        <v>11290</v>
      </c>
      <c r="C72" s="222" t="s">
        <v>3</v>
      </c>
      <c r="D72" s="215" t="s">
        <v>1146</v>
      </c>
      <c r="E72" s="215"/>
      <c r="F72" s="215"/>
      <c r="G72" s="215"/>
      <c r="H72" s="216"/>
      <c r="I72" s="216"/>
      <c r="J72" s="215"/>
      <c r="K72" s="215"/>
      <c r="L72" s="215"/>
      <c r="M72" s="215"/>
      <c r="N72" s="215"/>
      <c r="O72" s="216"/>
      <c r="P72" s="216"/>
      <c r="Q72" s="215"/>
      <c r="R72" s="215"/>
      <c r="S72" s="215"/>
      <c r="T72" s="215"/>
      <c r="U72" s="215"/>
      <c r="V72" s="216"/>
      <c r="W72" s="216"/>
      <c r="X72" s="215"/>
      <c r="Y72" s="215"/>
      <c r="Z72" s="215"/>
      <c r="AA72" s="215"/>
      <c r="AB72" s="215"/>
      <c r="AC72" s="216"/>
      <c r="AD72" s="216"/>
      <c r="AE72" s="215"/>
      <c r="AF72" s="215"/>
      <c r="AG72" s="215"/>
      <c r="AH72" s="215"/>
    </row>
    <row r="73" spans="1:34" s="214" customFormat="1" ht="13.5" customHeight="1" x14ac:dyDescent="0.2">
      <c r="A73" s="84"/>
      <c r="B73" s="217">
        <v>11363</v>
      </c>
      <c r="C73" s="222" t="s">
        <v>5</v>
      </c>
      <c r="D73" s="215" t="s">
        <v>1146</v>
      </c>
      <c r="E73" s="215"/>
      <c r="F73" s="215"/>
      <c r="G73" s="215"/>
      <c r="H73" s="216"/>
      <c r="I73" s="216"/>
      <c r="J73" s="215"/>
      <c r="K73" s="215"/>
      <c r="L73" s="215"/>
      <c r="M73" s="215"/>
      <c r="N73" s="215"/>
      <c r="O73" s="216"/>
      <c r="P73" s="216"/>
      <c r="Q73" s="215"/>
      <c r="R73" s="215"/>
      <c r="S73" s="215"/>
      <c r="T73" s="215"/>
      <c r="U73" s="215"/>
      <c r="V73" s="216"/>
      <c r="W73" s="216"/>
      <c r="X73" s="215"/>
      <c r="Y73" s="215"/>
      <c r="Z73" s="215"/>
      <c r="AA73" s="215"/>
      <c r="AB73" s="215"/>
      <c r="AC73" s="216"/>
      <c r="AD73" s="216"/>
      <c r="AE73" s="215"/>
      <c r="AF73" s="215"/>
      <c r="AG73" s="215"/>
      <c r="AH73" s="215"/>
    </row>
    <row r="74" spans="1:34" s="214" customFormat="1" ht="13.5" customHeight="1" x14ac:dyDescent="0.2">
      <c r="A74" s="84"/>
      <c r="B74" s="217">
        <v>11291</v>
      </c>
      <c r="C74" s="222" t="s">
        <v>6</v>
      </c>
      <c r="D74" s="215" t="s">
        <v>1146</v>
      </c>
      <c r="E74" s="215"/>
      <c r="F74" s="215"/>
      <c r="G74" s="215"/>
      <c r="H74" s="216"/>
      <c r="I74" s="216"/>
      <c r="J74" s="215"/>
      <c r="K74" s="215"/>
      <c r="L74" s="215"/>
      <c r="M74" s="215"/>
      <c r="N74" s="215"/>
      <c r="O74" s="216"/>
      <c r="P74" s="216"/>
      <c r="Q74" s="215"/>
      <c r="R74" s="215"/>
      <c r="S74" s="215"/>
      <c r="T74" s="215"/>
      <c r="U74" s="215"/>
      <c r="V74" s="216"/>
      <c r="W74" s="216"/>
      <c r="X74" s="215"/>
      <c r="Y74" s="215"/>
      <c r="Z74" s="215"/>
      <c r="AA74" s="215"/>
      <c r="AB74" s="215"/>
      <c r="AC74" s="216"/>
      <c r="AD74" s="216"/>
      <c r="AE74" s="215"/>
      <c r="AF74" s="215"/>
      <c r="AG74" s="215"/>
      <c r="AH74" s="215"/>
    </row>
    <row r="75" spans="1:34" s="214" customFormat="1" ht="13.5" customHeight="1" x14ac:dyDescent="0.2">
      <c r="A75" s="84"/>
      <c r="B75" s="217">
        <v>11504</v>
      </c>
      <c r="C75" s="222" t="s">
        <v>78</v>
      </c>
      <c r="D75" s="215" t="s">
        <v>1146</v>
      </c>
      <c r="E75" s="215"/>
      <c r="F75" s="215"/>
      <c r="G75" s="215"/>
      <c r="H75" s="216"/>
      <c r="I75" s="216"/>
      <c r="J75" s="215"/>
      <c r="K75" s="215"/>
      <c r="L75" s="215"/>
      <c r="M75" s="215"/>
      <c r="N75" s="215"/>
      <c r="O75" s="216"/>
      <c r="P75" s="216"/>
      <c r="Q75" s="215"/>
      <c r="R75" s="215"/>
      <c r="S75" s="215"/>
      <c r="T75" s="215"/>
      <c r="U75" s="215"/>
      <c r="V75" s="216"/>
      <c r="W75" s="216"/>
      <c r="X75" s="215"/>
      <c r="Y75" s="215"/>
      <c r="Z75" s="215"/>
      <c r="AA75" s="215"/>
      <c r="AB75" s="215"/>
      <c r="AC75" s="216"/>
      <c r="AD75" s="216"/>
      <c r="AE75" s="215"/>
      <c r="AF75" s="215"/>
      <c r="AG75" s="215"/>
      <c r="AH75" s="215"/>
    </row>
    <row r="76" spans="1:34" s="214" customFormat="1" ht="13.5" customHeight="1" x14ac:dyDescent="0.2">
      <c r="A76" s="84"/>
      <c r="B76" s="217">
        <v>11533</v>
      </c>
      <c r="C76" s="222" t="s">
        <v>271</v>
      </c>
      <c r="D76" s="215" t="s">
        <v>1146</v>
      </c>
      <c r="E76" s="215"/>
      <c r="F76" s="215"/>
      <c r="G76" s="215"/>
      <c r="H76" s="216"/>
      <c r="I76" s="216"/>
      <c r="J76" s="215"/>
      <c r="K76" s="215"/>
      <c r="L76" s="215"/>
      <c r="M76" s="215"/>
      <c r="N76" s="215"/>
      <c r="O76" s="216"/>
      <c r="P76" s="216"/>
      <c r="Q76" s="215"/>
      <c r="R76" s="215"/>
      <c r="S76" s="215"/>
      <c r="T76" s="215"/>
      <c r="U76" s="215"/>
      <c r="V76" s="216"/>
      <c r="W76" s="216"/>
      <c r="X76" s="215"/>
      <c r="Y76" s="215"/>
      <c r="Z76" s="215"/>
      <c r="AA76" s="215"/>
      <c r="AB76" s="215"/>
      <c r="AC76" s="216"/>
      <c r="AD76" s="216"/>
      <c r="AE76" s="215"/>
      <c r="AF76" s="215"/>
      <c r="AG76" s="215"/>
      <c r="AH76" s="215"/>
    </row>
  </sheetData>
  <mergeCells count="1">
    <mergeCell ref="B8:C8"/>
  </mergeCells>
  <dataValidations count="2">
    <dataValidation allowBlank="1" showDropDown="1" showInputMessage="1" showErrorMessage="1" errorTitle="Atención" sqref="D9:AH76 IZ9:KD76 SV9:TZ76 ACR9:ADV76 AMN9:ANR76 AWJ9:AXN76 BGF9:BHJ76 BQB9:BRF76 BZX9:CBB76 CJT9:CKX76 CTP9:CUT76 DDL9:DEP76 DNH9:DOL76 DXD9:DYH76 EGZ9:EID76 EQV9:ERZ76 FAR9:FBV76 FKN9:FLR76 FUJ9:FVN76 GEF9:GFJ76 GOB9:GPF76 GXX9:GZB76 HHT9:HIX76 HRP9:HST76 IBL9:ICP76 ILH9:IML76 IVD9:IWH76 JEZ9:JGD76 JOV9:JPZ76 JYR9:JZV76 KIN9:KJR76 KSJ9:KTN76 LCF9:LDJ76 LMB9:LNF76 LVX9:LXB76 MFT9:MGX76 MPP9:MQT76 MZL9:NAP76 NJH9:NKL76 NTD9:NUH76 OCZ9:OED76 OMV9:ONZ76 OWR9:OXV76 PGN9:PHR76 PQJ9:PRN76 QAF9:QBJ76 QKB9:QLF76 QTX9:QVB76 RDT9:REX76 RNP9:ROT76 RXL9:RYP76 SHH9:SIL76 SRD9:SSH76 TAZ9:TCD76 TKV9:TLZ76 TUR9:TVV76 UEN9:UFR76 UOJ9:UPN76 UYF9:UZJ76 VIB9:VJF76 VRX9:VTB76 WBT9:WCX76 WLP9:WMT76 WVL9:WWP76 D65571:AH65571 IZ65571:KD65571 SV65571:TZ65571 ACR65571:ADV65571 AMN65571:ANR65571 AWJ65571:AXN65571 BGF65571:BHJ65571 BQB65571:BRF65571 BZX65571:CBB65571 CJT65571:CKX65571 CTP65571:CUT65571 DDL65571:DEP65571 DNH65571:DOL65571 DXD65571:DYH65571 EGZ65571:EID65571 EQV65571:ERZ65571 FAR65571:FBV65571 FKN65571:FLR65571 FUJ65571:FVN65571 GEF65571:GFJ65571 GOB65571:GPF65571 GXX65571:GZB65571 HHT65571:HIX65571 HRP65571:HST65571 IBL65571:ICP65571 ILH65571:IML65571 IVD65571:IWH65571 JEZ65571:JGD65571 JOV65571:JPZ65571 JYR65571:JZV65571 KIN65571:KJR65571 KSJ65571:KTN65571 LCF65571:LDJ65571 LMB65571:LNF65571 LVX65571:LXB65571 MFT65571:MGX65571 MPP65571:MQT65571 MZL65571:NAP65571 NJH65571:NKL65571 NTD65571:NUH65571 OCZ65571:OED65571 OMV65571:ONZ65571 OWR65571:OXV65571 PGN65571:PHR65571 PQJ65571:PRN65571 QAF65571:QBJ65571 QKB65571:QLF65571 QTX65571:QVB65571 RDT65571:REX65571 RNP65571:ROT65571 RXL65571:RYP65571 SHH65571:SIL65571 SRD65571:SSH65571 TAZ65571:TCD65571 TKV65571:TLZ65571 TUR65571:TVV65571 UEN65571:UFR65571 UOJ65571:UPN65571 UYF65571:UZJ65571 VIB65571:VJF65571 VRX65571:VTB65571 WBT65571:WCX65571 WLP65571:WMT65571 WVL65571:WWP65571 D131107:AH131107 IZ131107:KD131107 SV131107:TZ131107 ACR131107:ADV131107 AMN131107:ANR131107 AWJ131107:AXN131107 BGF131107:BHJ131107 BQB131107:BRF131107 BZX131107:CBB131107 CJT131107:CKX131107 CTP131107:CUT131107 DDL131107:DEP131107 DNH131107:DOL131107 DXD131107:DYH131107 EGZ131107:EID131107 EQV131107:ERZ131107 FAR131107:FBV131107 FKN131107:FLR131107 FUJ131107:FVN131107 GEF131107:GFJ131107 GOB131107:GPF131107 GXX131107:GZB131107 HHT131107:HIX131107 HRP131107:HST131107 IBL131107:ICP131107 ILH131107:IML131107 IVD131107:IWH131107 JEZ131107:JGD131107 JOV131107:JPZ131107 JYR131107:JZV131107 KIN131107:KJR131107 KSJ131107:KTN131107 LCF131107:LDJ131107 LMB131107:LNF131107 LVX131107:LXB131107 MFT131107:MGX131107 MPP131107:MQT131107 MZL131107:NAP131107 NJH131107:NKL131107 NTD131107:NUH131107 OCZ131107:OED131107 OMV131107:ONZ131107 OWR131107:OXV131107 PGN131107:PHR131107 PQJ131107:PRN131107 QAF131107:QBJ131107 QKB131107:QLF131107 QTX131107:QVB131107 RDT131107:REX131107 RNP131107:ROT131107 RXL131107:RYP131107 SHH131107:SIL131107 SRD131107:SSH131107 TAZ131107:TCD131107 TKV131107:TLZ131107 TUR131107:TVV131107 UEN131107:UFR131107 UOJ131107:UPN131107 UYF131107:UZJ131107 VIB131107:VJF131107 VRX131107:VTB131107 WBT131107:WCX131107 WLP131107:WMT131107 WVL131107:WWP131107 D196643:AH196643 IZ196643:KD196643 SV196643:TZ196643 ACR196643:ADV196643 AMN196643:ANR196643 AWJ196643:AXN196643 BGF196643:BHJ196643 BQB196643:BRF196643 BZX196643:CBB196643 CJT196643:CKX196643 CTP196643:CUT196643 DDL196643:DEP196643 DNH196643:DOL196643 DXD196643:DYH196643 EGZ196643:EID196643 EQV196643:ERZ196643 FAR196643:FBV196643 FKN196643:FLR196643 FUJ196643:FVN196643 GEF196643:GFJ196643 GOB196643:GPF196643 GXX196643:GZB196643 HHT196643:HIX196643 HRP196643:HST196643 IBL196643:ICP196643 ILH196643:IML196643 IVD196643:IWH196643 JEZ196643:JGD196643 JOV196643:JPZ196643 JYR196643:JZV196643 KIN196643:KJR196643 KSJ196643:KTN196643 LCF196643:LDJ196643 LMB196643:LNF196643 LVX196643:LXB196643 MFT196643:MGX196643 MPP196643:MQT196643 MZL196643:NAP196643 NJH196643:NKL196643 NTD196643:NUH196643 OCZ196643:OED196643 OMV196643:ONZ196643 OWR196643:OXV196643 PGN196643:PHR196643 PQJ196643:PRN196643 QAF196643:QBJ196643 QKB196643:QLF196643 QTX196643:QVB196643 RDT196643:REX196643 RNP196643:ROT196643 RXL196643:RYP196643 SHH196643:SIL196643 SRD196643:SSH196643 TAZ196643:TCD196643 TKV196643:TLZ196643 TUR196643:TVV196643 UEN196643:UFR196643 UOJ196643:UPN196643 UYF196643:UZJ196643 VIB196643:VJF196643 VRX196643:VTB196643 WBT196643:WCX196643 WLP196643:WMT196643 WVL196643:WWP196643 D262179:AH262179 IZ262179:KD262179 SV262179:TZ262179 ACR262179:ADV262179 AMN262179:ANR262179 AWJ262179:AXN262179 BGF262179:BHJ262179 BQB262179:BRF262179 BZX262179:CBB262179 CJT262179:CKX262179 CTP262179:CUT262179 DDL262179:DEP262179 DNH262179:DOL262179 DXD262179:DYH262179 EGZ262179:EID262179 EQV262179:ERZ262179 FAR262179:FBV262179 FKN262179:FLR262179 FUJ262179:FVN262179 GEF262179:GFJ262179 GOB262179:GPF262179 GXX262179:GZB262179 HHT262179:HIX262179 HRP262179:HST262179 IBL262179:ICP262179 ILH262179:IML262179 IVD262179:IWH262179 JEZ262179:JGD262179 JOV262179:JPZ262179 JYR262179:JZV262179 KIN262179:KJR262179 KSJ262179:KTN262179 LCF262179:LDJ262179 LMB262179:LNF262179 LVX262179:LXB262179 MFT262179:MGX262179 MPP262179:MQT262179 MZL262179:NAP262179 NJH262179:NKL262179 NTD262179:NUH262179 OCZ262179:OED262179 OMV262179:ONZ262179 OWR262179:OXV262179 PGN262179:PHR262179 PQJ262179:PRN262179 QAF262179:QBJ262179 QKB262179:QLF262179 QTX262179:QVB262179 RDT262179:REX262179 RNP262179:ROT262179 RXL262179:RYP262179 SHH262179:SIL262179 SRD262179:SSH262179 TAZ262179:TCD262179 TKV262179:TLZ262179 TUR262179:TVV262179 UEN262179:UFR262179 UOJ262179:UPN262179 UYF262179:UZJ262179 VIB262179:VJF262179 VRX262179:VTB262179 WBT262179:WCX262179 WLP262179:WMT262179 WVL262179:WWP262179 D327715:AH327715 IZ327715:KD327715 SV327715:TZ327715 ACR327715:ADV327715 AMN327715:ANR327715 AWJ327715:AXN327715 BGF327715:BHJ327715 BQB327715:BRF327715 BZX327715:CBB327715 CJT327715:CKX327715 CTP327715:CUT327715 DDL327715:DEP327715 DNH327715:DOL327715 DXD327715:DYH327715 EGZ327715:EID327715 EQV327715:ERZ327715 FAR327715:FBV327715 FKN327715:FLR327715 FUJ327715:FVN327715 GEF327715:GFJ327715 GOB327715:GPF327715 GXX327715:GZB327715 HHT327715:HIX327715 HRP327715:HST327715 IBL327715:ICP327715 ILH327715:IML327715 IVD327715:IWH327715 JEZ327715:JGD327715 JOV327715:JPZ327715 JYR327715:JZV327715 KIN327715:KJR327715 KSJ327715:KTN327715 LCF327715:LDJ327715 LMB327715:LNF327715 LVX327715:LXB327715 MFT327715:MGX327715 MPP327715:MQT327715 MZL327715:NAP327715 NJH327715:NKL327715 NTD327715:NUH327715 OCZ327715:OED327715 OMV327715:ONZ327715 OWR327715:OXV327715 PGN327715:PHR327715 PQJ327715:PRN327715 QAF327715:QBJ327715 QKB327715:QLF327715 QTX327715:QVB327715 RDT327715:REX327715 RNP327715:ROT327715 RXL327715:RYP327715 SHH327715:SIL327715 SRD327715:SSH327715 TAZ327715:TCD327715 TKV327715:TLZ327715 TUR327715:TVV327715 UEN327715:UFR327715 UOJ327715:UPN327715 UYF327715:UZJ327715 VIB327715:VJF327715 VRX327715:VTB327715 WBT327715:WCX327715 WLP327715:WMT327715 WVL327715:WWP327715 D393251:AH393251 IZ393251:KD393251 SV393251:TZ393251 ACR393251:ADV393251 AMN393251:ANR393251 AWJ393251:AXN393251 BGF393251:BHJ393251 BQB393251:BRF393251 BZX393251:CBB393251 CJT393251:CKX393251 CTP393251:CUT393251 DDL393251:DEP393251 DNH393251:DOL393251 DXD393251:DYH393251 EGZ393251:EID393251 EQV393251:ERZ393251 FAR393251:FBV393251 FKN393251:FLR393251 FUJ393251:FVN393251 GEF393251:GFJ393251 GOB393251:GPF393251 GXX393251:GZB393251 HHT393251:HIX393251 HRP393251:HST393251 IBL393251:ICP393251 ILH393251:IML393251 IVD393251:IWH393251 JEZ393251:JGD393251 JOV393251:JPZ393251 JYR393251:JZV393251 KIN393251:KJR393251 KSJ393251:KTN393251 LCF393251:LDJ393251 LMB393251:LNF393251 LVX393251:LXB393251 MFT393251:MGX393251 MPP393251:MQT393251 MZL393251:NAP393251 NJH393251:NKL393251 NTD393251:NUH393251 OCZ393251:OED393251 OMV393251:ONZ393251 OWR393251:OXV393251 PGN393251:PHR393251 PQJ393251:PRN393251 QAF393251:QBJ393251 QKB393251:QLF393251 QTX393251:QVB393251 RDT393251:REX393251 RNP393251:ROT393251 RXL393251:RYP393251 SHH393251:SIL393251 SRD393251:SSH393251 TAZ393251:TCD393251 TKV393251:TLZ393251 TUR393251:TVV393251 UEN393251:UFR393251 UOJ393251:UPN393251 UYF393251:UZJ393251 VIB393251:VJF393251 VRX393251:VTB393251 WBT393251:WCX393251 WLP393251:WMT393251 WVL393251:WWP393251 D458787:AH458787 IZ458787:KD458787 SV458787:TZ458787 ACR458787:ADV458787 AMN458787:ANR458787 AWJ458787:AXN458787 BGF458787:BHJ458787 BQB458787:BRF458787 BZX458787:CBB458787 CJT458787:CKX458787 CTP458787:CUT458787 DDL458787:DEP458787 DNH458787:DOL458787 DXD458787:DYH458787 EGZ458787:EID458787 EQV458787:ERZ458787 FAR458787:FBV458787 FKN458787:FLR458787 FUJ458787:FVN458787 GEF458787:GFJ458787 GOB458787:GPF458787 GXX458787:GZB458787 HHT458787:HIX458787 HRP458787:HST458787 IBL458787:ICP458787 ILH458787:IML458787 IVD458787:IWH458787 JEZ458787:JGD458787 JOV458787:JPZ458787 JYR458787:JZV458787 KIN458787:KJR458787 KSJ458787:KTN458787 LCF458787:LDJ458787 LMB458787:LNF458787 LVX458787:LXB458787 MFT458787:MGX458787 MPP458787:MQT458787 MZL458787:NAP458787 NJH458787:NKL458787 NTD458787:NUH458787 OCZ458787:OED458787 OMV458787:ONZ458787 OWR458787:OXV458787 PGN458787:PHR458787 PQJ458787:PRN458787 QAF458787:QBJ458787 QKB458787:QLF458787 QTX458787:QVB458787 RDT458787:REX458787 RNP458787:ROT458787 RXL458787:RYP458787 SHH458787:SIL458787 SRD458787:SSH458787 TAZ458787:TCD458787 TKV458787:TLZ458787 TUR458787:TVV458787 UEN458787:UFR458787 UOJ458787:UPN458787 UYF458787:UZJ458787 VIB458787:VJF458787 VRX458787:VTB458787 WBT458787:WCX458787 WLP458787:WMT458787 WVL458787:WWP458787 D524323:AH524323 IZ524323:KD524323 SV524323:TZ524323 ACR524323:ADV524323 AMN524323:ANR524323 AWJ524323:AXN524323 BGF524323:BHJ524323 BQB524323:BRF524323 BZX524323:CBB524323 CJT524323:CKX524323 CTP524323:CUT524323 DDL524323:DEP524323 DNH524323:DOL524323 DXD524323:DYH524323 EGZ524323:EID524323 EQV524323:ERZ524323 FAR524323:FBV524323 FKN524323:FLR524323 FUJ524323:FVN524323 GEF524323:GFJ524323 GOB524323:GPF524323 GXX524323:GZB524323 HHT524323:HIX524323 HRP524323:HST524323 IBL524323:ICP524323 ILH524323:IML524323 IVD524323:IWH524323 JEZ524323:JGD524323 JOV524323:JPZ524323 JYR524323:JZV524323 KIN524323:KJR524323 KSJ524323:KTN524323 LCF524323:LDJ524323 LMB524323:LNF524323 LVX524323:LXB524323 MFT524323:MGX524323 MPP524323:MQT524323 MZL524323:NAP524323 NJH524323:NKL524323 NTD524323:NUH524323 OCZ524323:OED524323 OMV524323:ONZ524323 OWR524323:OXV524323 PGN524323:PHR524323 PQJ524323:PRN524323 QAF524323:QBJ524323 QKB524323:QLF524323 QTX524323:QVB524323 RDT524323:REX524323 RNP524323:ROT524323 RXL524323:RYP524323 SHH524323:SIL524323 SRD524323:SSH524323 TAZ524323:TCD524323 TKV524323:TLZ524323 TUR524323:TVV524323 UEN524323:UFR524323 UOJ524323:UPN524323 UYF524323:UZJ524323 VIB524323:VJF524323 VRX524323:VTB524323 WBT524323:WCX524323 WLP524323:WMT524323 WVL524323:WWP524323 D589859:AH589859 IZ589859:KD589859 SV589859:TZ589859 ACR589859:ADV589859 AMN589859:ANR589859 AWJ589859:AXN589859 BGF589859:BHJ589859 BQB589859:BRF589859 BZX589859:CBB589859 CJT589859:CKX589859 CTP589859:CUT589859 DDL589859:DEP589859 DNH589859:DOL589859 DXD589859:DYH589859 EGZ589859:EID589859 EQV589859:ERZ589859 FAR589859:FBV589859 FKN589859:FLR589859 FUJ589859:FVN589859 GEF589859:GFJ589859 GOB589859:GPF589859 GXX589859:GZB589859 HHT589859:HIX589859 HRP589859:HST589859 IBL589859:ICP589859 ILH589859:IML589859 IVD589859:IWH589859 JEZ589859:JGD589859 JOV589859:JPZ589859 JYR589859:JZV589859 KIN589859:KJR589859 KSJ589859:KTN589859 LCF589859:LDJ589859 LMB589859:LNF589859 LVX589859:LXB589859 MFT589859:MGX589859 MPP589859:MQT589859 MZL589859:NAP589859 NJH589859:NKL589859 NTD589859:NUH589859 OCZ589859:OED589859 OMV589859:ONZ589859 OWR589859:OXV589859 PGN589859:PHR589859 PQJ589859:PRN589859 QAF589859:QBJ589859 QKB589859:QLF589859 QTX589859:QVB589859 RDT589859:REX589859 RNP589859:ROT589859 RXL589859:RYP589859 SHH589859:SIL589859 SRD589859:SSH589859 TAZ589859:TCD589859 TKV589859:TLZ589859 TUR589859:TVV589859 UEN589859:UFR589859 UOJ589859:UPN589859 UYF589859:UZJ589859 VIB589859:VJF589859 VRX589859:VTB589859 WBT589859:WCX589859 WLP589859:WMT589859 WVL589859:WWP589859 D655395:AH655395 IZ655395:KD655395 SV655395:TZ655395 ACR655395:ADV655395 AMN655395:ANR655395 AWJ655395:AXN655395 BGF655395:BHJ655395 BQB655395:BRF655395 BZX655395:CBB655395 CJT655395:CKX655395 CTP655395:CUT655395 DDL655395:DEP655395 DNH655395:DOL655395 DXD655395:DYH655395 EGZ655395:EID655395 EQV655395:ERZ655395 FAR655395:FBV655395 FKN655395:FLR655395 FUJ655395:FVN655395 GEF655395:GFJ655395 GOB655395:GPF655395 GXX655395:GZB655395 HHT655395:HIX655395 HRP655395:HST655395 IBL655395:ICP655395 ILH655395:IML655395 IVD655395:IWH655395 JEZ655395:JGD655395 JOV655395:JPZ655395 JYR655395:JZV655395 KIN655395:KJR655395 KSJ655395:KTN655395 LCF655395:LDJ655395 LMB655395:LNF655395 LVX655395:LXB655395 MFT655395:MGX655395 MPP655395:MQT655395 MZL655395:NAP655395 NJH655395:NKL655395 NTD655395:NUH655395 OCZ655395:OED655395 OMV655395:ONZ655395 OWR655395:OXV655395 PGN655395:PHR655395 PQJ655395:PRN655395 QAF655395:QBJ655395 QKB655395:QLF655395 QTX655395:QVB655395 RDT655395:REX655395 RNP655395:ROT655395 RXL655395:RYP655395 SHH655395:SIL655395 SRD655395:SSH655395 TAZ655395:TCD655395 TKV655395:TLZ655395 TUR655395:TVV655395 UEN655395:UFR655395 UOJ655395:UPN655395 UYF655395:UZJ655395 VIB655395:VJF655395 VRX655395:VTB655395 WBT655395:WCX655395 WLP655395:WMT655395 WVL655395:WWP655395 D720931:AH720931 IZ720931:KD720931 SV720931:TZ720931 ACR720931:ADV720931 AMN720931:ANR720931 AWJ720931:AXN720931 BGF720931:BHJ720931 BQB720931:BRF720931 BZX720931:CBB720931 CJT720931:CKX720931 CTP720931:CUT720931 DDL720931:DEP720931 DNH720931:DOL720931 DXD720931:DYH720931 EGZ720931:EID720931 EQV720931:ERZ720931 FAR720931:FBV720931 FKN720931:FLR720931 FUJ720931:FVN720931 GEF720931:GFJ720931 GOB720931:GPF720931 GXX720931:GZB720931 HHT720931:HIX720931 HRP720931:HST720931 IBL720931:ICP720931 ILH720931:IML720931 IVD720931:IWH720931 JEZ720931:JGD720931 JOV720931:JPZ720931 JYR720931:JZV720931 KIN720931:KJR720931 KSJ720931:KTN720931 LCF720931:LDJ720931 LMB720931:LNF720931 LVX720931:LXB720931 MFT720931:MGX720931 MPP720931:MQT720931 MZL720931:NAP720931 NJH720931:NKL720931 NTD720931:NUH720931 OCZ720931:OED720931 OMV720931:ONZ720931 OWR720931:OXV720931 PGN720931:PHR720931 PQJ720931:PRN720931 QAF720931:QBJ720931 QKB720931:QLF720931 QTX720931:QVB720931 RDT720931:REX720931 RNP720931:ROT720931 RXL720931:RYP720931 SHH720931:SIL720931 SRD720931:SSH720931 TAZ720931:TCD720931 TKV720931:TLZ720931 TUR720931:TVV720931 UEN720931:UFR720931 UOJ720931:UPN720931 UYF720931:UZJ720931 VIB720931:VJF720931 VRX720931:VTB720931 WBT720931:WCX720931 WLP720931:WMT720931 WVL720931:WWP720931 D786467:AH786467 IZ786467:KD786467 SV786467:TZ786467 ACR786467:ADV786467 AMN786467:ANR786467 AWJ786467:AXN786467 BGF786467:BHJ786467 BQB786467:BRF786467 BZX786467:CBB786467 CJT786467:CKX786467 CTP786467:CUT786467 DDL786467:DEP786467 DNH786467:DOL786467 DXD786467:DYH786467 EGZ786467:EID786467 EQV786467:ERZ786467 FAR786467:FBV786467 FKN786467:FLR786467 FUJ786467:FVN786467 GEF786467:GFJ786467 GOB786467:GPF786467 GXX786467:GZB786467 HHT786467:HIX786467 HRP786467:HST786467 IBL786467:ICP786467 ILH786467:IML786467 IVD786467:IWH786467 JEZ786467:JGD786467 JOV786467:JPZ786467 JYR786467:JZV786467 KIN786467:KJR786467 KSJ786467:KTN786467 LCF786467:LDJ786467 LMB786467:LNF786467 LVX786467:LXB786467 MFT786467:MGX786467 MPP786467:MQT786467 MZL786467:NAP786467 NJH786467:NKL786467 NTD786467:NUH786467 OCZ786467:OED786467 OMV786467:ONZ786467 OWR786467:OXV786467 PGN786467:PHR786467 PQJ786467:PRN786467 QAF786467:QBJ786467 QKB786467:QLF786467 QTX786467:QVB786467 RDT786467:REX786467 RNP786467:ROT786467 RXL786467:RYP786467 SHH786467:SIL786467 SRD786467:SSH786467 TAZ786467:TCD786467 TKV786467:TLZ786467 TUR786467:TVV786467 UEN786467:UFR786467 UOJ786467:UPN786467 UYF786467:UZJ786467 VIB786467:VJF786467 VRX786467:VTB786467 WBT786467:WCX786467 WLP786467:WMT786467 WVL786467:WWP786467 D852003:AH852003 IZ852003:KD852003 SV852003:TZ852003 ACR852003:ADV852003 AMN852003:ANR852003 AWJ852003:AXN852003 BGF852003:BHJ852003 BQB852003:BRF852003 BZX852003:CBB852003 CJT852003:CKX852003 CTP852003:CUT852003 DDL852003:DEP852003 DNH852003:DOL852003 DXD852003:DYH852003 EGZ852003:EID852003 EQV852003:ERZ852003 FAR852003:FBV852003 FKN852003:FLR852003 FUJ852003:FVN852003 GEF852003:GFJ852003 GOB852003:GPF852003 GXX852003:GZB852003 HHT852003:HIX852003 HRP852003:HST852003 IBL852003:ICP852003 ILH852003:IML852003 IVD852003:IWH852003 JEZ852003:JGD852003 JOV852003:JPZ852003 JYR852003:JZV852003 KIN852003:KJR852003 KSJ852003:KTN852003 LCF852003:LDJ852003 LMB852003:LNF852003 LVX852003:LXB852003 MFT852003:MGX852003 MPP852003:MQT852003 MZL852003:NAP852003 NJH852003:NKL852003 NTD852003:NUH852003 OCZ852003:OED852003 OMV852003:ONZ852003 OWR852003:OXV852003 PGN852003:PHR852003 PQJ852003:PRN852003 QAF852003:QBJ852003 QKB852003:QLF852003 QTX852003:QVB852003 RDT852003:REX852003 RNP852003:ROT852003 RXL852003:RYP852003 SHH852003:SIL852003 SRD852003:SSH852003 TAZ852003:TCD852003 TKV852003:TLZ852003 TUR852003:TVV852003 UEN852003:UFR852003 UOJ852003:UPN852003 UYF852003:UZJ852003 VIB852003:VJF852003 VRX852003:VTB852003 WBT852003:WCX852003 WLP852003:WMT852003 WVL852003:WWP852003 D917539:AH917539 IZ917539:KD917539 SV917539:TZ917539 ACR917539:ADV917539 AMN917539:ANR917539 AWJ917539:AXN917539 BGF917539:BHJ917539 BQB917539:BRF917539 BZX917539:CBB917539 CJT917539:CKX917539 CTP917539:CUT917539 DDL917539:DEP917539 DNH917539:DOL917539 DXD917539:DYH917539 EGZ917539:EID917539 EQV917539:ERZ917539 FAR917539:FBV917539 FKN917539:FLR917539 FUJ917539:FVN917539 GEF917539:GFJ917539 GOB917539:GPF917539 GXX917539:GZB917539 HHT917539:HIX917539 HRP917539:HST917539 IBL917539:ICP917539 ILH917539:IML917539 IVD917539:IWH917539 JEZ917539:JGD917539 JOV917539:JPZ917539 JYR917539:JZV917539 KIN917539:KJR917539 KSJ917539:KTN917539 LCF917539:LDJ917539 LMB917539:LNF917539 LVX917539:LXB917539 MFT917539:MGX917539 MPP917539:MQT917539 MZL917539:NAP917539 NJH917539:NKL917539 NTD917539:NUH917539 OCZ917539:OED917539 OMV917539:ONZ917539 OWR917539:OXV917539 PGN917539:PHR917539 PQJ917539:PRN917539 QAF917539:QBJ917539 QKB917539:QLF917539 QTX917539:QVB917539 RDT917539:REX917539 RNP917539:ROT917539 RXL917539:RYP917539 SHH917539:SIL917539 SRD917539:SSH917539 TAZ917539:TCD917539 TKV917539:TLZ917539 TUR917539:TVV917539 UEN917539:UFR917539 UOJ917539:UPN917539 UYF917539:UZJ917539 VIB917539:VJF917539 VRX917539:VTB917539 WBT917539:WCX917539 WLP917539:WMT917539 WVL917539:WWP917539 D983075:AH983075 IZ983075:KD983075 SV983075:TZ983075 ACR983075:ADV983075 AMN983075:ANR983075 AWJ983075:AXN983075 BGF983075:BHJ983075 BQB983075:BRF983075 BZX983075:CBB983075 CJT983075:CKX983075 CTP983075:CUT983075 DDL983075:DEP983075 DNH983075:DOL983075 DXD983075:DYH983075 EGZ983075:EID983075 EQV983075:ERZ983075 FAR983075:FBV983075 FKN983075:FLR983075 FUJ983075:FVN983075 GEF983075:GFJ983075 GOB983075:GPF983075 GXX983075:GZB983075 HHT983075:HIX983075 HRP983075:HST983075 IBL983075:ICP983075 ILH983075:IML983075 IVD983075:IWH983075 JEZ983075:JGD983075 JOV983075:JPZ983075 JYR983075:JZV983075 KIN983075:KJR983075 KSJ983075:KTN983075 LCF983075:LDJ983075 LMB983075:LNF983075 LVX983075:LXB983075 MFT983075:MGX983075 MPP983075:MQT983075 MZL983075:NAP983075 NJH983075:NKL983075 NTD983075:NUH983075 OCZ983075:OED983075 OMV983075:ONZ983075 OWR983075:OXV983075 PGN983075:PHR983075 PQJ983075:PRN983075 QAF983075:QBJ983075 QKB983075:QLF983075 QTX983075:QVB983075 RDT983075:REX983075 RNP983075:ROT983075 RXL983075:RYP983075 SHH983075:SIL983075 SRD983075:SSH983075 TAZ983075:TCD983075 TKV983075:TLZ983075 TUR983075:TVV983075 UEN983075:UFR983075 UOJ983075:UPN983075 UYF983075:UZJ983075 VIB983075:VJF983075 VRX983075:VTB983075 WBT983075:WCX983075 WLP983075:WMT983075 WVL983075:WWP983075" xr:uid="{ACB97230-921F-4EB3-800B-730FD853A97A}"/>
    <dataValidation type="list" allowBlank="1" showDropDown="1" showInputMessage="1" showErrorMessage="1" errorTitle="Atención" error="Debe informar un valor válido para la celda: X, x, I ó i" sqref="D65572:AH131098 IZ65572:KD131098 SV65572:TZ131098 ACR65572:ADV131098 AMN65572:ANR131098 AWJ65572:AXN131098 BGF65572:BHJ131098 BQB65572:BRF131098 BZX65572:CBB131098 CJT65572:CKX131098 CTP65572:CUT131098 DDL65572:DEP131098 DNH65572:DOL131098 DXD65572:DYH131098 EGZ65572:EID131098 EQV65572:ERZ131098 FAR65572:FBV131098 FKN65572:FLR131098 FUJ65572:FVN131098 GEF65572:GFJ131098 GOB65572:GPF131098 GXX65572:GZB131098 HHT65572:HIX131098 HRP65572:HST131098 IBL65572:ICP131098 ILH65572:IML131098 IVD65572:IWH131098 JEZ65572:JGD131098 JOV65572:JPZ131098 JYR65572:JZV131098 KIN65572:KJR131098 KSJ65572:KTN131098 LCF65572:LDJ131098 LMB65572:LNF131098 LVX65572:LXB131098 MFT65572:MGX131098 MPP65572:MQT131098 MZL65572:NAP131098 NJH65572:NKL131098 NTD65572:NUH131098 OCZ65572:OED131098 OMV65572:ONZ131098 OWR65572:OXV131098 PGN65572:PHR131098 PQJ65572:PRN131098 QAF65572:QBJ131098 QKB65572:QLF131098 QTX65572:QVB131098 RDT65572:REX131098 RNP65572:ROT131098 RXL65572:RYP131098 SHH65572:SIL131098 SRD65572:SSH131098 TAZ65572:TCD131098 TKV65572:TLZ131098 TUR65572:TVV131098 UEN65572:UFR131098 UOJ65572:UPN131098 UYF65572:UZJ131098 VIB65572:VJF131098 VRX65572:VTB131098 WBT65572:WCX131098 WLP65572:WMT131098 WVL65572:WWP131098 D131108:AH196634 IZ131108:KD196634 SV131108:TZ196634 ACR131108:ADV196634 AMN131108:ANR196634 AWJ131108:AXN196634 BGF131108:BHJ196634 BQB131108:BRF196634 BZX131108:CBB196634 CJT131108:CKX196634 CTP131108:CUT196634 DDL131108:DEP196634 DNH131108:DOL196634 DXD131108:DYH196634 EGZ131108:EID196634 EQV131108:ERZ196634 FAR131108:FBV196634 FKN131108:FLR196634 FUJ131108:FVN196634 GEF131108:GFJ196634 GOB131108:GPF196634 GXX131108:GZB196634 HHT131108:HIX196634 HRP131108:HST196634 IBL131108:ICP196634 ILH131108:IML196634 IVD131108:IWH196634 JEZ131108:JGD196634 JOV131108:JPZ196634 JYR131108:JZV196634 KIN131108:KJR196634 KSJ131108:KTN196634 LCF131108:LDJ196634 LMB131108:LNF196634 LVX131108:LXB196634 MFT131108:MGX196634 MPP131108:MQT196634 MZL131108:NAP196634 NJH131108:NKL196634 NTD131108:NUH196634 OCZ131108:OED196634 OMV131108:ONZ196634 OWR131108:OXV196634 PGN131108:PHR196634 PQJ131108:PRN196634 QAF131108:QBJ196634 QKB131108:QLF196634 QTX131108:QVB196634 RDT131108:REX196634 RNP131108:ROT196634 RXL131108:RYP196634 SHH131108:SIL196634 SRD131108:SSH196634 TAZ131108:TCD196634 TKV131108:TLZ196634 TUR131108:TVV196634 UEN131108:UFR196634 UOJ131108:UPN196634 UYF131108:UZJ196634 VIB131108:VJF196634 VRX131108:VTB196634 WBT131108:WCX196634 WLP131108:WMT196634 WVL131108:WWP196634 D196644:AH262170 IZ196644:KD262170 SV196644:TZ262170 ACR196644:ADV262170 AMN196644:ANR262170 AWJ196644:AXN262170 BGF196644:BHJ262170 BQB196644:BRF262170 BZX196644:CBB262170 CJT196644:CKX262170 CTP196644:CUT262170 DDL196644:DEP262170 DNH196644:DOL262170 DXD196644:DYH262170 EGZ196644:EID262170 EQV196644:ERZ262170 FAR196644:FBV262170 FKN196644:FLR262170 FUJ196644:FVN262170 GEF196644:GFJ262170 GOB196644:GPF262170 GXX196644:GZB262170 HHT196644:HIX262170 HRP196644:HST262170 IBL196644:ICP262170 ILH196644:IML262170 IVD196644:IWH262170 JEZ196644:JGD262170 JOV196644:JPZ262170 JYR196644:JZV262170 KIN196644:KJR262170 KSJ196644:KTN262170 LCF196644:LDJ262170 LMB196644:LNF262170 LVX196644:LXB262170 MFT196644:MGX262170 MPP196644:MQT262170 MZL196644:NAP262170 NJH196644:NKL262170 NTD196644:NUH262170 OCZ196644:OED262170 OMV196644:ONZ262170 OWR196644:OXV262170 PGN196644:PHR262170 PQJ196644:PRN262170 QAF196644:QBJ262170 QKB196644:QLF262170 QTX196644:QVB262170 RDT196644:REX262170 RNP196644:ROT262170 RXL196644:RYP262170 SHH196644:SIL262170 SRD196644:SSH262170 TAZ196644:TCD262170 TKV196644:TLZ262170 TUR196644:TVV262170 UEN196644:UFR262170 UOJ196644:UPN262170 UYF196644:UZJ262170 VIB196644:VJF262170 VRX196644:VTB262170 WBT196644:WCX262170 WLP196644:WMT262170 WVL196644:WWP262170 D262180:AH327706 IZ262180:KD327706 SV262180:TZ327706 ACR262180:ADV327706 AMN262180:ANR327706 AWJ262180:AXN327706 BGF262180:BHJ327706 BQB262180:BRF327706 BZX262180:CBB327706 CJT262180:CKX327706 CTP262180:CUT327706 DDL262180:DEP327706 DNH262180:DOL327706 DXD262180:DYH327706 EGZ262180:EID327706 EQV262180:ERZ327706 FAR262180:FBV327706 FKN262180:FLR327706 FUJ262180:FVN327706 GEF262180:GFJ327706 GOB262180:GPF327706 GXX262180:GZB327706 HHT262180:HIX327706 HRP262180:HST327706 IBL262180:ICP327706 ILH262180:IML327706 IVD262180:IWH327706 JEZ262180:JGD327706 JOV262180:JPZ327706 JYR262180:JZV327706 KIN262180:KJR327706 KSJ262180:KTN327706 LCF262180:LDJ327706 LMB262180:LNF327706 LVX262180:LXB327706 MFT262180:MGX327706 MPP262180:MQT327706 MZL262180:NAP327706 NJH262180:NKL327706 NTD262180:NUH327706 OCZ262180:OED327706 OMV262180:ONZ327706 OWR262180:OXV327706 PGN262180:PHR327706 PQJ262180:PRN327706 QAF262180:QBJ327706 QKB262180:QLF327706 QTX262180:QVB327706 RDT262180:REX327706 RNP262180:ROT327706 RXL262180:RYP327706 SHH262180:SIL327706 SRD262180:SSH327706 TAZ262180:TCD327706 TKV262180:TLZ327706 TUR262180:TVV327706 UEN262180:UFR327706 UOJ262180:UPN327706 UYF262180:UZJ327706 VIB262180:VJF327706 VRX262180:VTB327706 WBT262180:WCX327706 WLP262180:WMT327706 WVL262180:WWP327706 D327716:AH393242 IZ327716:KD393242 SV327716:TZ393242 ACR327716:ADV393242 AMN327716:ANR393242 AWJ327716:AXN393242 BGF327716:BHJ393242 BQB327716:BRF393242 BZX327716:CBB393242 CJT327716:CKX393242 CTP327716:CUT393242 DDL327716:DEP393242 DNH327716:DOL393242 DXD327716:DYH393242 EGZ327716:EID393242 EQV327716:ERZ393242 FAR327716:FBV393242 FKN327716:FLR393242 FUJ327716:FVN393242 GEF327716:GFJ393242 GOB327716:GPF393242 GXX327716:GZB393242 HHT327716:HIX393242 HRP327716:HST393242 IBL327716:ICP393242 ILH327716:IML393242 IVD327716:IWH393242 JEZ327716:JGD393242 JOV327716:JPZ393242 JYR327716:JZV393242 KIN327716:KJR393242 KSJ327716:KTN393242 LCF327716:LDJ393242 LMB327716:LNF393242 LVX327716:LXB393242 MFT327716:MGX393242 MPP327716:MQT393242 MZL327716:NAP393242 NJH327716:NKL393242 NTD327716:NUH393242 OCZ327716:OED393242 OMV327716:ONZ393242 OWR327716:OXV393242 PGN327716:PHR393242 PQJ327716:PRN393242 QAF327716:QBJ393242 QKB327716:QLF393242 QTX327716:QVB393242 RDT327716:REX393242 RNP327716:ROT393242 RXL327716:RYP393242 SHH327716:SIL393242 SRD327716:SSH393242 TAZ327716:TCD393242 TKV327716:TLZ393242 TUR327716:TVV393242 UEN327716:UFR393242 UOJ327716:UPN393242 UYF327716:UZJ393242 VIB327716:VJF393242 VRX327716:VTB393242 WBT327716:WCX393242 WLP327716:WMT393242 WVL327716:WWP393242 D393252:AH458778 IZ393252:KD458778 SV393252:TZ458778 ACR393252:ADV458778 AMN393252:ANR458778 AWJ393252:AXN458778 BGF393252:BHJ458778 BQB393252:BRF458778 BZX393252:CBB458778 CJT393252:CKX458778 CTP393252:CUT458778 DDL393252:DEP458778 DNH393252:DOL458778 DXD393252:DYH458778 EGZ393252:EID458778 EQV393252:ERZ458778 FAR393252:FBV458778 FKN393252:FLR458778 FUJ393252:FVN458778 GEF393252:GFJ458778 GOB393252:GPF458778 GXX393252:GZB458778 HHT393252:HIX458778 HRP393252:HST458778 IBL393252:ICP458778 ILH393252:IML458778 IVD393252:IWH458778 JEZ393252:JGD458778 JOV393252:JPZ458778 JYR393252:JZV458778 KIN393252:KJR458778 KSJ393252:KTN458778 LCF393252:LDJ458778 LMB393252:LNF458778 LVX393252:LXB458778 MFT393252:MGX458778 MPP393252:MQT458778 MZL393252:NAP458778 NJH393252:NKL458778 NTD393252:NUH458778 OCZ393252:OED458778 OMV393252:ONZ458778 OWR393252:OXV458778 PGN393252:PHR458778 PQJ393252:PRN458778 QAF393252:QBJ458778 QKB393252:QLF458778 QTX393252:QVB458778 RDT393252:REX458778 RNP393252:ROT458778 RXL393252:RYP458778 SHH393252:SIL458778 SRD393252:SSH458778 TAZ393252:TCD458778 TKV393252:TLZ458778 TUR393252:TVV458778 UEN393252:UFR458778 UOJ393252:UPN458778 UYF393252:UZJ458778 VIB393252:VJF458778 VRX393252:VTB458778 WBT393252:WCX458778 WLP393252:WMT458778 WVL393252:WWP458778 D458788:AH524314 IZ458788:KD524314 SV458788:TZ524314 ACR458788:ADV524314 AMN458788:ANR524314 AWJ458788:AXN524314 BGF458788:BHJ524314 BQB458788:BRF524314 BZX458788:CBB524314 CJT458788:CKX524314 CTP458788:CUT524314 DDL458788:DEP524314 DNH458788:DOL524314 DXD458788:DYH524314 EGZ458788:EID524314 EQV458788:ERZ524314 FAR458788:FBV524314 FKN458788:FLR524314 FUJ458788:FVN524314 GEF458788:GFJ524314 GOB458788:GPF524314 GXX458788:GZB524314 HHT458788:HIX524314 HRP458788:HST524314 IBL458788:ICP524314 ILH458788:IML524314 IVD458788:IWH524314 JEZ458788:JGD524314 JOV458788:JPZ524314 JYR458788:JZV524314 KIN458788:KJR524314 KSJ458788:KTN524314 LCF458788:LDJ524314 LMB458788:LNF524314 LVX458788:LXB524314 MFT458788:MGX524314 MPP458788:MQT524314 MZL458788:NAP524314 NJH458788:NKL524314 NTD458788:NUH524314 OCZ458788:OED524314 OMV458788:ONZ524314 OWR458788:OXV524314 PGN458788:PHR524314 PQJ458788:PRN524314 QAF458788:QBJ524314 QKB458788:QLF524314 QTX458788:QVB524314 RDT458788:REX524314 RNP458788:ROT524314 RXL458788:RYP524314 SHH458788:SIL524314 SRD458788:SSH524314 TAZ458788:TCD524314 TKV458788:TLZ524314 TUR458788:TVV524314 UEN458788:UFR524314 UOJ458788:UPN524314 UYF458788:UZJ524314 VIB458788:VJF524314 VRX458788:VTB524314 WBT458788:WCX524314 WLP458788:WMT524314 WVL458788:WWP524314 D524324:AH589850 IZ524324:KD589850 SV524324:TZ589850 ACR524324:ADV589850 AMN524324:ANR589850 AWJ524324:AXN589850 BGF524324:BHJ589850 BQB524324:BRF589850 BZX524324:CBB589850 CJT524324:CKX589850 CTP524324:CUT589850 DDL524324:DEP589850 DNH524324:DOL589850 DXD524324:DYH589850 EGZ524324:EID589850 EQV524324:ERZ589850 FAR524324:FBV589850 FKN524324:FLR589850 FUJ524324:FVN589850 GEF524324:GFJ589850 GOB524324:GPF589850 GXX524324:GZB589850 HHT524324:HIX589850 HRP524324:HST589850 IBL524324:ICP589850 ILH524324:IML589850 IVD524324:IWH589850 JEZ524324:JGD589850 JOV524324:JPZ589850 JYR524324:JZV589850 KIN524324:KJR589850 KSJ524324:KTN589850 LCF524324:LDJ589850 LMB524324:LNF589850 LVX524324:LXB589850 MFT524324:MGX589850 MPP524324:MQT589850 MZL524324:NAP589850 NJH524324:NKL589850 NTD524324:NUH589850 OCZ524324:OED589850 OMV524324:ONZ589850 OWR524324:OXV589850 PGN524324:PHR589850 PQJ524324:PRN589850 QAF524324:QBJ589850 QKB524324:QLF589850 QTX524324:QVB589850 RDT524324:REX589850 RNP524324:ROT589850 RXL524324:RYP589850 SHH524324:SIL589850 SRD524324:SSH589850 TAZ524324:TCD589850 TKV524324:TLZ589850 TUR524324:TVV589850 UEN524324:UFR589850 UOJ524324:UPN589850 UYF524324:UZJ589850 VIB524324:VJF589850 VRX524324:VTB589850 WBT524324:WCX589850 WLP524324:WMT589850 WVL524324:WWP589850 D589860:AH655386 IZ589860:KD655386 SV589860:TZ655386 ACR589860:ADV655386 AMN589860:ANR655386 AWJ589860:AXN655386 BGF589860:BHJ655386 BQB589860:BRF655386 BZX589860:CBB655386 CJT589860:CKX655386 CTP589860:CUT655386 DDL589860:DEP655386 DNH589860:DOL655386 DXD589860:DYH655386 EGZ589860:EID655386 EQV589860:ERZ655386 FAR589860:FBV655386 FKN589860:FLR655386 FUJ589860:FVN655386 GEF589860:GFJ655386 GOB589860:GPF655386 GXX589860:GZB655386 HHT589860:HIX655386 HRP589860:HST655386 IBL589860:ICP655386 ILH589860:IML655386 IVD589860:IWH655386 JEZ589860:JGD655386 JOV589860:JPZ655386 JYR589860:JZV655386 KIN589860:KJR655386 KSJ589860:KTN655386 LCF589860:LDJ655386 LMB589860:LNF655386 LVX589860:LXB655386 MFT589860:MGX655386 MPP589860:MQT655386 MZL589860:NAP655386 NJH589860:NKL655386 NTD589860:NUH655386 OCZ589860:OED655386 OMV589860:ONZ655386 OWR589860:OXV655386 PGN589860:PHR655386 PQJ589860:PRN655386 QAF589860:QBJ655386 QKB589860:QLF655386 QTX589860:QVB655386 RDT589860:REX655386 RNP589860:ROT655386 RXL589860:RYP655386 SHH589860:SIL655386 SRD589860:SSH655386 TAZ589860:TCD655386 TKV589860:TLZ655386 TUR589860:TVV655386 UEN589860:UFR655386 UOJ589860:UPN655386 UYF589860:UZJ655386 VIB589860:VJF655386 VRX589860:VTB655386 WBT589860:WCX655386 WLP589860:WMT655386 WVL589860:WWP655386 D655396:AH720922 IZ655396:KD720922 SV655396:TZ720922 ACR655396:ADV720922 AMN655396:ANR720922 AWJ655396:AXN720922 BGF655396:BHJ720922 BQB655396:BRF720922 BZX655396:CBB720922 CJT655396:CKX720922 CTP655396:CUT720922 DDL655396:DEP720922 DNH655396:DOL720922 DXD655396:DYH720922 EGZ655396:EID720922 EQV655396:ERZ720922 FAR655396:FBV720922 FKN655396:FLR720922 FUJ655396:FVN720922 GEF655396:GFJ720922 GOB655396:GPF720922 GXX655396:GZB720922 HHT655396:HIX720922 HRP655396:HST720922 IBL655396:ICP720922 ILH655396:IML720922 IVD655396:IWH720922 JEZ655396:JGD720922 JOV655396:JPZ720922 JYR655396:JZV720922 KIN655396:KJR720922 KSJ655396:KTN720922 LCF655396:LDJ720922 LMB655396:LNF720922 LVX655396:LXB720922 MFT655396:MGX720922 MPP655396:MQT720922 MZL655396:NAP720922 NJH655396:NKL720922 NTD655396:NUH720922 OCZ655396:OED720922 OMV655396:ONZ720922 OWR655396:OXV720922 PGN655396:PHR720922 PQJ655396:PRN720922 QAF655396:QBJ720922 QKB655396:QLF720922 QTX655396:QVB720922 RDT655396:REX720922 RNP655396:ROT720922 RXL655396:RYP720922 SHH655396:SIL720922 SRD655396:SSH720922 TAZ655396:TCD720922 TKV655396:TLZ720922 TUR655396:TVV720922 UEN655396:UFR720922 UOJ655396:UPN720922 UYF655396:UZJ720922 VIB655396:VJF720922 VRX655396:VTB720922 WBT655396:WCX720922 WLP655396:WMT720922 WVL655396:WWP720922 D720932:AH786458 IZ720932:KD786458 SV720932:TZ786458 ACR720932:ADV786458 AMN720932:ANR786458 AWJ720932:AXN786458 BGF720932:BHJ786458 BQB720932:BRF786458 BZX720932:CBB786458 CJT720932:CKX786458 CTP720932:CUT786458 DDL720932:DEP786458 DNH720932:DOL786458 DXD720932:DYH786458 EGZ720932:EID786458 EQV720932:ERZ786458 FAR720932:FBV786458 FKN720932:FLR786458 FUJ720932:FVN786458 GEF720932:GFJ786458 GOB720932:GPF786458 GXX720932:GZB786458 HHT720932:HIX786458 HRP720932:HST786458 IBL720932:ICP786458 ILH720932:IML786458 IVD720932:IWH786458 JEZ720932:JGD786458 JOV720932:JPZ786458 JYR720932:JZV786458 KIN720932:KJR786458 KSJ720932:KTN786458 LCF720932:LDJ786458 LMB720932:LNF786458 LVX720932:LXB786458 MFT720932:MGX786458 MPP720932:MQT786458 MZL720932:NAP786458 NJH720932:NKL786458 NTD720932:NUH786458 OCZ720932:OED786458 OMV720932:ONZ786458 OWR720932:OXV786458 PGN720932:PHR786458 PQJ720932:PRN786458 QAF720932:QBJ786458 QKB720932:QLF786458 QTX720932:QVB786458 RDT720932:REX786458 RNP720932:ROT786458 RXL720932:RYP786458 SHH720932:SIL786458 SRD720932:SSH786458 TAZ720932:TCD786458 TKV720932:TLZ786458 TUR720932:TVV786458 UEN720932:UFR786458 UOJ720932:UPN786458 UYF720932:UZJ786458 VIB720932:VJF786458 VRX720932:VTB786458 WBT720932:WCX786458 WLP720932:WMT786458 WVL720932:WWP786458 D786468:AH851994 IZ786468:KD851994 SV786468:TZ851994 ACR786468:ADV851994 AMN786468:ANR851994 AWJ786468:AXN851994 BGF786468:BHJ851994 BQB786468:BRF851994 BZX786468:CBB851994 CJT786468:CKX851994 CTP786468:CUT851994 DDL786468:DEP851994 DNH786468:DOL851994 DXD786468:DYH851994 EGZ786468:EID851994 EQV786468:ERZ851994 FAR786468:FBV851994 FKN786468:FLR851994 FUJ786468:FVN851994 GEF786468:GFJ851994 GOB786468:GPF851994 GXX786468:GZB851994 HHT786468:HIX851994 HRP786468:HST851994 IBL786468:ICP851994 ILH786468:IML851994 IVD786468:IWH851994 JEZ786468:JGD851994 JOV786468:JPZ851994 JYR786468:JZV851994 KIN786468:KJR851994 KSJ786468:KTN851994 LCF786468:LDJ851994 LMB786468:LNF851994 LVX786468:LXB851994 MFT786468:MGX851994 MPP786468:MQT851994 MZL786468:NAP851994 NJH786468:NKL851994 NTD786468:NUH851994 OCZ786468:OED851994 OMV786468:ONZ851994 OWR786468:OXV851994 PGN786468:PHR851994 PQJ786468:PRN851994 QAF786468:QBJ851994 QKB786468:QLF851994 QTX786468:QVB851994 RDT786468:REX851994 RNP786468:ROT851994 RXL786468:RYP851994 SHH786468:SIL851994 SRD786468:SSH851994 TAZ786468:TCD851994 TKV786468:TLZ851994 TUR786468:TVV851994 UEN786468:UFR851994 UOJ786468:UPN851994 UYF786468:UZJ851994 VIB786468:VJF851994 VRX786468:VTB851994 WBT786468:WCX851994 WLP786468:WMT851994 WVL786468:WWP851994 D852004:AH917530 IZ852004:KD917530 SV852004:TZ917530 ACR852004:ADV917530 AMN852004:ANR917530 AWJ852004:AXN917530 BGF852004:BHJ917530 BQB852004:BRF917530 BZX852004:CBB917530 CJT852004:CKX917530 CTP852004:CUT917530 DDL852004:DEP917530 DNH852004:DOL917530 DXD852004:DYH917530 EGZ852004:EID917530 EQV852004:ERZ917530 FAR852004:FBV917530 FKN852004:FLR917530 FUJ852004:FVN917530 GEF852004:GFJ917530 GOB852004:GPF917530 GXX852004:GZB917530 HHT852004:HIX917530 HRP852004:HST917530 IBL852004:ICP917530 ILH852004:IML917530 IVD852004:IWH917530 JEZ852004:JGD917530 JOV852004:JPZ917530 JYR852004:JZV917530 KIN852004:KJR917530 KSJ852004:KTN917530 LCF852004:LDJ917530 LMB852004:LNF917530 LVX852004:LXB917530 MFT852004:MGX917530 MPP852004:MQT917530 MZL852004:NAP917530 NJH852004:NKL917530 NTD852004:NUH917530 OCZ852004:OED917530 OMV852004:ONZ917530 OWR852004:OXV917530 PGN852004:PHR917530 PQJ852004:PRN917530 QAF852004:QBJ917530 QKB852004:QLF917530 QTX852004:QVB917530 RDT852004:REX917530 RNP852004:ROT917530 RXL852004:RYP917530 SHH852004:SIL917530 SRD852004:SSH917530 TAZ852004:TCD917530 TKV852004:TLZ917530 TUR852004:TVV917530 UEN852004:UFR917530 UOJ852004:UPN917530 UYF852004:UZJ917530 VIB852004:VJF917530 VRX852004:VTB917530 WBT852004:WCX917530 WLP852004:WMT917530 WVL852004:WWP917530 D917540:AH983066 IZ917540:KD983066 SV917540:TZ983066 ACR917540:ADV983066 AMN917540:ANR983066 AWJ917540:AXN983066 BGF917540:BHJ983066 BQB917540:BRF983066 BZX917540:CBB983066 CJT917540:CKX983066 CTP917540:CUT983066 DDL917540:DEP983066 DNH917540:DOL983066 DXD917540:DYH983066 EGZ917540:EID983066 EQV917540:ERZ983066 FAR917540:FBV983066 FKN917540:FLR983066 FUJ917540:FVN983066 GEF917540:GFJ983066 GOB917540:GPF983066 GXX917540:GZB983066 HHT917540:HIX983066 HRP917540:HST983066 IBL917540:ICP983066 ILH917540:IML983066 IVD917540:IWH983066 JEZ917540:JGD983066 JOV917540:JPZ983066 JYR917540:JZV983066 KIN917540:KJR983066 KSJ917540:KTN983066 LCF917540:LDJ983066 LMB917540:LNF983066 LVX917540:LXB983066 MFT917540:MGX983066 MPP917540:MQT983066 MZL917540:NAP983066 NJH917540:NKL983066 NTD917540:NUH983066 OCZ917540:OED983066 OMV917540:ONZ983066 OWR917540:OXV983066 PGN917540:PHR983066 PQJ917540:PRN983066 QAF917540:QBJ983066 QKB917540:QLF983066 QTX917540:QVB983066 RDT917540:REX983066 RNP917540:ROT983066 RXL917540:RYP983066 SHH917540:SIL983066 SRD917540:SSH983066 TAZ917540:TCD983066 TKV917540:TLZ983066 TUR917540:TVV983066 UEN917540:UFR983066 UOJ917540:UPN983066 UYF917540:UZJ983066 VIB917540:VJF983066 VRX917540:VTB983066 WBT917540:WCX983066 WLP917540:WMT983066 WVL917540:WWP983066 D983076:AH1048576 IZ983076:KD1048576 SV983076:TZ1048576 ACR983076:ADV1048576 AMN983076:ANR1048576 AWJ983076:AXN1048576 BGF983076:BHJ1048576 BQB983076:BRF1048576 BZX983076:CBB1048576 CJT983076:CKX1048576 CTP983076:CUT1048576 DDL983076:DEP1048576 DNH983076:DOL1048576 DXD983076:DYH1048576 EGZ983076:EID1048576 EQV983076:ERZ1048576 FAR983076:FBV1048576 FKN983076:FLR1048576 FUJ983076:FVN1048576 GEF983076:GFJ1048576 GOB983076:GPF1048576 GXX983076:GZB1048576 HHT983076:HIX1048576 HRP983076:HST1048576 IBL983076:ICP1048576 ILH983076:IML1048576 IVD983076:IWH1048576 JEZ983076:JGD1048576 JOV983076:JPZ1048576 JYR983076:JZV1048576 KIN983076:KJR1048576 KSJ983076:KTN1048576 LCF983076:LDJ1048576 LMB983076:LNF1048576 LVX983076:LXB1048576 MFT983076:MGX1048576 MPP983076:MQT1048576 MZL983076:NAP1048576 NJH983076:NKL1048576 NTD983076:NUH1048576 OCZ983076:OED1048576 OMV983076:ONZ1048576 OWR983076:OXV1048576 PGN983076:PHR1048576 PQJ983076:PRN1048576 QAF983076:QBJ1048576 QKB983076:QLF1048576 QTX983076:QVB1048576 RDT983076:REX1048576 RNP983076:ROT1048576 RXL983076:RYP1048576 SHH983076:SIL1048576 SRD983076:SSH1048576 TAZ983076:TCD1048576 TKV983076:TLZ1048576 TUR983076:TVV1048576 UEN983076:UFR1048576 UOJ983076:UPN1048576 UYF983076:UZJ1048576 VIB983076:VJF1048576 VRX983076:VTB1048576 WBT983076:WCX1048576 WLP983076:WMT1048576 WVL983076:WWP1048576 D77:AH65562 IZ77:KD65562 SV77:TZ65562 ACR77:ADV65562 AMN77:ANR65562 AWJ77:AXN65562 BGF77:BHJ65562 BQB77:BRF65562 BZX77:CBB65562 CJT77:CKX65562 CTP77:CUT65562 DDL77:DEP65562 DNH77:DOL65562 DXD77:DYH65562 EGZ77:EID65562 EQV77:ERZ65562 FAR77:FBV65562 FKN77:FLR65562 FUJ77:FVN65562 GEF77:GFJ65562 GOB77:GPF65562 GXX77:GZB65562 HHT77:HIX65562 HRP77:HST65562 IBL77:ICP65562 ILH77:IML65562 IVD77:IWH65562 JEZ77:JGD65562 JOV77:JPZ65562 JYR77:JZV65562 KIN77:KJR65562 KSJ77:KTN65562 LCF77:LDJ65562 LMB77:LNF65562 LVX77:LXB65562 MFT77:MGX65562 MPP77:MQT65562 MZL77:NAP65562 NJH77:NKL65562 NTD77:NUH65562 OCZ77:OED65562 OMV77:ONZ65562 OWR77:OXV65562 PGN77:PHR65562 PQJ77:PRN65562 QAF77:QBJ65562 QKB77:QLF65562 QTX77:QVB65562 RDT77:REX65562 RNP77:ROT65562 RXL77:RYP65562 SHH77:SIL65562 SRD77:SSH65562 TAZ77:TCD65562 TKV77:TLZ65562 TUR77:TVV65562 UEN77:UFR65562 UOJ77:UPN65562 UYF77:UZJ65562 VIB77:VJF65562 VRX77:VTB65562 WBT77:WCX65562 WLP77:WMT65562 WVL77:WWP65562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40625"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69" t="s">
        <v>183</v>
      </c>
      <c r="F1" s="171" t="s">
        <v>184</v>
      </c>
      <c r="G1" s="171"/>
      <c r="H1" s="171"/>
      <c r="I1" s="169" t="s">
        <v>185</v>
      </c>
      <c r="J1" s="169" t="s">
        <v>186</v>
      </c>
      <c r="K1" s="169" t="s">
        <v>187</v>
      </c>
      <c r="L1" s="169" t="s">
        <v>188</v>
      </c>
      <c r="M1" s="169" t="s">
        <v>189</v>
      </c>
    </row>
    <row r="2" spans="2:16" x14ac:dyDescent="0.25">
      <c r="E2" s="170"/>
      <c r="F2" s="120" t="s">
        <v>190</v>
      </c>
      <c r="G2" s="120" t="s">
        <v>191</v>
      </c>
      <c r="H2" s="120" t="s">
        <v>192</v>
      </c>
      <c r="I2" s="170"/>
      <c r="J2" s="170"/>
      <c r="K2" s="170"/>
      <c r="L2" s="170"/>
      <c r="M2" s="170"/>
      <c r="O2" t="s">
        <v>203</v>
      </c>
    </row>
    <row r="3" spans="2:16" x14ac:dyDescent="0.25">
      <c r="B3" s="172" t="s">
        <v>181</v>
      </c>
      <c r="C3">
        <v>11488</v>
      </c>
      <c r="D3" t="s">
        <v>14</v>
      </c>
      <c r="E3" s="112">
        <v>44562</v>
      </c>
      <c r="F3" s="113">
        <f ca="1">DATEDIF(E3,NOW(),"Y")</f>
        <v>2</v>
      </c>
      <c r="G3" s="113">
        <f ca="1">DATEDIF(E3,NOW(),"YM")</f>
        <v>9</v>
      </c>
      <c r="H3" s="113">
        <f ca="1">DATEDIF(E3,NOW(),"MD")</f>
        <v>8</v>
      </c>
      <c r="I3" s="118" t="s">
        <v>193</v>
      </c>
      <c r="J3" s="112">
        <v>45493</v>
      </c>
      <c r="K3" s="112">
        <v>45505</v>
      </c>
      <c r="L3" s="112">
        <f>K3+VLOOKUP(I3,TIPOS,2,FALSE)</f>
        <v>45540</v>
      </c>
      <c r="M3">
        <f ca="1">IFERROR(DATEDIF(NOW(),L3,"D"),0)</f>
        <v>0</v>
      </c>
      <c r="O3" s="118" t="s">
        <v>193</v>
      </c>
      <c r="P3" s="119">
        <v>35</v>
      </c>
    </row>
    <row r="4" spans="2:16" x14ac:dyDescent="0.25">
      <c r="B4" s="172"/>
      <c r="C4">
        <v>11467</v>
      </c>
      <c r="D4" t="s">
        <v>15</v>
      </c>
      <c r="E4" s="112">
        <v>45342</v>
      </c>
      <c r="F4" s="113">
        <f ca="1">DATEDIF(E4,NOW(),"Y")</f>
        <v>0</v>
      </c>
      <c r="G4" s="113">
        <f ca="1">DATEDIF(E4,NOW(),"YM")</f>
        <v>7</v>
      </c>
      <c r="H4" s="113">
        <f ca="1">DATEDIF(E4,NOW(),"MD")</f>
        <v>19</v>
      </c>
      <c r="I4" s="118" t="s">
        <v>194</v>
      </c>
      <c r="J4" s="112">
        <v>45488</v>
      </c>
      <c r="K4" s="112">
        <v>45505</v>
      </c>
      <c r="L4" s="112">
        <f>K4+VLOOKUP(I4,TIPOS,2,FALSE)</f>
        <v>45550</v>
      </c>
      <c r="M4">
        <f t="shared" ref="M4:M6" ca="1" si="0">IFERROR(DATEDIF(NOW(),L4,"D"),0)</f>
        <v>0</v>
      </c>
      <c r="O4" s="118" t="s">
        <v>194</v>
      </c>
      <c r="P4" s="119">
        <v>45</v>
      </c>
    </row>
    <row r="5" spans="2:16" x14ac:dyDescent="0.25">
      <c r="B5" s="172"/>
      <c r="C5">
        <v>11482</v>
      </c>
      <c r="D5" t="s">
        <v>17</v>
      </c>
      <c r="E5" s="112">
        <v>45488</v>
      </c>
      <c r="F5" s="113">
        <f ca="1">DATEDIF(E5,NOW(),"Y")</f>
        <v>0</v>
      </c>
      <c r="G5" s="113">
        <f ca="1">DATEDIF(E5,NOW(),"YM")</f>
        <v>2</v>
      </c>
      <c r="H5" s="113">
        <f ca="1">DATEDIF(E5,NOW(),"MD")</f>
        <v>24</v>
      </c>
      <c r="I5" s="118" t="s">
        <v>194</v>
      </c>
      <c r="J5" s="112">
        <v>45536</v>
      </c>
      <c r="K5" s="112">
        <v>45537</v>
      </c>
      <c r="L5" s="112">
        <f>K5+VLOOKUP(I5,TIPOS,2,FALSE)</f>
        <v>45582</v>
      </c>
      <c r="M5">
        <f t="shared" ca="1" si="0"/>
        <v>8</v>
      </c>
      <c r="O5" s="118"/>
      <c r="P5" s="119"/>
    </row>
    <row r="6" spans="2:16" x14ac:dyDescent="0.25">
      <c r="B6" s="172"/>
      <c r="C6">
        <v>11524</v>
      </c>
      <c r="D6" t="s">
        <v>116</v>
      </c>
      <c r="E6" s="112">
        <v>45489</v>
      </c>
      <c r="F6" s="113">
        <f ca="1">DATEDIF(E6,NOW(),"Y")</f>
        <v>0</v>
      </c>
      <c r="G6" s="113">
        <f ca="1">DATEDIF(E6,NOW(),"YM")</f>
        <v>2</v>
      </c>
      <c r="H6" s="113">
        <f ca="1">DATEDIF(E6,NOW(),"MD")</f>
        <v>23</v>
      </c>
      <c r="I6" s="118" t="s">
        <v>193</v>
      </c>
      <c r="J6" s="112">
        <v>45505</v>
      </c>
      <c r="K6" s="112">
        <v>45519</v>
      </c>
      <c r="L6" s="112">
        <f>K6+VLOOKUP(I6,TIPOS,2,FALSE)</f>
        <v>45554</v>
      </c>
      <c r="M6">
        <f t="shared" ca="1" si="0"/>
        <v>0</v>
      </c>
      <c r="O6" s="118"/>
      <c r="P6" s="119"/>
    </row>
    <row r="7" spans="2:16" x14ac:dyDescent="0.25">
      <c r="B7" s="172"/>
      <c r="C7">
        <v>11490</v>
      </c>
      <c r="D7" t="s">
        <v>93</v>
      </c>
      <c r="I7" s="119"/>
    </row>
    <row r="8" spans="2:16" x14ac:dyDescent="0.25">
      <c r="B8" s="172"/>
      <c r="C8">
        <v>11438</v>
      </c>
      <c r="D8" t="s">
        <v>2</v>
      </c>
      <c r="I8" s="119"/>
    </row>
    <row r="9" spans="2:16" x14ac:dyDescent="0.25">
      <c r="B9" s="172"/>
      <c r="C9">
        <v>11375</v>
      </c>
      <c r="D9" t="s">
        <v>98</v>
      </c>
      <c r="I9" s="119"/>
    </row>
    <row r="10" spans="2:16" x14ac:dyDescent="0.25">
      <c r="B10" s="172"/>
      <c r="C10">
        <v>11505</v>
      </c>
      <c r="D10" t="s">
        <v>99</v>
      </c>
      <c r="I10" s="119"/>
    </row>
    <row r="11" spans="2:16" x14ac:dyDescent="0.25">
      <c r="B11" s="172"/>
      <c r="C11">
        <v>11525</v>
      </c>
      <c r="D11" t="s">
        <v>118</v>
      </c>
      <c r="I11" s="119"/>
      <c r="O11" s="116" t="s">
        <v>195</v>
      </c>
      <c r="P11" s="117" t="s">
        <v>202</v>
      </c>
    </row>
    <row r="12" spans="2:16" x14ac:dyDescent="0.25">
      <c r="B12" s="172"/>
      <c r="C12">
        <v>2096</v>
      </c>
      <c r="D12" t="s">
        <v>7</v>
      </c>
      <c r="I12" s="119"/>
      <c r="O12" s="62" t="s">
        <v>196</v>
      </c>
      <c r="P12" s="117" t="s">
        <v>197</v>
      </c>
    </row>
    <row r="13" spans="2:16" x14ac:dyDescent="0.25">
      <c r="B13" s="172"/>
      <c r="C13">
        <v>11459</v>
      </c>
      <c r="D13" t="s">
        <v>47</v>
      </c>
      <c r="I13" s="119"/>
      <c r="O13" s="115" t="s">
        <v>198</v>
      </c>
      <c r="P13" s="117" t="s">
        <v>199</v>
      </c>
    </row>
    <row r="14" spans="2:16" x14ac:dyDescent="0.25">
      <c r="B14" s="172"/>
      <c r="C14">
        <v>11461</v>
      </c>
      <c r="D14" t="s">
        <v>49</v>
      </c>
      <c r="I14" s="119"/>
      <c r="O14" s="114" t="s">
        <v>200</v>
      </c>
      <c r="P14" s="117" t="s">
        <v>201</v>
      </c>
    </row>
    <row r="15" spans="2:16" x14ac:dyDescent="0.25">
      <c r="B15" s="172"/>
      <c r="C15">
        <v>11523</v>
      </c>
      <c r="D15" t="s">
        <v>117</v>
      </c>
      <c r="I15" s="119"/>
    </row>
    <row r="16" spans="2:16" x14ac:dyDescent="0.25">
      <c r="B16" s="172"/>
      <c r="C16">
        <v>11483</v>
      </c>
      <c r="D16" t="s">
        <v>18</v>
      </c>
      <c r="I16" s="119"/>
    </row>
    <row r="17" spans="2:9" x14ac:dyDescent="0.25">
      <c r="B17" s="172"/>
      <c r="C17">
        <v>11487</v>
      </c>
      <c r="D17" t="s">
        <v>19</v>
      </c>
      <c r="I17" s="119"/>
    </row>
    <row r="18" spans="2:9" x14ac:dyDescent="0.25">
      <c r="B18" s="172" t="s">
        <v>52</v>
      </c>
      <c r="C18">
        <v>11411</v>
      </c>
      <c r="D18" t="s">
        <v>21</v>
      </c>
      <c r="I18" s="119"/>
    </row>
    <row r="19" spans="2:9" x14ac:dyDescent="0.25">
      <c r="B19" s="172"/>
      <c r="C19">
        <v>11414</v>
      </c>
      <c r="D19" t="s">
        <v>22</v>
      </c>
      <c r="I19" s="119"/>
    </row>
    <row r="20" spans="2:9" x14ac:dyDescent="0.25">
      <c r="B20" s="172"/>
      <c r="C20">
        <v>11453</v>
      </c>
      <c r="D20" t="s">
        <v>23</v>
      </c>
      <c r="I20" s="119"/>
    </row>
    <row r="21" spans="2:9" x14ac:dyDescent="0.25">
      <c r="B21" s="172"/>
      <c r="C21">
        <v>11451</v>
      </c>
      <c r="D21" t="s">
        <v>24</v>
      </c>
      <c r="I21" s="119"/>
    </row>
    <row r="22" spans="2:9" x14ac:dyDescent="0.25">
      <c r="B22" s="172"/>
      <c r="C22">
        <v>11415</v>
      </c>
      <c r="D22" t="s">
        <v>25</v>
      </c>
      <c r="I22" s="119"/>
    </row>
    <row r="23" spans="2:9" x14ac:dyDescent="0.25">
      <c r="B23" s="172"/>
      <c r="C23">
        <v>11413</v>
      </c>
      <c r="D23" t="s">
        <v>26</v>
      </c>
      <c r="I23" s="119"/>
    </row>
    <row r="24" spans="2:9" x14ac:dyDescent="0.25">
      <c r="B24" s="172"/>
      <c r="C24">
        <v>11503</v>
      </c>
      <c r="D24" t="s">
        <v>16</v>
      </c>
      <c r="I24" s="119"/>
    </row>
    <row r="25" spans="2:9" x14ac:dyDescent="0.25">
      <c r="B25" s="172"/>
      <c r="C25">
        <v>11450</v>
      </c>
      <c r="D25" t="s">
        <v>27</v>
      </c>
      <c r="I25" s="119"/>
    </row>
    <row r="26" spans="2:9" x14ac:dyDescent="0.25">
      <c r="B26" s="172"/>
      <c r="C26">
        <v>11473</v>
      </c>
      <c r="D26" t="s">
        <v>28</v>
      </c>
      <c r="I26" s="119"/>
    </row>
    <row r="27" spans="2:9" x14ac:dyDescent="0.25">
      <c r="B27" s="172"/>
      <c r="C27">
        <v>11454</v>
      </c>
      <c r="D27" t="s">
        <v>29</v>
      </c>
      <c r="I27" s="119"/>
    </row>
    <row r="28" spans="2:9" x14ac:dyDescent="0.25">
      <c r="B28" s="172"/>
      <c r="C28">
        <v>11479</v>
      </c>
      <c r="D28" t="s">
        <v>30</v>
      </c>
      <c r="I28" s="119"/>
    </row>
    <row r="29" spans="2:9" x14ac:dyDescent="0.25">
      <c r="B29" s="172"/>
      <c r="C29">
        <v>11489</v>
      </c>
      <c r="D29" t="s">
        <v>31</v>
      </c>
      <c r="I29" s="119"/>
    </row>
    <row r="30" spans="2:9" x14ac:dyDescent="0.25">
      <c r="B30" s="172"/>
      <c r="C30">
        <v>11423</v>
      </c>
      <c r="D30" t="s">
        <v>32</v>
      </c>
      <c r="I30" s="119"/>
    </row>
    <row r="31" spans="2:9" x14ac:dyDescent="0.25">
      <c r="B31" s="172"/>
      <c r="C31">
        <v>11464</v>
      </c>
      <c r="D31" t="s">
        <v>96</v>
      </c>
      <c r="I31" s="119"/>
    </row>
    <row r="32" spans="2:9" x14ac:dyDescent="0.25">
      <c r="B32" s="172"/>
      <c r="C32">
        <v>11492</v>
      </c>
      <c r="D32" t="s">
        <v>94</v>
      </c>
      <c r="I32" s="119"/>
    </row>
    <row r="33" spans="2:9" x14ac:dyDescent="0.25">
      <c r="B33" s="172"/>
      <c r="C33">
        <v>11465</v>
      </c>
      <c r="D33" t="s">
        <v>33</v>
      </c>
      <c r="I33" s="119"/>
    </row>
    <row r="34" spans="2:9" x14ac:dyDescent="0.25">
      <c r="B34" s="172"/>
      <c r="C34">
        <v>11292</v>
      </c>
      <c r="D34" t="s">
        <v>4</v>
      </c>
    </row>
    <row r="35" spans="2:9" x14ac:dyDescent="0.25">
      <c r="B35" s="172"/>
      <c r="C35">
        <v>11474</v>
      </c>
      <c r="D35" t="s">
        <v>34</v>
      </c>
    </row>
    <row r="36" spans="2:9" x14ac:dyDescent="0.25">
      <c r="B36" s="172"/>
      <c r="C36">
        <v>11462</v>
      </c>
      <c r="D36" t="s">
        <v>35</v>
      </c>
    </row>
    <row r="37" spans="2:9" x14ac:dyDescent="0.25">
      <c r="B37" s="172"/>
      <c r="C37">
        <v>11441</v>
      </c>
      <c r="D37" t="s">
        <v>36</v>
      </c>
    </row>
    <row r="38" spans="2:9" x14ac:dyDescent="0.25">
      <c r="B38" s="172"/>
      <c r="C38">
        <v>11376</v>
      </c>
      <c r="D38" t="s">
        <v>37</v>
      </c>
    </row>
    <row r="39" spans="2:9" x14ac:dyDescent="0.25">
      <c r="B39" s="172"/>
      <c r="C39">
        <v>11420</v>
      </c>
      <c r="D39" t="s">
        <v>38</v>
      </c>
    </row>
    <row r="40" spans="2:9" x14ac:dyDescent="0.25">
      <c r="B40" s="172"/>
      <c r="C40">
        <v>11442</v>
      </c>
      <c r="D40" t="s">
        <v>39</v>
      </c>
    </row>
    <row r="41" spans="2:9" x14ac:dyDescent="0.25">
      <c r="B41" s="172"/>
      <c r="C41">
        <v>11439</v>
      </c>
      <c r="D41" t="s">
        <v>40</v>
      </c>
    </row>
    <row r="42" spans="2:9" x14ac:dyDescent="0.25">
      <c r="B42" s="172"/>
      <c r="C42">
        <v>11471</v>
      </c>
      <c r="D42" t="s">
        <v>41</v>
      </c>
    </row>
    <row r="43" spans="2:9" x14ac:dyDescent="0.25">
      <c r="B43" s="172"/>
      <c r="C43">
        <v>11472</v>
      </c>
      <c r="D43" t="s">
        <v>42</v>
      </c>
    </row>
    <row r="44" spans="2:9" x14ac:dyDescent="0.25">
      <c r="B44" s="172"/>
      <c r="C44">
        <v>11460</v>
      </c>
      <c r="D44" t="s">
        <v>43</v>
      </c>
    </row>
    <row r="45" spans="2:9" x14ac:dyDescent="0.25">
      <c r="B45" s="172"/>
      <c r="C45">
        <v>11419</v>
      </c>
      <c r="D45" t="s">
        <v>44</v>
      </c>
    </row>
    <row r="46" spans="2:9" x14ac:dyDescent="0.25">
      <c r="B46" s="172"/>
      <c r="C46">
        <v>11416</v>
      </c>
      <c r="D46" t="s">
        <v>45</v>
      </c>
    </row>
    <row r="47" spans="2:9" x14ac:dyDescent="0.25">
      <c r="B47" s="172"/>
      <c r="C47">
        <v>11452</v>
      </c>
      <c r="D47" t="s">
        <v>46</v>
      </c>
    </row>
    <row r="48" spans="2:9" x14ac:dyDescent="0.25">
      <c r="B48" s="172"/>
      <c r="C48">
        <v>11470</v>
      </c>
      <c r="D48" t="s">
        <v>48</v>
      </c>
    </row>
    <row r="49" spans="1:5" x14ac:dyDescent="0.25">
      <c r="B49" s="172"/>
      <c r="C49">
        <v>11491</v>
      </c>
      <c r="D49" t="s">
        <v>95</v>
      </c>
    </row>
    <row r="50" spans="1:5" x14ac:dyDescent="0.25">
      <c r="B50" s="172"/>
      <c r="C50">
        <v>11412</v>
      </c>
      <c r="D50" t="s">
        <v>50</v>
      </c>
    </row>
    <row r="51" spans="1:5" x14ac:dyDescent="0.25">
      <c r="B51" s="172"/>
      <c r="C51">
        <v>11418</v>
      </c>
      <c r="D51" t="s">
        <v>51</v>
      </c>
    </row>
    <row r="52" spans="1:5" x14ac:dyDescent="0.25">
      <c r="A52" s="172" t="s">
        <v>182</v>
      </c>
      <c r="B52" s="172" t="s">
        <v>81</v>
      </c>
      <c r="C52">
        <v>11290</v>
      </c>
      <c r="D52" t="s">
        <v>3</v>
      </c>
      <c r="E52" s="91">
        <v>11430</v>
      </c>
    </row>
    <row r="53" spans="1:5" x14ac:dyDescent="0.25">
      <c r="A53" s="172"/>
      <c r="B53" s="172"/>
      <c r="C53">
        <v>11291</v>
      </c>
      <c r="D53" t="s">
        <v>6</v>
      </c>
      <c r="E53" s="91">
        <v>11431</v>
      </c>
    </row>
    <row r="54" spans="1:5" x14ac:dyDescent="0.25">
      <c r="A54" s="172"/>
      <c r="B54" s="172"/>
      <c r="C54">
        <v>11363</v>
      </c>
      <c r="D54" t="s">
        <v>5</v>
      </c>
      <c r="E54" s="91">
        <v>11448</v>
      </c>
    </row>
    <row r="55" spans="1:5" x14ac:dyDescent="0.25">
      <c r="A55" s="172"/>
      <c r="B55" s="172"/>
      <c r="C55">
        <v>11401</v>
      </c>
      <c r="D55" t="s">
        <v>108</v>
      </c>
      <c r="E55" s="91">
        <v>11494</v>
      </c>
    </row>
    <row r="56" spans="1:5" x14ac:dyDescent="0.25">
      <c r="A56" s="172"/>
      <c r="B56" s="172"/>
      <c r="C56">
        <v>11406</v>
      </c>
      <c r="D56" t="s">
        <v>73</v>
      </c>
      <c r="E56" s="91">
        <v>11433</v>
      </c>
    </row>
    <row r="57" spans="1:5" x14ac:dyDescent="0.25">
      <c r="A57" s="172"/>
      <c r="B57" s="172"/>
      <c r="C57">
        <v>11407</v>
      </c>
      <c r="D57" t="s">
        <v>80</v>
      </c>
      <c r="E57" s="91">
        <v>11511</v>
      </c>
    </row>
    <row r="58" spans="1:5" x14ac:dyDescent="0.25">
      <c r="A58" s="172"/>
      <c r="B58" s="172"/>
      <c r="C58">
        <v>11408</v>
      </c>
      <c r="D58" t="s">
        <v>64</v>
      </c>
      <c r="E58" s="91">
        <v>11449</v>
      </c>
    </row>
    <row r="59" spans="1:5" x14ac:dyDescent="0.25">
      <c r="A59" s="172"/>
      <c r="B59" s="172"/>
      <c r="C59">
        <v>11421</v>
      </c>
      <c r="D59" t="s">
        <v>62</v>
      </c>
      <c r="E59" s="91">
        <v>11401</v>
      </c>
    </row>
    <row r="60" spans="1:5" x14ac:dyDescent="0.25">
      <c r="A60" s="172"/>
      <c r="B60" s="172"/>
      <c r="C60">
        <v>11422</v>
      </c>
      <c r="D60" t="s">
        <v>69</v>
      </c>
      <c r="E60" s="91">
        <v>11485</v>
      </c>
    </row>
    <row r="61" spans="1:5" x14ac:dyDescent="0.25">
      <c r="A61" s="172"/>
      <c r="B61" s="172"/>
      <c r="C61">
        <v>11428</v>
      </c>
      <c r="D61" t="s">
        <v>65</v>
      </c>
      <c r="E61" s="91">
        <v>11499</v>
      </c>
    </row>
    <row r="62" spans="1:5" x14ac:dyDescent="0.25">
      <c r="A62" s="172"/>
      <c r="B62" s="172"/>
      <c r="C62">
        <v>11430</v>
      </c>
      <c r="D62" t="s">
        <v>53</v>
      </c>
      <c r="E62" s="91">
        <v>11421</v>
      </c>
    </row>
    <row r="63" spans="1:5" x14ac:dyDescent="0.25">
      <c r="A63" s="172"/>
      <c r="B63" s="172"/>
      <c r="C63">
        <v>11431</v>
      </c>
      <c r="D63" t="s">
        <v>54</v>
      </c>
      <c r="E63" s="91">
        <v>11484</v>
      </c>
    </row>
    <row r="64" spans="1:5" x14ac:dyDescent="0.25">
      <c r="A64" s="172"/>
      <c r="B64" s="172"/>
      <c r="C64">
        <v>11432</v>
      </c>
      <c r="D64" t="s">
        <v>68</v>
      </c>
      <c r="E64" s="91">
        <v>11502</v>
      </c>
    </row>
    <row r="65" spans="1:5" x14ac:dyDescent="0.25">
      <c r="A65" s="172"/>
      <c r="B65" s="172"/>
      <c r="C65">
        <v>11433</v>
      </c>
      <c r="D65" t="s">
        <v>57</v>
      </c>
      <c r="E65" s="91">
        <v>11408</v>
      </c>
    </row>
    <row r="66" spans="1:5" x14ac:dyDescent="0.25">
      <c r="A66" s="172"/>
      <c r="B66" s="172"/>
      <c r="C66">
        <v>11434</v>
      </c>
      <c r="D66" t="s">
        <v>76</v>
      </c>
      <c r="E66" s="91">
        <v>11428</v>
      </c>
    </row>
    <row r="67" spans="1:5" x14ac:dyDescent="0.25">
      <c r="A67" s="172"/>
      <c r="B67" s="172"/>
      <c r="C67">
        <v>11444</v>
      </c>
      <c r="D67" t="s">
        <v>75</v>
      </c>
      <c r="E67" s="91">
        <v>11445</v>
      </c>
    </row>
    <row r="68" spans="1:5" x14ac:dyDescent="0.25">
      <c r="A68" s="172"/>
      <c r="B68" s="172"/>
      <c r="C68">
        <v>11445</v>
      </c>
      <c r="D68" t="s">
        <v>67</v>
      </c>
      <c r="E68" s="91">
        <v>11432</v>
      </c>
    </row>
    <row r="69" spans="1:5" x14ac:dyDescent="0.25">
      <c r="A69" s="172"/>
      <c r="B69" s="172"/>
      <c r="C69">
        <v>11448</v>
      </c>
      <c r="D69" t="s">
        <v>55</v>
      </c>
      <c r="E69" s="91">
        <v>11422</v>
      </c>
    </row>
    <row r="70" spans="1:5" x14ac:dyDescent="0.25">
      <c r="A70" s="172"/>
      <c r="B70" s="172"/>
      <c r="C70">
        <v>11449</v>
      </c>
      <c r="D70" t="s">
        <v>58</v>
      </c>
      <c r="E70" s="91">
        <v>11506</v>
      </c>
    </row>
    <row r="71" spans="1:5" x14ac:dyDescent="0.25">
      <c r="A71" s="172"/>
      <c r="B71" s="172"/>
      <c r="C71">
        <v>11455</v>
      </c>
      <c r="D71" t="s">
        <v>77</v>
      </c>
      <c r="E71" s="91">
        <v>11478</v>
      </c>
    </row>
    <row r="72" spans="1:5" x14ac:dyDescent="0.25">
      <c r="A72" s="172"/>
      <c r="B72" s="172"/>
      <c r="C72">
        <v>11456</v>
      </c>
      <c r="D72" t="s">
        <v>72</v>
      </c>
      <c r="E72" s="91">
        <v>11477</v>
      </c>
    </row>
    <row r="73" spans="1:5" x14ac:dyDescent="0.25">
      <c r="A73" s="172"/>
      <c r="B73" s="172"/>
      <c r="C73">
        <v>11457</v>
      </c>
      <c r="D73" t="s">
        <v>61</v>
      </c>
      <c r="E73" s="91">
        <v>11517</v>
      </c>
    </row>
    <row r="74" spans="1:5" x14ac:dyDescent="0.25">
      <c r="A74" s="172"/>
      <c r="B74" s="172"/>
      <c r="C74">
        <v>11458</v>
      </c>
      <c r="D74" t="s">
        <v>60</v>
      </c>
      <c r="E74" s="91">
        <v>11514</v>
      </c>
    </row>
    <row r="75" spans="1:5" x14ac:dyDescent="0.25">
      <c r="A75" s="172"/>
      <c r="B75" s="172"/>
      <c r="C75">
        <v>11463</v>
      </c>
      <c r="D75" t="s">
        <v>79</v>
      </c>
      <c r="E75" s="91">
        <v>11500</v>
      </c>
    </row>
    <row r="76" spans="1:5" x14ac:dyDescent="0.25">
      <c r="A76" s="172"/>
      <c r="B76" s="172"/>
      <c r="C76">
        <v>11469</v>
      </c>
      <c r="D76" t="s">
        <v>74</v>
      </c>
      <c r="E76" s="91">
        <v>11501</v>
      </c>
    </row>
    <row r="77" spans="1:5" x14ac:dyDescent="0.25">
      <c r="A77" s="172"/>
      <c r="B77" s="172"/>
      <c r="C77">
        <v>11475</v>
      </c>
      <c r="D77" t="s">
        <v>56</v>
      </c>
      <c r="E77" s="91">
        <v>11456</v>
      </c>
    </row>
    <row r="78" spans="1:5" x14ac:dyDescent="0.25">
      <c r="A78" s="172"/>
      <c r="B78" s="172"/>
      <c r="C78">
        <v>11477</v>
      </c>
      <c r="D78" t="s">
        <v>71</v>
      </c>
      <c r="E78" s="91">
        <v>11495</v>
      </c>
    </row>
    <row r="79" spans="1:5" x14ac:dyDescent="0.25">
      <c r="A79" s="172"/>
      <c r="B79" s="172"/>
      <c r="C79">
        <v>11478</v>
      </c>
      <c r="D79" t="s">
        <v>70</v>
      </c>
      <c r="E79" s="91">
        <v>11496</v>
      </c>
    </row>
    <row r="80" spans="1:5" x14ac:dyDescent="0.25">
      <c r="A80" s="172"/>
      <c r="B80" s="172"/>
      <c r="C80">
        <v>11480</v>
      </c>
      <c r="D80" t="s">
        <v>66</v>
      </c>
      <c r="E80" s="91">
        <v>11493</v>
      </c>
    </row>
    <row r="81" spans="1:5" x14ac:dyDescent="0.25">
      <c r="A81" s="172"/>
      <c r="B81" s="172"/>
      <c r="C81">
        <v>11484</v>
      </c>
      <c r="D81" t="s">
        <v>63</v>
      </c>
      <c r="E81" s="91">
        <v>11406</v>
      </c>
    </row>
    <row r="82" spans="1:5" x14ac:dyDescent="0.25">
      <c r="A82" s="172"/>
      <c r="B82" s="172"/>
      <c r="C82">
        <v>11485</v>
      </c>
      <c r="D82" t="s">
        <v>59</v>
      </c>
      <c r="E82" s="91">
        <v>11497</v>
      </c>
    </row>
    <row r="83" spans="1:5" x14ac:dyDescent="0.25">
      <c r="A83" s="172"/>
      <c r="B83" s="172" t="s">
        <v>82</v>
      </c>
      <c r="C83">
        <v>11493</v>
      </c>
      <c r="D83" t="s">
        <v>83</v>
      </c>
      <c r="E83" s="91">
        <v>11531</v>
      </c>
    </row>
    <row r="84" spans="1:5" x14ac:dyDescent="0.25">
      <c r="A84" s="172"/>
      <c r="B84" s="172"/>
      <c r="C84">
        <v>11494</v>
      </c>
      <c r="D84" t="s">
        <v>84</v>
      </c>
      <c r="E84" s="91">
        <v>11469</v>
      </c>
    </row>
    <row r="85" spans="1:5" x14ac:dyDescent="0.25">
      <c r="A85" s="172"/>
      <c r="B85" s="172"/>
      <c r="C85">
        <v>11495</v>
      </c>
      <c r="D85" t="s">
        <v>92</v>
      </c>
      <c r="E85" s="91">
        <v>11444</v>
      </c>
    </row>
    <row r="86" spans="1:5" x14ac:dyDescent="0.25">
      <c r="A86" s="172"/>
      <c r="B86" s="172"/>
      <c r="C86">
        <v>11496</v>
      </c>
      <c r="D86" t="s">
        <v>86</v>
      </c>
      <c r="E86" s="91">
        <v>11434</v>
      </c>
    </row>
    <row r="87" spans="1:5" x14ac:dyDescent="0.25">
      <c r="A87" s="172"/>
      <c r="B87" s="172"/>
      <c r="C87">
        <v>11497</v>
      </c>
      <c r="D87" t="s">
        <v>87</v>
      </c>
      <c r="E87" s="91">
        <v>11498</v>
      </c>
    </row>
    <row r="88" spans="1:5" x14ac:dyDescent="0.25">
      <c r="A88" s="172"/>
      <c r="B88" s="172"/>
      <c r="C88">
        <v>11498</v>
      </c>
      <c r="D88" t="s">
        <v>88</v>
      </c>
      <c r="E88" s="91">
        <v>11455</v>
      </c>
    </row>
    <row r="89" spans="1:5" x14ac:dyDescent="0.25">
      <c r="A89" s="172"/>
      <c r="B89" s="172"/>
      <c r="C89">
        <v>11499</v>
      </c>
      <c r="D89" t="s">
        <v>89</v>
      </c>
      <c r="E89" s="91">
        <v>11463</v>
      </c>
    </row>
    <row r="90" spans="1:5" x14ac:dyDescent="0.25">
      <c r="A90" s="172"/>
      <c r="B90" s="172"/>
      <c r="C90">
        <v>11500</v>
      </c>
      <c r="D90" t="s">
        <v>90</v>
      </c>
      <c r="E90" s="91">
        <v>11528</v>
      </c>
    </row>
    <row r="91" spans="1:5" x14ac:dyDescent="0.25">
      <c r="A91" s="172"/>
      <c r="B91" s="172"/>
      <c r="C91">
        <v>11501</v>
      </c>
      <c r="D91" t="s">
        <v>85</v>
      </c>
      <c r="E91" s="91">
        <v>11526</v>
      </c>
    </row>
    <row r="92" spans="1:5" x14ac:dyDescent="0.25">
      <c r="A92" s="172"/>
      <c r="B92" s="172"/>
      <c r="C92">
        <v>11502</v>
      </c>
      <c r="D92" t="s">
        <v>91</v>
      </c>
      <c r="E92" s="91">
        <v>11407</v>
      </c>
    </row>
    <row r="93" spans="1:5" x14ac:dyDescent="0.25">
      <c r="A93" s="172"/>
      <c r="B93" s="172"/>
      <c r="C93">
        <v>11504</v>
      </c>
      <c r="D93" t="s">
        <v>78</v>
      </c>
    </row>
    <row r="94" spans="1:5" x14ac:dyDescent="0.25">
      <c r="A94" s="172"/>
      <c r="B94" s="172"/>
      <c r="C94">
        <v>11506</v>
      </c>
      <c r="D94" t="s">
        <v>100</v>
      </c>
    </row>
    <row r="95" spans="1:5" x14ac:dyDescent="0.25">
      <c r="A95" s="172"/>
      <c r="B95" s="172"/>
      <c r="C95">
        <v>11507</v>
      </c>
      <c r="D95" t="s">
        <v>97</v>
      </c>
    </row>
    <row r="96" spans="1:5" x14ac:dyDescent="0.25">
      <c r="A96" s="172"/>
      <c r="B96" s="172"/>
      <c r="C96">
        <v>11509</v>
      </c>
      <c r="D96" t="s">
        <v>102</v>
      </c>
    </row>
    <row r="97" spans="1:4" x14ac:dyDescent="0.25">
      <c r="A97" s="172"/>
      <c r="B97" s="172"/>
      <c r="C97">
        <v>11510</v>
      </c>
      <c r="D97" t="s">
        <v>101</v>
      </c>
    </row>
    <row r="98" spans="1:4" x14ac:dyDescent="0.25">
      <c r="A98" s="172"/>
      <c r="B98" s="172"/>
      <c r="C98">
        <v>11511</v>
      </c>
      <c r="D98" t="s">
        <v>103</v>
      </c>
    </row>
    <row r="99" spans="1:4" x14ac:dyDescent="0.25">
      <c r="A99" s="172"/>
      <c r="B99" s="172"/>
      <c r="C99">
        <v>11514</v>
      </c>
      <c r="D99" t="s">
        <v>107</v>
      </c>
    </row>
    <row r="100" spans="1:4" x14ac:dyDescent="0.25">
      <c r="A100" s="172"/>
      <c r="B100" s="172"/>
      <c r="C100">
        <v>11515</v>
      </c>
      <c r="D100" t="s">
        <v>109</v>
      </c>
    </row>
    <row r="101" spans="1:4" x14ac:dyDescent="0.25">
      <c r="A101" s="172"/>
      <c r="B101" s="172"/>
      <c r="C101">
        <v>11516</v>
      </c>
      <c r="D101" t="s">
        <v>104</v>
      </c>
    </row>
    <row r="102" spans="1:4" x14ac:dyDescent="0.25">
      <c r="A102" s="172"/>
      <c r="B102" s="172"/>
      <c r="C102">
        <v>11517</v>
      </c>
      <c r="D102" t="s">
        <v>105</v>
      </c>
    </row>
    <row r="103" spans="1:4" x14ac:dyDescent="0.25">
      <c r="A103" s="172"/>
      <c r="B103" s="172"/>
      <c r="C103">
        <v>11518</v>
      </c>
      <c r="D103" t="s">
        <v>106</v>
      </c>
    </row>
    <row r="104" spans="1:4" x14ac:dyDescent="0.25">
      <c r="A104" s="172"/>
      <c r="B104" s="172"/>
      <c r="C104">
        <v>11520</v>
      </c>
      <c r="D104" t="s">
        <v>111</v>
      </c>
    </row>
    <row r="105" spans="1:4" x14ac:dyDescent="0.25">
      <c r="A105" s="172"/>
      <c r="B105" s="172"/>
      <c r="C105">
        <v>11521</v>
      </c>
      <c r="D105" t="s">
        <v>113</v>
      </c>
    </row>
    <row r="106" spans="1:4" x14ac:dyDescent="0.25">
      <c r="A106" s="172"/>
      <c r="B106" s="172"/>
      <c r="C106">
        <v>11522</v>
      </c>
      <c r="D106" t="s">
        <v>112</v>
      </c>
    </row>
    <row r="107" spans="1:4" x14ac:dyDescent="0.25">
      <c r="A107" s="172"/>
      <c r="B107" s="172"/>
      <c r="C107">
        <v>11526</v>
      </c>
      <c r="D107" t="s">
        <v>114</v>
      </c>
    </row>
    <row r="108" spans="1:4" x14ac:dyDescent="0.25">
      <c r="A108" s="172"/>
      <c r="B108" s="172"/>
      <c r="C108">
        <v>11527</v>
      </c>
      <c r="D108" t="s">
        <v>115</v>
      </c>
    </row>
    <row r="109" spans="1:4" x14ac:dyDescent="0.25">
      <c r="A109" s="172"/>
      <c r="B109" s="172"/>
      <c r="C109">
        <v>11528</v>
      </c>
      <c r="D109" t="s">
        <v>121</v>
      </c>
    </row>
    <row r="110" spans="1:4" x14ac:dyDescent="0.25">
      <c r="A110" s="172"/>
      <c r="B110" s="172"/>
      <c r="C110">
        <v>11529</v>
      </c>
      <c r="D110" t="s">
        <v>119</v>
      </c>
    </row>
    <row r="111" spans="1:4" x14ac:dyDescent="0.25">
      <c r="A111" s="172"/>
      <c r="B111" s="172"/>
      <c r="C111">
        <v>11530</v>
      </c>
      <c r="D111" t="s">
        <v>120</v>
      </c>
    </row>
    <row r="112" spans="1:4" x14ac:dyDescent="0.25">
      <c r="A112" s="172"/>
      <c r="B112" s="172"/>
      <c r="C112">
        <v>11531</v>
      </c>
      <c r="D112" t="s">
        <v>122</v>
      </c>
    </row>
    <row r="113" spans="1:4" x14ac:dyDescent="0.25">
      <c r="A113" s="172"/>
      <c r="B113" s="172"/>
      <c r="C113">
        <v>11533</v>
      </c>
      <c r="D113" t="s">
        <v>154</v>
      </c>
    </row>
    <row r="114" spans="1:4" x14ac:dyDescent="0.25">
      <c r="A114" s="172"/>
      <c r="B114" s="172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36" priority="10"/>
  </conditionalFormatting>
  <conditionalFormatting sqref="M3:M15">
    <cfRule type="cellIs" dxfId="35" priority="6" operator="greaterThan">
      <formula>10</formula>
    </cfRule>
    <cfRule type="cellIs" dxfId="34" priority="8" operator="between">
      <formula>1</formula>
      <formula>5</formula>
    </cfRule>
    <cfRule type="cellIs" dxfId="33" priority="11" operator="between">
      <formula>6</formula>
      <formula>10</formula>
    </cfRule>
  </conditionalFormatting>
  <conditionalFormatting sqref="M3:M15">
    <cfRule type="containsBlanks" dxfId="32" priority="3">
      <formula>LEN(TRIM(M3))=0</formula>
    </cfRule>
    <cfRule type="cellIs" dxfId="31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9" customWidth="1"/>
    <col min="7" max="9" width="6.5703125" style="1" customWidth="1"/>
    <col min="10" max="10" width="6.5703125" style="79" customWidth="1"/>
    <col min="11" max="13" width="6.5703125" style="1" customWidth="1"/>
    <col min="14" max="14" width="6.5703125" style="79" customWidth="1"/>
    <col min="15" max="17" width="6.5703125" style="1" customWidth="1"/>
    <col min="18" max="18" width="6.5703125" style="79" customWidth="1"/>
    <col min="19" max="21" width="6.5703125" style="1" customWidth="1"/>
    <col min="22" max="22" width="6.5703125" style="79" customWidth="1"/>
    <col min="23" max="24" width="6.5703125" style="1" customWidth="1"/>
    <col min="25" max="25" width="6.5703125" customWidth="1"/>
    <col min="26" max="26" width="6.5703125" style="62" customWidth="1"/>
    <col min="27" max="29" width="6.5703125" customWidth="1"/>
    <col min="30" max="30" width="6.5703125" style="62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</row>
    <row r="2" spans="1:35" ht="15.75" thickBot="1" x14ac:dyDescent="0.3">
      <c r="A2" s="66"/>
      <c r="B2" s="9" t="s">
        <v>149</v>
      </c>
      <c r="C2" s="180" t="s">
        <v>123</v>
      </c>
      <c r="D2" s="182" t="s">
        <v>1050</v>
      </c>
      <c r="E2" s="183"/>
      <c r="F2" s="183"/>
      <c r="G2" s="184"/>
      <c r="H2" s="173" t="s">
        <v>1051</v>
      </c>
      <c r="I2" s="174"/>
      <c r="J2" s="174"/>
      <c r="K2" s="175"/>
      <c r="L2" s="173" t="s">
        <v>1052</v>
      </c>
      <c r="M2" s="174"/>
      <c r="N2" s="174"/>
      <c r="O2" s="175"/>
      <c r="P2" s="173" t="s">
        <v>1053</v>
      </c>
      <c r="Q2" s="174"/>
      <c r="R2" s="174"/>
      <c r="S2" s="175"/>
      <c r="T2" s="173" t="s">
        <v>1054</v>
      </c>
      <c r="U2" s="174"/>
      <c r="V2" s="174"/>
      <c r="W2" s="175"/>
      <c r="X2" s="173" t="s">
        <v>1055</v>
      </c>
      <c r="Y2" s="174"/>
      <c r="Z2" s="174"/>
      <c r="AA2" s="175"/>
      <c r="AB2" s="176" t="s">
        <v>1056</v>
      </c>
      <c r="AC2" s="174"/>
      <c r="AD2" s="174"/>
      <c r="AE2" s="175"/>
      <c r="AF2" s="177" t="s">
        <v>12</v>
      </c>
      <c r="AH2" t="s">
        <v>151</v>
      </c>
      <c r="AI2">
        <v>2024</v>
      </c>
    </row>
    <row r="3" spans="1:35" ht="18.75" customHeight="1" thickBot="1" x14ac:dyDescent="0.3">
      <c r="A3" s="20"/>
      <c r="B3" s="9"/>
      <c r="C3" s="181"/>
      <c r="D3" s="10" t="s">
        <v>124</v>
      </c>
      <c r="E3" s="11" t="s">
        <v>125</v>
      </c>
      <c r="F3" s="80" t="s">
        <v>126</v>
      </c>
      <c r="G3" s="12" t="s">
        <v>127</v>
      </c>
      <c r="H3" s="13" t="s">
        <v>124</v>
      </c>
      <c r="I3" s="14" t="s">
        <v>125</v>
      </c>
      <c r="J3" s="76" t="s">
        <v>126</v>
      </c>
      <c r="K3" s="15" t="s">
        <v>127</v>
      </c>
      <c r="L3" s="13" t="s">
        <v>124</v>
      </c>
      <c r="M3" s="14" t="s">
        <v>125</v>
      </c>
      <c r="N3" s="76" t="s">
        <v>126</v>
      </c>
      <c r="O3" s="15" t="s">
        <v>127</v>
      </c>
      <c r="P3" s="13" t="s">
        <v>124</v>
      </c>
      <c r="Q3" s="14" t="s">
        <v>125</v>
      </c>
      <c r="R3" s="76" t="s">
        <v>126</v>
      </c>
      <c r="S3" s="15" t="s">
        <v>127</v>
      </c>
      <c r="T3" s="13" t="s">
        <v>124</v>
      </c>
      <c r="U3" s="14" t="s">
        <v>125</v>
      </c>
      <c r="V3" s="76" t="s">
        <v>126</v>
      </c>
      <c r="W3" s="15" t="s">
        <v>127</v>
      </c>
      <c r="X3" s="13" t="s">
        <v>124</v>
      </c>
      <c r="Y3" s="14" t="s">
        <v>125</v>
      </c>
      <c r="Z3" s="59" t="s">
        <v>126</v>
      </c>
      <c r="AA3" s="15" t="s">
        <v>127</v>
      </c>
      <c r="AB3" s="13" t="s">
        <v>124</v>
      </c>
      <c r="AC3" s="14" t="s">
        <v>125</v>
      </c>
      <c r="AD3" s="59" t="s">
        <v>126</v>
      </c>
      <c r="AE3" s="15" t="s">
        <v>127</v>
      </c>
      <c r="AF3" s="178"/>
    </row>
    <row r="4" spans="1:35" ht="15.75" thickBot="1" x14ac:dyDescent="0.3">
      <c r="A4" s="111">
        <v>1</v>
      </c>
      <c r="B4" s="97"/>
      <c r="C4" s="21"/>
      <c r="D4" s="98"/>
      <c r="E4" s="99"/>
      <c r="F4" s="100"/>
      <c r="G4" s="101"/>
      <c r="H4" s="98"/>
      <c r="I4" s="99"/>
      <c r="J4" s="100"/>
      <c r="K4" s="101"/>
      <c r="L4" s="98"/>
      <c r="M4" s="99"/>
      <c r="N4" s="100"/>
      <c r="O4" s="101"/>
      <c r="P4" s="98"/>
      <c r="Q4" s="99"/>
      <c r="R4" s="100"/>
      <c r="S4" s="101"/>
      <c r="T4" s="98"/>
      <c r="U4" s="99"/>
      <c r="V4" s="100"/>
      <c r="W4" s="101"/>
      <c r="X4" s="98"/>
      <c r="Y4" s="99"/>
      <c r="Z4" s="102"/>
      <c r="AA4" s="101"/>
      <c r="AB4" s="98"/>
      <c r="AC4" s="99"/>
      <c r="AD4" s="102"/>
      <c r="AE4" s="101"/>
      <c r="AF4" s="103">
        <f>F4+J4+N4+R4+V4+Z4+AD4</f>
        <v>0</v>
      </c>
      <c r="AG4">
        <f>SUM(AF4:AF7)</f>
        <v>0</v>
      </c>
    </row>
    <row r="5" spans="1:35" x14ac:dyDescent="0.25">
      <c r="A5" s="16"/>
      <c r="B5" s="25"/>
      <c r="C5" s="95"/>
      <c r="D5" s="64"/>
      <c r="E5" s="65"/>
      <c r="F5" s="78"/>
      <c r="G5" s="81"/>
      <c r="H5" s="64"/>
      <c r="I5" s="65"/>
      <c r="J5" s="78"/>
      <c r="K5" s="81"/>
      <c r="L5" s="64"/>
      <c r="M5" s="65"/>
      <c r="N5" s="78"/>
      <c r="O5" s="81"/>
      <c r="P5" s="64"/>
      <c r="Q5" s="65"/>
      <c r="R5" s="78"/>
      <c r="S5" s="81"/>
      <c r="T5" s="64"/>
      <c r="U5" s="65"/>
      <c r="V5" s="78"/>
      <c r="W5" s="81"/>
      <c r="X5" s="64"/>
      <c r="Y5" s="65"/>
      <c r="Z5" s="61"/>
      <c r="AA5" s="81"/>
      <c r="AB5" s="64"/>
      <c r="AC5" s="65"/>
      <c r="AD5" s="61"/>
      <c r="AE5" s="63"/>
      <c r="AF5" s="96">
        <f>F5+J5+N5+R5+V5+Z5+AD5</f>
        <v>0</v>
      </c>
    </row>
    <row r="6" spans="1:35" x14ac:dyDescent="0.25">
      <c r="A6" s="16"/>
      <c r="B6" s="9"/>
      <c r="C6" s="22"/>
      <c r="D6" s="17"/>
      <c r="E6" s="18"/>
      <c r="F6" s="77"/>
      <c r="G6" s="19"/>
      <c r="H6" s="17"/>
      <c r="I6" s="18"/>
      <c r="J6" s="77"/>
      <c r="K6" s="19"/>
      <c r="L6" s="17"/>
      <c r="M6" s="18"/>
      <c r="N6" s="77"/>
      <c r="O6" s="19"/>
      <c r="P6" s="17"/>
      <c r="Q6" s="18"/>
      <c r="R6" s="77"/>
      <c r="S6" s="19"/>
      <c r="T6" s="17"/>
      <c r="U6" s="18"/>
      <c r="V6" s="77"/>
      <c r="W6" s="19"/>
      <c r="X6" s="17"/>
      <c r="Y6" s="18"/>
      <c r="Z6" s="60"/>
      <c r="AA6" s="19"/>
      <c r="AB6" s="17"/>
      <c r="AC6" s="18"/>
      <c r="AD6" s="60"/>
      <c r="AE6" s="23"/>
      <c r="AF6" s="96">
        <f t="shared" ref="AF6:AF7" si="0">F6+J6+N6+R6+V6+Z6+AD6</f>
        <v>0</v>
      </c>
    </row>
    <row r="7" spans="1:35" ht="15.75" thickBot="1" x14ac:dyDescent="0.3">
      <c r="A7" s="20"/>
      <c r="B7" s="26"/>
      <c r="C7" s="24"/>
      <c r="D7" s="106"/>
      <c r="E7" s="104"/>
      <c r="F7" s="107"/>
      <c r="G7" s="108"/>
      <c r="H7" s="106"/>
      <c r="I7" s="104"/>
      <c r="J7" s="107"/>
      <c r="K7" s="108"/>
      <c r="L7" s="106"/>
      <c r="M7" s="104"/>
      <c r="N7" s="107"/>
      <c r="O7" s="108"/>
      <c r="P7" s="106"/>
      <c r="Q7" s="104"/>
      <c r="R7" s="107"/>
      <c r="S7" s="108"/>
      <c r="T7" s="106"/>
      <c r="U7" s="104"/>
      <c r="V7" s="107"/>
      <c r="W7" s="108"/>
      <c r="X7" s="106"/>
      <c r="Y7" s="104"/>
      <c r="Z7" s="109"/>
      <c r="AA7" s="108"/>
      <c r="AB7" s="106"/>
      <c r="AC7" s="104"/>
      <c r="AD7" s="109"/>
      <c r="AE7" s="105"/>
      <c r="AF7" s="110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30" priority="20094"/>
  </conditionalFormatting>
  <conditionalFormatting sqref="B4:B7">
    <cfRule type="duplicateValues" dxfId="29" priority="20095"/>
    <cfRule type="duplicateValues" dxfId="28" priority="20096"/>
    <cfRule type="duplicateValues" dxfId="27" priority="20097"/>
  </conditionalFormatting>
  <conditionalFormatting sqref="B4:B19888">
    <cfRule type="duplicateValues" dxfId="26" priority="20099"/>
    <cfRule type="duplicateValues" dxfId="25" priority="20100"/>
  </conditionalFormatting>
  <conditionalFormatting sqref="B4:B19887">
    <cfRule type="duplicateValues" dxfId="24" priority="20103"/>
  </conditionalFormatting>
  <conditionalFormatting sqref="B4:B19886">
    <cfRule type="duplicateValues" dxfId="23" priority="20105"/>
  </conditionalFormatting>
  <conditionalFormatting sqref="B4:B19677">
    <cfRule type="duplicateValues" dxfId="22" priority="20108"/>
  </conditionalFormatting>
  <conditionalFormatting sqref="B4:B19674">
    <cfRule type="duplicateValues" dxfId="21" priority="20110"/>
  </conditionalFormatting>
  <conditionalFormatting sqref="B4:B19676">
    <cfRule type="duplicateValues" dxfId="20" priority="20112"/>
  </conditionalFormatting>
  <conditionalFormatting sqref="B4:B19673">
    <cfRule type="duplicateValues" dxfId="19" priority="20114"/>
  </conditionalFormatting>
  <conditionalFormatting sqref="B4:B19559">
    <cfRule type="duplicateValues" dxfId="18" priority="20116"/>
    <cfRule type="duplicateValues" dxfId="17" priority="20117"/>
    <cfRule type="duplicateValues" dxfId="16" priority="20118"/>
    <cfRule type="duplicateValues" dxfId="15" priority="20119"/>
    <cfRule type="duplicateValues" dxfId="14" priority="20120"/>
    <cfRule type="duplicateValues" dxfId="13" priority="20121"/>
    <cfRule type="duplicateValues" dxfId="12" priority="20122"/>
    <cfRule type="duplicateValues" dxfId="11" priority="20123"/>
    <cfRule type="duplicateValues" dxfId="10" priority="20124"/>
    <cfRule type="duplicateValues" dxfId="9" priority="20125"/>
    <cfRule type="duplicateValues" dxfId="8" priority="20126"/>
    <cfRule type="duplicateValues" dxfId="7" priority="20127"/>
    <cfRule type="duplicateValues" dxfId="6" priority="20128"/>
  </conditionalFormatting>
  <conditionalFormatting sqref="B4:B19559">
    <cfRule type="duplicateValues" dxfId="5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11.28515625" bestFit="1" customWidth="1"/>
    <col min="3" max="3" width="13.28515625" bestFit="1" customWidth="1"/>
    <col min="4" max="4" width="6.7109375" bestFit="1" customWidth="1"/>
    <col min="5" max="5" width="9.42578125" bestFit="1" customWidth="1"/>
    <col min="6" max="6" width="9.7109375" bestFit="1" customWidth="1"/>
    <col min="7" max="7" width="19.140625" bestFit="1" customWidth="1"/>
    <col min="8" max="8" width="11.42578125" bestFit="1" customWidth="1"/>
  </cols>
  <sheetData>
    <row r="1" spans="1:27" x14ac:dyDescent="0.25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H1" t="s">
        <v>204</v>
      </c>
      <c r="AA1" t="s">
        <v>1071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topLeftCell="A70" workbookViewId="0">
      <selection activeCell="E127" sqref="E127"/>
    </sheetView>
  </sheetViews>
  <sheetFormatPr baseColWidth="10" defaultColWidth="9.140625" defaultRowHeight="15" x14ac:dyDescent="0.25"/>
  <cols>
    <col min="1" max="1" width="7.5703125" bestFit="1" customWidth="1"/>
    <col min="2" max="2" width="10.85546875" bestFit="1" customWidth="1"/>
    <col min="3" max="3" width="6" bestFit="1" customWidth="1"/>
    <col min="4" max="4" width="42.85546875" bestFit="1" customWidth="1"/>
    <col min="5" max="5" width="20.85546875" bestFit="1" customWidth="1"/>
    <col min="6" max="6" width="21.140625" bestFit="1" customWidth="1"/>
    <col min="7" max="7" width="15.28515625" bestFit="1" customWidth="1"/>
    <col min="8" max="9" width="10.425781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5.7109375" bestFit="1" customWidth="1"/>
    <col min="16" max="16" width="27.28515625" bestFit="1" customWidth="1"/>
    <col min="17" max="17" width="20.140625" bestFit="1" customWidth="1"/>
    <col min="18" max="18" width="12.85546875" bestFit="1" customWidth="1"/>
    <col min="19" max="19" width="25.28515625" bestFit="1" customWidth="1"/>
    <col min="20" max="20" width="14" bestFit="1" customWidth="1"/>
  </cols>
  <sheetData>
    <row r="1" spans="1:27" x14ac:dyDescent="0.25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184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51" t="s">
        <v>1070</v>
      </c>
    </row>
    <row r="2" spans="1:27" x14ac:dyDescent="0.25">
      <c r="A2">
        <v>6</v>
      </c>
      <c r="B2" t="s">
        <v>214</v>
      </c>
      <c r="C2">
        <v>11488</v>
      </c>
      <c r="D2" t="s">
        <v>14</v>
      </c>
      <c r="E2" t="s">
        <v>181</v>
      </c>
      <c r="F2">
        <v>300</v>
      </c>
      <c r="G2" s="112">
        <v>45376</v>
      </c>
      <c r="H2" s="112">
        <v>45376</v>
      </c>
      <c r="I2" s="112">
        <v>45541</v>
      </c>
      <c r="J2" t="s">
        <v>206</v>
      </c>
      <c r="K2" s="112"/>
      <c r="L2" s="112">
        <v>45676</v>
      </c>
      <c r="M2" t="s">
        <v>211</v>
      </c>
      <c r="N2" t="s">
        <v>211</v>
      </c>
    </row>
    <row r="3" spans="1:27" x14ac:dyDescent="0.25">
      <c r="A3">
        <v>2</v>
      </c>
      <c r="B3" t="s">
        <v>208</v>
      </c>
      <c r="C3">
        <v>11467</v>
      </c>
      <c r="D3" t="s">
        <v>15</v>
      </c>
      <c r="E3" t="s">
        <v>181</v>
      </c>
      <c r="F3">
        <v>300</v>
      </c>
      <c r="G3" s="112">
        <v>45160</v>
      </c>
      <c r="H3" s="112">
        <v>45537</v>
      </c>
      <c r="I3" s="112"/>
      <c r="J3" t="s">
        <v>209</v>
      </c>
      <c r="K3" s="112"/>
      <c r="L3" s="112">
        <v>45837</v>
      </c>
      <c r="M3" t="s">
        <v>826</v>
      </c>
      <c r="N3" t="s">
        <v>207</v>
      </c>
    </row>
    <row r="4" spans="1:27" x14ac:dyDescent="0.25">
      <c r="A4">
        <v>4</v>
      </c>
      <c r="B4" t="s">
        <v>212</v>
      </c>
      <c r="C4">
        <v>11482</v>
      </c>
      <c r="D4" t="s">
        <v>17</v>
      </c>
      <c r="E4" t="s">
        <v>181</v>
      </c>
      <c r="F4">
        <v>300</v>
      </c>
      <c r="G4" s="112">
        <v>45369</v>
      </c>
      <c r="H4" s="112">
        <v>45369</v>
      </c>
      <c r="I4" s="112">
        <v>45541</v>
      </c>
      <c r="J4" t="s">
        <v>206</v>
      </c>
      <c r="K4" s="112"/>
      <c r="L4" s="112">
        <v>45669</v>
      </c>
      <c r="M4" t="s">
        <v>211</v>
      </c>
      <c r="N4" t="s">
        <v>211</v>
      </c>
    </row>
    <row r="5" spans="1:27" x14ac:dyDescent="0.25">
      <c r="A5">
        <v>13</v>
      </c>
      <c r="B5" t="s">
        <v>221</v>
      </c>
      <c r="C5">
        <v>11490</v>
      </c>
      <c r="D5" t="s">
        <v>93</v>
      </c>
      <c r="E5" t="s">
        <v>181</v>
      </c>
      <c r="F5">
        <v>300</v>
      </c>
      <c r="G5" s="112">
        <v>45384</v>
      </c>
      <c r="H5" s="112">
        <v>45384</v>
      </c>
      <c r="I5" s="112">
        <v>45541</v>
      </c>
      <c r="J5" t="s">
        <v>206</v>
      </c>
      <c r="K5" s="112"/>
      <c r="L5" s="112">
        <v>45684</v>
      </c>
      <c r="M5" t="s">
        <v>211</v>
      </c>
      <c r="N5" t="s">
        <v>211</v>
      </c>
    </row>
    <row r="6" spans="1:27" x14ac:dyDescent="0.25">
      <c r="A6">
        <v>8</v>
      </c>
      <c r="B6" t="s">
        <v>217</v>
      </c>
      <c r="C6">
        <v>11438</v>
      </c>
      <c r="D6" t="s">
        <v>2</v>
      </c>
      <c r="E6" t="s">
        <v>181</v>
      </c>
      <c r="F6">
        <v>100</v>
      </c>
      <c r="G6" s="112">
        <v>44166</v>
      </c>
      <c r="H6" s="112">
        <v>45166</v>
      </c>
      <c r="I6" s="112"/>
      <c r="J6" t="s">
        <v>209</v>
      </c>
      <c r="K6" s="112"/>
      <c r="L6" s="112"/>
      <c r="M6" t="s">
        <v>826</v>
      </c>
      <c r="N6" t="s">
        <v>207</v>
      </c>
    </row>
    <row r="7" spans="1:27" x14ac:dyDescent="0.25">
      <c r="A7">
        <v>7</v>
      </c>
      <c r="B7" t="s">
        <v>215</v>
      </c>
      <c r="C7">
        <v>11375</v>
      </c>
      <c r="D7" t="s">
        <v>216</v>
      </c>
      <c r="E7" t="s">
        <v>181</v>
      </c>
      <c r="F7">
        <v>300</v>
      </c>
      <c r="G7" s="112">
        <v>45040</v>
      </c>
      <c r="H7" s="112">
        <v>45440</v>
      </c>
      <c r="I7" s="112">
        <v>45541</v>
      </c>
      <c r="J7" t="s">
        <v>206</v>
      </c>
      <c r="K7" s="112"/>
      <c r="L7" s="112">
        <v>45740</v>
      </c>
      <c r="M7" t="s">
        <v>826</v>
      </c>
      <c r="N7" t="s">
        <v>207</v>
      </c>
    </row>
    <row r="8" spans="1:27" x14ac:dyDescent="0.25">
      <c r="A8">
        <v>1</v>
      </c>
      <c r="B8" t="s">
        <v>205</v>
      </c>
      <c r="C8">
        <v>11505</v>
      </c>
      <c r="D8" t="s">
        <v>99</v>
      </c>
      <c r="E8" t="s">
        <v>181</v>
      </c>
      <c r="F8">
        <v>300</v>
      </c>
      <c r="G8" s="112">
        <v>45033</v>
      </c>
      <c r="H8" s="112">
        <v>45418</v>
      </c>
      <c r="I8" s="112">
        <v>45541</v>
      </c>
      <c r="J8" t="s">
        <v>206</v>
      </c>
      <c r="K8" s="112"/>
      <c r="L8" s="112">
        <v>45718</v>
      </c>
      <c r="M8" t="s">
        <v>826</v>
      </c>
      <c r="N8" t="s">
        <v>207</v>
      </c>
    </row>
    <row r="9" spans="1:27" x14ac:dyDescent="0.25">
      <c r="A9">
        <v>12</v>
      </c>
      <c r="B9" t="s">
        <v>219</v>
      </c>
      <c r="C9">
        <v>11525</v>
      </c>
      <c r="D9" t="s">
        <v>220</v>
      </c>
      <c r="E9" t="s">
        <v>181</v>
      </c>
      <c r="F9">
        <v>300</v>
      </c>
      <c r="G9" s="112">
        <v>45478</v>
      </c>
      <c r="H9" s="112">
        <v>45478</v>
      </c>
      <c r="I9" s="112"/>
      <c r="J9" t="s">
        <v>209</v>
      </c>
      <c r="K9" s="112"/>
      <c r="L9" s="112">
        <v>45778</v>
      </c>
    </row>
    <row r="10" spans="1:27" x14ac:dyDescent="0.25">
      <c r="A10">
        <v>82</v>
      </c>
      <c r="B10" t="s">
        <v>316</v>
      </c>
      <c r="C10">
        <v>11459</v>
      </c>
      <c r="D10" t="s">
        <v>47</v>
      </c>
      <c r="E10" t="s">
        <v>181</v>
      </c>
      <c r="F10">
        <v>300</v>
      </c>
      <c r="G10" s="112">
        <v>36404</v>
      </c>
      <c r="H10" s="112">
        <v>45217</v>
      </c>
      <c r="I10" s="112">
        <v>45513</v>
      </c>
      <c r="J10" t="s">
        <v>206</v>
      </c>
      <c r="K10" s="112">
        <v>45558</v>
      </c>
      <c r="L10" s="112"/>
      <c r="M10" t="s">
        <v>826</v>
      </c>
      <c r="N10" t="s">
        <v>207</v>
      </c>
    </row>
    <row r="11" spans="1:27" x14ac:dyDescent="0.25">
      <c r="A11">
        <v>9</v>
      </c>
      <c r="B11" t="s">
        <v>218</v>
      </c>
      <c r="C11">
        <v>2096</v>
      </c>
      <c r="D11" t="s">
        <v>7</v>
      </c>
      <c r="E11" t="s">
        <v>181</v>
      </c>
      <c r="F11">
        <v>100</v>
      </c>
      <c r="G11" s="112">
        <v>32722</v>
      </c>
      <c r="H11" s="112">
        <v>44621</v>
      </c>
      <c r="I11" s="112"/>
      <c r="J11" t="s">
        <v>209</v>
      </c>
      <c r="K11" s="112"/>
      <c r="L11" s="112"/>
      <c r="M11" t="s">
        <v>826</v>
      </c>
      <c r="N11" t="s">
        <v>207</v>
      </c>
    </row>
    <row r="12" spans="1:27" x14ac:dyDescent="0.25">
      <c r="A12">
        <v>80</v>
      </c>
      <c r="B12" t="s">
        <v>314</v>
      </c>
      <c r="C12">
        <v>11461</v>
      </c>
      <c r="D12" t="s">
        <v>49</v>
      </c>
      <c r="E12" t="s">
        <v>181</v>
      </c>
      <c r="F12">
        <v>300</v>
      </c>
      <c r="G12" s="112">
        <v>36161</v>
      </c>
      <c r="H12" s="112">
        <v>45218</v>
      </c>
      <c r="I12" s="112">
        <v>45513</v>
      </c>
      <c r="J12" t="s">
        <v>206</v>
      </c>
      <c r="K12" s="112">
        <v>45558</v>
      </c>
      <c r="L12" s="112"/>
      <c r="M12" t="s">
        <v>826</v>
      </c>
      <c r="N12" t="s">
        <v>207</v>
      </c>
    </row>
    <row r="13" spans="1:27" x14ac:dyDescent="0.25">
      <c r="A13">
        <v>11</v>
      </c>
      <c r="B13" t="s">
        <v>363</v>
      </c>
      <c r="C13">
        <v>11523</v>
      </c>
      <c r="D13" t="s">
        <v>364</v>
      </c>
      <c r="E13" t="s">
        <v>181</v>
      </c>
      <c r="F13">
        <v>300</v>
      </c>
      <c r="G13" s="112">
        <v>45478</v>
      </c>
      <c r="H13" s="112">
        <v>45478</v>
      </c>
      <c r="I13" s="112">
        <v>45528</v>
      </c>
      <c r="J13" t="s">
        <v>206</v>
      </c>
      <c r="K13" s="112"/>
      <c r="L13" s="112">
        <v>45778</v>
      </c>
    </row>
    <row r="14" spans="1:27" x14ac:dyDescent="0.25">
      <c r="A14">
        <v>3</v>
      </c>
      <c r="B14" t="s">
        <v>210</v>
      </c>
      <c r="C14">
        <v>11483</v>
      </c>
      <c r="D14" t="s">
        <v>18</v>
      </c>
      <c r="E14" t="s">
        <v>181</v>
      </c>
      <c r="F14">
        <v>300</v>
      </c>
      <c r="G14" s="112">
        <v>45369</v>
      </c>
      <c r="H14" s="112">
        <v>45369</v>
      </c>
      <c r="I14" s="112">
        <v>45541</v>
      </c>
      <c r="J14" t="s">
        <v>206</v>
      </c>
      <c r="K14" s="112"/>
      <c r="L14" s="112">
        <v>45669</v>
      </c>
      <c r="M14" t="s">
        <v>211</v>
      </c>
      <c r="N14" t="s">
        <v>211</v>
      </c>
    </row>
    <row r="15" spans="1:27" x14ac:dyDescent="0.25">
      <c r="A15">
        <v>5</v>
      </c>
      <c r="B15" t="s">
        <v>213</v>
      </c>
      <c r="C15">
        <v>11487</v>
      </c>
      <c r="D15" t="s">
        <v>19</v>
      </c>
      <c r="E15" t="s">
        <v>181</v>
      </c>
      <c r="F15">
        <v>300</v>
      </c>
      <c r="G15" s="112">
        <v>45376</v>
      </c>
      <c r="H15" s="112">
        <v>45376</v>
      </c>
      <c r="I15" s="112">
        <v>45541</v>
      </c>
      <c r="J15" t="s">
        <v>206</v>
      </c>
      <c r="K15" s="112"/>
      <c r="L15" s="112">
        <v>45676</v>
      </c>
      <c r="M15" t="s">
        <v>211</v>
      </c>
      <c r="N15" t="s">
        <v>211</v>
      </c>
    </row>
    <row r="16" spans="1:27" x14ac:dyDescent="0.25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112">
        <v>44805</v>
      </c>
      <c r="H16" s="112">
        <v>44805</v>
      </c>
      <c r="I16" s="112">
        <v>45058</v>
      </c>
      <c r="J16" t="s">
        <v>206</v>
      </c>
      <c r="K16" s="112">
        <v>45103</v>
      </c>
      <c r="L16" s="112">
        <v>45105</v>
      </c>
    </row>
    <row r="17" spans="1:14" x14ac:dyDescent="0.25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112">
        <v>44873</v>
      </c>
      <c r="H17" s="112">
        <v>44873</v>
      </c>
      <c r="I17" s="112">
        <v>45107</v>
      </c>
      <c r="J17" t="s">
        <v>206</v>
      </c>
      <c r="K17" s="112">
        <v>45152</v>
      </c>
      <c r="L17" s="112">
        <v>45173</v>
      </c>
    </row>
    <row r="18" spans="1:14" x14ac:dyDescent="0.25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112">
        <v>45104</v>
      </c>
      <c r="H18" s="112">
        <v>45397</v>
      </c>
      <c r="I18" s="112"/>
      <c r="J18" t="s">
        <v>209</v>
      </c>
      <c r="K18" s="112"/>
      <c r="L18" s="112">
        <v>45697</v>
      </c>
      <c r="M18" t="s">
        <v>827</v>
      </c>
      <c r="N18" t="s">
        <v>207</v>
      </c>
    </row>
    <row r="19" spans="1:14" x14ac:dyDescent="0.25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112">
        <v>45170</v>
      </c>
      <c r="H19" s="112">
        <v>45525</v>
      </c>
      <c r="I19" s="112"/>
      <c r="J19" t="s">
        <v>209</v>
      </c>
      <c r="K19" s="112"/>
      <c r="L19" s="112">
        <v>45825</v>
      </c>
      <c r="M19" t="s">
        <v>207</v>
      </c>
      <c r="N19" t="s">
        <v>207</v>
      </c>
    </row>
    <row r="20" spans="1:14" x14ac:dyDescent="0.25">
      <c r="B20" t="s">
        <v>1063</v>
      </c>
      <c r="C20">
        <v>11536</v>
      </c>
      <c r="D20" t="s">
        <v>1064</v>
      </c>
      <c r="E20" t="s">
        <v>223</v>
      </c>
      <c r="G20" s="112"/>
      <c r="H20" s="112"/>
      <c r="I20" s="112"/>
      <c r="K20" s="112"/>
      <c r="L20" s="112"/>
    </row>
    <row r="21" spans="1:14" x14ac:dyDescent="0.25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112">
        <v>44105</v>
      </c>
      <c r="H21" s="112">
        <v>44743</v>
      </c>
      <c r="I21" s="112"/>
      <c r="J21" t="s">
        <v>209</v>
      </c>
      <c r="K21" s="112"/>
      <c r="L21" s="112">
        <v>45043</v>
      </c>
      <c r="M21" t="s">
        <v>211</v>
      </c>
    </row>
    <row r="22" spans="1:14" x14ac:dyDescent="0.25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112">
        <v>45104</v>
      </c>
      <c r="H22" s="112">
        <v>45461</v>
      </c>
      <c r="I22" s="112"/>
      <c r="J22" t="s">
        <v>209</v>
      </c>
      <c r="K22" s="112"/>
      <c r="L22" s="112">
        <v>45761</v>
      </c>
      <c r="M22" t="s">
        <v>827</v>
      </c>
      <c r="N22" t="s">
        <v>211</v>
      </c>
    </row>
    <row r="23" spans="1:14" x14ac:dyDescent="0.25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112">
        <v>45091</v>
      </c>
      <c r="H23" s="112">
        <v>45397</v>
      </c>
      <c r="I23" s="112"/>
      <c r="J23" t="s">
        <v>209</v>
      </c>
      <c r="K23" s="112"/>
      <c r="L23" s="112">
        <v>45697</v>
      </c>
      <c r="M23" t="s">
        <v>827</v>
      </c>
      <c r="N23" t="s">
        <v>207</v>
      </c>
    </row>
    <row r="24" spans="1:14" x14ac:dyDescent="0.25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112">
        <v>45446</v>
      </c>
      <c r="H24" s="112">
        <v>45446</v>
      </c>
      <c r="I24" s="112">
        <v>45521</v>
      </c>
      <c r="J24" t="s">
        <v>206</v>
      </c>
      <c r="K24" s="112">
        <v>45566</v>
      </c>
      <c r="L24" s="112">
        <v>45746</v>
      </c>
    </row>
    <row r="25" spans="1:14" x14ac:dyDescent="0.25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112">
        <v>45159</v>
      </c>
      <c r="H25" s="112">
        <v>45159</v>
      </c>
      <c r="I25" s="112">
        <v>45253</v>
      </c>
      <c r="J25" t="s">
        <v>206</v>
      </c>
      <c r="K25" s="112">
        <v>45298</v>
      </c>
      <c r="L25" s="112">
        <v>45459</v>
      </c>
      <c r="M25" t="s">
        <v>827</v>
      </c>
    </row>
    <row r="26" spans="1:14" x14ac:dyDescent="0.25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112">
        <v>45159</v>
      </c>
      <c r="H26" s="112">
        <v>45159</v>
      </c>
      <c r="I26" s="112">
        <v>45247</v>
      </c>
      <c r="J26" t="s">
        <v>206</v>
      </c>
      <c r="K26" s="112">
        <v>45292</v>
      </c>
      <c r="L26" s="112">
        <v>45459</v>
      </c>
      <c r="M26" t="s">
        <v>207</v>
      </c>
    </row>
    <row r="27" spans="1:14" x14ac:dyDescent="0.25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112">
        <v>44847</v>
      </c>
      <c r="H27" s="112">
        <v>44847</v>
      </c>
      <c r="I27" s="112">
        <v>45058</v>
      </c>
      <c r="J27" t="s">
        <v>206</v>
      </c>
      <c r="K27" s="112">
        <v>45103</v>
      </c>
      <c r="L27" s="112">
        <v>45147</v>
      </c>
    </row>
    <row r="28" spans="1:14" x14ac:dyDescent="0.25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112">
        <v>44655</v>
      </c>
      <c r="H28" s="112">
        <v>45006</v>
      </c>
      <c r="I28" s="112"/>
      <c r="J28" t="s">
        <v>209</v>
      </c>
      <c r="K28" s="112"/>
      <c r="L28" s="112">
        <v>45306</v>
      </c>
      <c r="M28" t="s">
        <v>827</v>
      </c>
      <c r="N28" t="s">
        <v>207</v>
      </c>
    </row>
    <row r="29" spans="1:14" x14ac:dyDescent="0.25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112">
        <v>44105</v>
      </c>
      <c r="H29" s="112">
        <v>44760</v>
      </c>
      <c r="I29" s="112"/>
      <c r="J29" t="s">
        <v>209</v>
      </c>
      <c r="K29" s="112"/>
      <c r="L29" s="112">
        <v>45060</v>
      </c>
      <c r="M29" t="s">
        <v>828</v>
      </c>
      <c r="N29" t="s">
        <v>207</v>
      </c>
    </row>
    <row r="30" spans="1:14" x14ac:dyDescent="0.25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112">
        <v>45076</v>
      </c>
      <c r="H30" s="112">
        <v>45397</v>
      </c>
      <c r="I30" s="112"/>
      <c r="J30" t="s">
        <v>209</v>
      </c>
      <c r="K30" s="112"/>
      <c r="L30" s="112">
        <v>45697</v>
      </c>
      <c r="M30" t="s">
        <v>207</v>
      </c>
      <c r="N30" t="s">
        <v>207</v>
      </c>
    </row>
    <row r="31" spans="1:14" x14ac:dyDescent="0.25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112">
        <v>44854</v>
      </c>
      <c r="H31" s="112">
        <v>44854</v>
      </c>
      <c r="I31" s="112">
        <v>45058</v>
      </c>
      <c r="J31" t="s">
        <v>206</v>
      </c>
      <c r="K31" s="112">
        <v>45103</v>
      </c>
      <c r="L31" s="112">
        <v>45154</v>
      </c>
    </row>
    <row r="32" spans="1:14" x14ac:dyDescent="0.25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112">
        <v>45139</v>
      </c>
      <c r="H32" s="112">
        <v>45474</v>
      </c>
      <c r="I32" s="112"/>
      <c r="J32" t="s">
        <v>209</v>
      </c>
      <c r="K32" s="112"/>
      <c r="L32" s="112">
        <v>45774</v>
      </c>
      <c r="M32" t="s">
        <v>827</v>
      </c>
      <c r="N32" t="s">
        <v>207</v>
      </c>
    </row>
    <row r="33" spans="1:14" x14ac:dyDescent="0.25">
      <c r="A33">
        <v>33</v>
      </c>
      <c r="B33" t="s">
        <v>249</v>
      </c>
      <c r="C33">
        <v>11428</v>
      </c>
      <c r="D33" t="s">
        <v>169</v>
      </c>
      <c r="E33" t="s">
        <v>223</v>
      </c>
      <c r="F33">
        <v>300</v>
      </c>
      <c r="G33" s="112">
        <v>45159</v>
      </c>
      <c r="H33" s="112">
        <v>45474</v>
      </c>
      <c r="I33" s="112"/>
      <c r="J33" t="s">
        <v>209</v>
      </c>
      <c r="K33" s="112"/>
      <c r="L33" s="112">
        <v>45774</v>
      </c>
      <c r="M33" t="s">
        <v>827</v>
      </c>
      <c r="N33" t="s">
        <v>207</v>
      </c>
    </row>
    <row r="34" spans="1:14" x14ac:dyDescent="0.25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112">
        <v>45363</v>
      </c>
      <c r="H34" s="112">
        <v>45518</v>
      </c>
      <c r="I34" s="112"/>
      <c r="J34" t="s">
        <v>209</v>
      </c>
      <c r="K34" s="112"/>
      <c r="L34" s="112">
        <v>45818</v>
      </c>
      <c r="M34" t="s">
        <v>211</v>
      </c>
      <c r="N34" t="s">
        <v>211</v>
      </c>
    </row>
    <row r="35" spans="1:14" x14ac:dyDescent="0.25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112">
        <v>45478</v>
      </c>
      <c r="H35" s="112">
        <v>45478</v>
      </c>
      <c r="I35" s="112">
        <v>45526</v>
      </c>
      <c r="J35" t="s">
        <v>206</v>
      </c>
      <c r="K35" s="112"/>
      <c r="L35" s="112">
        <v>45778</v>
      </c>
    </row>
    <row r="36" spans="1:14" x14ac:dyDescent="0.25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112">
        <v>45544</v>
      </c>
      <c r="H36" s="112">
        <v>45544</v>
      </c>
      <c r="I36" s="112"/>
      <c r="J36" t="s">
        <v>209</v>
      </c>
      <c r="K36" s="112"/>
      <c r="L36" s="112"/>
    </row>
    <row r="37" spans="1:14" x14ac:dyDescent="0.25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112">
        <v>45159</v>
      </c>
      <c r="H37" s="112">
        <v>45159</v>
      </c>
      <c r="I37" s="112">
        <v>45254</v>
      </c>
      <c r="J37" t="s">
        <v>206</v>
      </c>
      <c r="K37" s="112">
        <v>45299</v>
      </c>
      <c r="L37" s="112">
        <v>45459</v>
      </c>
      <c r="M37" t="s">
        <v>827</v>
      </c>
      <c r="N37" t="s">
        <v>211</v>
      </c>
    </row>
    <row r="38" spans="1:14" x14ac:dyDescent="0.25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112">
        <v>45461</v>
      </c>
      <c r="H38" s="112">
        <v>45461</v>
      </c>
      <c r="I38" s="112"/>
      <c r="J38" t="s">
        <v>209</v>
      </c>
      <c r="K38" s="112"/>
      <c r="L38" s="112">
        <v>45761</v>
      </c>
      <c r="M38" t="s">
        <v>827</v>
      </c>
      <c r="N38" t="s">
        <v>211</v>
      </c>
    </row>
    <row r="39" spans="1:14" x14ac:dyDescent="0.25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112">
        <v>45104</v>
      </c>
      <c r="H39" s="112">
        <v>45397</v>
      </c>
      <c r="I39" s="112"/>
      <c r="J39" t="s">
        <v>209</v>
      </c>
      <c r="K39" s="112"/>
      <c r="L39" s="112">
        <v>45697</v>
      </c>
      <c r="M39" t="s">
        <v>207</v>
      </c>
      <c r="N39" t="s">
        <v>207</v>
      </c>
    </row>
    <row r="40" spans="1:14" x14ac:dyDescent="0.25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112">
        <v>45071</v>
      </c>
      <c r="H40" s="112">
        <v>45397</v>
      </c>
      <c r="I40" s="112"/>
      <c r="J40" t="s">
        <v>209</v>
      </c>
      <c r="K40" s="112"/>
      <c r="L40" s="112">
        <v>45697</v>
      </c>
      <c r="M40" t="s">
        <v>207</v>
      </c>
      <c r="N40" t="s">
        <v>207</v>
      </c>
    </row>
    <row r="41" spans="1:14" x14ac:dyDescent="0.25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112">
        <v>45076</v>
      </c>
      <c r="H41" s="112">
        <v>45397</v>
      </c>
      <c r="I41" s="112"/>
      <c r="J41" t="s">
        <v>209</v>
      </c>
      <c r="K41" s="112"/>
      <c r="L41" s="112">
        <v>45697</v>
      </c>
      <c r="M41" t="s">
        <v>827</v>
      </c>
      <c r="N41" t="s">
        <v>207</v>
      </c>
    </row>
    <row r="42" spans="1:14" x14ac:dyDescent="0.25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112">
        <v>45071</v>
      </c>
      <c r="H42" s="112">
        <v>45397</v>
      </c>
      <c r="I42" s="112"/>
      <c r="J42" t="s">
        <v>209</v>
      </c>
      <c r="K42" s="112"/>
      <c r="L42" s="112">
        <v>45697</v>
      </c>
      <c r="M42" t="s">
        <v>827</v>
      </c>
      <c r="N42" t="s">
        <v>207</v>
      </c>
    </row>
    <row r="43" spans="1:14" x14ac:dyDescent="0.25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112">
        <v>45092</v>
      </c>
      <c r="H43" s="112">
        <v>45397</v>
      </c>
      <c r="I43" s="112"/>
      <c r="J43" t="s">
        <v>209</v>
      </c>
      <c r="K43" s="112"/>
      <c r="L43" s="112">
        <v>45697</v>
      </c>
      <c r="M43" t="s">
        <v>827</v>
      </c>
      <c r="N43" t="s">
        <v>207</v>
      </c>
    </row>
    <row r="44" spans="1:14" x14ac:dyDescent="0.25">
      <c r="A44">
        <v>34</v>
      </c>
      <c r="B44" t="s">
        <v>250</v>
      </c>
      <c r="C44">
        <v>11406</v>
      </c>
      <c r="D44" t="s">
        <v>171</v>
      </c>
      <c r="E44" t="s">
        <v>223</v>
      </c>
      <c r="F44">
        <v>300</v>
      </c>
      <c r="G44" s="112">
        <v>45139</v>
      </c>
      <c r="H44" s="112">
        <v>45474</v>
      </c>
      <c r="I44" s="112"/>
      <c r="J44" t="s">
        <v>209</v>
      </c>
      <c r="K44" s="112"/>
      <c r="L44" s="112">
        <v>45774</v>
      </c>
      <c r="M44" t="s">
        <v>827</v>
      </c>
      <c r="N44" t="s">
        <v>207</v>
      </c>
    </row>
    <row r="45" spans="1:14" x14ac:dyDescent="0.25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112">
        <v>45091</v>
      </c>
      <c r="H45" s="112">
        <v>45397</v>
      </c>
      <c r="I45" s="112"/>
      <c r="J45" t="s">
        <v>209</v>
      </c>
      <c r="K45" s="112"/>
      <c r="L45" s="112">
        <v>45697</v>
      </c>
      <c r="M45" t="s">
        <v>827</v>
      </c>
      <c r="N45" t="s">
        <v>207</v>
      </c>
    </row>
    <row r="46" spans="1:14" x14ac:dyDescent="0.25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112">
        <v>45496</v>
      </c>
      <c r="H46" s="112">
        <v>45496</v>
      </c>
      <c r="I46" s="112"/>
      <c r="J46" t="s">
        <v>209</v>
      </c>
      <c r="K46" s="112"/>
      <c r="L46" s="112">
        <v>45796</v>
      </c>
    </row>
    <row r="47" spans="1:14" x14ac:dyDescent="0.25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112">
        <v>45323</v>
      </c>
      <c r="H47" s="112">
        <v>45323</v>
      </c>
      <c r="I47" s="112"/>
      <c r="J47" t="s">
        <v>209</v>
      </c>
      <c r="K47" s="112"/>
      <c r="L47" s="112">
        <v>45623</v>
      </c>
      <c r="M47" t="s">
        <v>211</v>
      </c>
      <c r="N47" t="s">
        <v>236</v>
      </c>
    </row>
    <row r="48" spans="1:14" x14ac:dyDescent="0.25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112">
        <v>45071</v>
      </c>
      <c r="H48" s="112">
        <v>45397</v>
      </c>
      <c r="I48" s="112"/>
      <c r="J48" t="s">
        <v>209</v>
      </c>
      <c r="K48" s="112"/>
      <c r="L48" s="112">
        <v>45697</v>
      </c>
      <c r="M48" t="s">
        <v>827</v>
      </c>
      <c r="N48" t="s">
        <v>207</v>
      </c>
    </row>
    <row r="49" spans="1:14" x14ac:dyDescent="0.25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112">
        <v>45168</v>
      </c>
      <c r="H49" s="112">
        <v>45168</v>
      </c>
      <c r="I49" s="112">
        <v>45247</v>
      </c>
      <c r="J49" t="s">
        <v>206</v>
      </c>
      <c r="K49" s="112">
        <v>45292</v>
      </c>
      <c r="L49" s="112">
        <v>45468</v>
      </c>
      <c r="M49" t="s">
        <v>827</v>
      </c>
      <c r="N49" t="s">
        <v>211</v>
      </c>
    </row>
    <row r="50" spans="1:14" x14ac:dyDescent="0.25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112">
        <v>44797</v>
      </c>
      <c r="H50" s="112">
        <v>44797</v>
      </c>
      <c r="I50" s="112">
        <v>45058</v>
      </c>
      <c r="J50" t="s">
        <v>206</v>
      </c>
      <c r="K50" s="112">
        <v>45103</v>
      </c>
      <c r="L50" s="112">
        <v>45097</v>
      </c>
    </row>
    <row r="51" spans="1:14" x14ac:dyDescent="0.25">
      <c r="B51" t="s">
        <v>799</v>
      </c>
      <c r="C51">
        <v>11483</v>
      </c>
      <c r="D51" t="s">
        <v>1065</v>
      </c>
      <c r="E51" t="s">
        <v>223</v>
      </c>
      <c r="G51" s="112"/>
      <c r="H51" s="112"/>
      <c r="I51" s="112"/>
      <c r="K51" s="112"/>
      <c r="L51" s="112"/>
    </row>
    <row r="52" spans="1:14" x14ac:dyDescent="0.25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112">
        <v>45089</v>
      </c>
      <c r="H52" s="112">
        <v>45413</v>
      </c>
      <c r="I52" s="112"/>
      <c r="J52" t="s">
        <v>209</v>
      </c>
      <c r="K52" s="112"/>
      <c r="L52" s="112">
        <v>45713</v>
      </c>
      <c r="M52" t="s">
        <v>827</v>
      </c>
      <c r="N52" t="s">
        <v>207</v>
      </c>
    </row>
    <row r="53" spans="1:14" x14ac:dyDescent="0.25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112">
        <v>45139</v>
      </c>
      <c r="H53" s="112">
        <v>45474</v>
      </c>
      <c r="I53" s="112"/>
      <c r="J53" t="s">
        <v>209</v>
      </c>
      <c r="K53" s="112"/>
      <c r="L53" s="112">
        <v>45774</v>
      </c>
      <c r="M53" t="s">
        <v>827</v>
      </c>
      <c r="N53" t="s">
        <v>207</v>
      </c>
    </row>
    <row r="54" spans="1:14" x14ac:dyDescent="0.25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112">
        <v>45468</v>
      </c>
      <c r="H54" s="112">
        <v>45468</v>
      </c>
      <c r="I54" s="112">
        <v>45524</v>
      </c>
      <c r="J54" t="s">
        <v>206</v>
      </c>
      <c r="K54" s="112">
        <v>45569</v>
      </c>
      <c r="L54" s="112">
        <v>45768</v>
      </c>
    </row>
    <row r="55" spans="1:14" x14ac:dyDescent="0.25">
      <c r="A55">
        <v>55</v>
      </c>
      <c r="B55" t="s">
        <v>280</v>
      </c>
      <c r="C55">
        <v>11430</v>
      </c>
      <c r="D55" t="s">
        <v>167</v>
      </c>
      <c r="E55" t="s">
        <v>272</v>
      </c>
      <c r="F55">
        <v>300</v>
      </c>
      <c r="G55" s="112">
        <v>44893</v>
      </c>
      <c r="H55" s="112">
        <v>45525</v>
      </c>
      <c r="I55" s="112"/>
      <c r="J55" t="s">
        <v>209</v>
      </c>
      <c r="K55" s="112"/>
      <c r="L55" s="112">
        <v>45825</v>
      </c>
      <c r="M55" t="s">
        <v>827</v>
      </c>
      <c r="N55" t="s">
        <v>207</v>
      </c>
    </row>
    <row r="56" spans="1:14" x14ac:dyDescent="0.25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112">
        <v>44893</v>
      </c>
      <c r="H56" s="112">
        <v>45525</v>
      </c>
      <c r="I56" s="112"/>
      <c r="J56" t="s">
        <v>209</v>
      </c>
      <c r="K56" s="112"/>
      <c r="L56" s="112">
        <v>45825</v>
      </c>
      <c r="M56" t="s">
        <v>827</v>
      </c>
      <c r="N56" t="s">
        <v>207</v>
      </c>
    </row>
    <row r="57" spans="1:14" x14ac:dyDescent="0.25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112">
        <v>45174</v>
      </c>
      <c r="H57" s="112">
        <v>45525</v>
      </c>
      <c r="I57" s="112"/>
      <c r="J57" t="s">
        <v>209</v>
      </c>
      <c r="K57" s="112"/>
      <c r="L57" s="112">
        <v>45825</v>
      </c>
      <c r="M57" t="s">
        <v>827</v>
      </c>
      <c r="N57" t="s">
        <v>207</v>
      </c>
    </row>
    <row r="58" spans="1:14" x14ac:dyDescent="0.25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112">
        <v>45363</v>
      </c>
      <c r="H58" s="112">
        <v>45363</v>
      </c>
      <c r="I58" s="112">
        <v>45506</v>
      </c>
      <c r="J58" t="s">
        <v>206</v>
      </c>
      <c r="K58" s="112"/>
      <c r="L58" s="112">
        <v>45663</v>
      </c>
      <c r="M58" t="s">
        <v>211</v>
      </c>
      <c r="N58" t="s">
        <v>211</v>
      </c>
    </row>
    <row r="59" spans="1:14" x14ac:dyDescent="0.25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112">
        <v>44893</v>
      </c>
      <c r="H59" s="112">
        <v>45525</v>
      </c>
      <c r="I59" s="112"/>
      <c r="J59" t="s">
        <v>209</v>
      </c>
      <c r="K59" s="112"/>
      <c r="L59" s="112">
        <v>45825</v>
      </c>
      <c r="M59" t="s">
        <v>827</v>
      </c>
      <c r="N59" t="s">
        <v>207</v>
      </c>
    </row>
    <row r="60" spans="1:14" x14ac:dyDescent="0.25">
      <c r="A60">
        <v>69</v>
      </c>
      <c r="B60" t="s">
        <v>295</v>
      </c>
      <c r="C60">
        <v>11511</v>
      </c>
      <c r="D60" t="s">
        <v>168</v>
      </c>
      <c r="E60" t="s">
        <v>272</v>
      </c>
      <c r="F60">
        <v>300</v>
      </c>
      <c r="G60" s="112">
        <v>45446</v>
      </c>
      <c r="H60" s="112">
        <v>45446</v>
      </c>
      <c r="I60" s="112"/>
      <c r="J60" t="s">
        <v>209</v>
      </c>
      <c r="K60" s="112"/>
      <c r="L60" s="112">
        <v>45746</v>
      </c>
    </row>
    <row r="61" spans="1:14" x14ac:dyDescent="0.25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112">
        <v>45372</v>
      </c>
      <c r="H61" s="112">
        <v>45376</v>
      </c>
      <c r="I61" s="112"/>
      <c r="J61" t="s">
        <v>209</v>
      </c>
      <c r="K61" s="112"/>
      <c r="L61" s="112">
        <v>45676</v>
      </c>
    </row>
    <row r="62" spans="1:14" x14ac:dyDescent="0.25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112">
        <v>44902</v>
      </c>
      <c r="H62" s="112">
        <v>45210</v>
      </c>
      <c r="I62" s="112">
        <v>45509</v>
      </c>
      <c r="J62" t="s">
        <v>206</v>
      </c>
      <c r="K62" s="112">
        <v>45554</v>
      </c>
      <c r="L62" s="112">
        <v>45510</v>
      </c>
      <c r="M62" t="s">
        <v>827</v>
      </c>
      <c r="N62" t="s">
        <v>207</v>
      </c>
    </row>
    <row r="63" spans="1:14" x14ac:dyDescent="0.25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112">
        <v>44854</v>
      </c>
      <c r="H63" s="112">
        <v>45209</v>
      </c>
      <c r="I63" s="112">
        <v>45509</v>
      </c>
      <c r="J63" t="s">
        <v>206</v>
      </c>
      <c r="K63" s="112">
        <v>45554</v>
      </c>
      <c r="L63" s="112">
        <v>45509</v>
      </c>
      <c r="M63" t="s">
        <v>827</v>
      </c>
      <c r="N63" t="s">
        <v>207</v>
      </c>
    </row>
    <row r="64" spans="1:14" x14ac:dyDescent="0.25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112">
        <v>45470</v>
      </c>
      <c r="H64" s="112">
        <v>45470</v>
      </c>
      <c r="I64" s="112">
        <v>45524</v>
      </c>
      <c r="J64" t="s">
        <v>206</v>
      </c>
      <c r="K64" s="112">
        <v>45569</v>
      </c>
      <c r="L64" s="112"/>
    </row>
    <row r="65" spans="1:14" x14ac:dyDescent="0.25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112">
        <v>44797</v>
      </c>
      <c r="H65" s="112">
        <v>45525</v>
      </c>
      <c r="I65" s="112"/>
      <c r="J65" t="s">
        <v>209</v>
      </c>
      <c r="K65" s="112"/>
      <c r="L65" s="112">
        <v>45825</v>
      </c>
      <c r="M65" t="s">
        <v>827</v>
      </c>
      <c r="N65" t="s">
        <v>207</v>
      </c>
    </row>
    <row r="66" spans="1:14" x14ac:dyDescent="0.25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112">
        <v>45372</v>
      </c>
      <c r="H66" s="112">
        <v>45372</v>
      </c>
      <c r="I66" s="112"/>
      <c r="J66" t="s">
        <v>209</v>
      </c>
      <c r="K66" s="112"/>
      <c r="L66" s="112">
        <v>45672</v>
      </c>
      <c r="M66" t="s">
        <v>211</v>
      </c>
      <c r="N66" t="s">
        <v>211</v>
      </c>
    </row>
    <row r="67" spans="1:14" x14ac:dyDescent="0.25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112">
        <v>45496</v>
      </c>
      <c r="H67" s="112">
        <v>45496</v>
      </c>
      <c r="I67" s="112">
        <v>45502</v>
      </c>
      <c r="K67" s="112"/>
      <c r="L67" s="112">
        <v>45796</v>
      </c>
    </row>
    <row r="68" spans="1:14" x14ac:dyDescent="0.25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112">
        <v>45446</v>
      </c>
      <c r="H68" s="112">
        <v>45446</v>
      </c>
      <c r="I68" s="112">
        <v>45524</v>
      </c>
      <c r="J68" t="s">
        <v>206</v>
      </c>
      <c r="K68" s="112">
        <v>45569</v>
      </c>
      <c r="L68" s="112">
        <v>45746</v>
      </c>
    </row>
    <row r="69" spans="1:14" x14ac:dyDescent="0.25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112">
        <v>45441</v>
      </c>
      <c r="H69" s="112">
        <v>45441</v>
      </c>
      <c r="I69" s="112">
        <v>45524</v>
      </c>
      <c r="J69" t="s">
        <v>206</v>
      </c>
      <c r="K69" s="112">
        <v>45569</v>
      </c>
      <c r="L69" s="112">
        <v>45741</v>
      </c>
      <c r="M69" t="s">
        <v>211</v>
      </c>
      <c r="N69" t="s">
        <v>211</v>
      </c>
    </row>
    <row r="70" spans="1:14" x14ac:dyDescent="0.25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112">
        <v>45008</v>
      </c>
      <c r="H70" s="112">
        <v>45525</v>
      </c>
      <c r="I70" s="112"/>
      <c r="J70" t="s">
        <v>209</v>
      </c>
      <c r="K70" s="112"/>
      <c r="L70" s="112">
        <v>45825</v>
      </c>
      <c r="M70" t="s">
        <v>827</v>
      </c>
      <c r="N70" t="s">
        <v>207</v>
      </c>
    </row>
    <row r="71" spans="1:14" x14ac:dyDescent="0.25">
      <c r="A71">
        <v>54</v>
      </c>
      <c r="B71" t="s">
        <v>279</v>
      </c>
      <c r="C71">
        <v>11432</v>
      </c>
      <c r="D71" t="s">
        <v>170</v>
      </c>
      <c r="E71" t="s">
        <v>272</v>
      </c>
      <c r="F71">
        <v>300</v>
      </c>
      <c r="G71" s="112">
        <v>44893</v>
      </c>
      <c r="H71" s="112">
        <v>45525</v>
      </c>
      <c r="I71" s="112"/>
      <c r="J71" t="s">
        <v>209</v>
      </c>
      <c r="K71" s="112"/>
      <c r="L71" s="112">
        <v>45825</v>
      </c>
      <c r="M71" t="s">
        <v>827</v>
      </c>
      <c r="N71" t="s">
        <v>207</v>
      </c>
    </row>
    <row r="72" spans="1:14" x14ac:dyDescent="0.25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112">
        <v>44797</v>
      </c>
      <c r="H72" s="112">
        <v>45154</v>
      </c>
      <c r="I72" s="112"/>
      <c r="J72" t="s">
        <v>209</v>
      </c>
      <c r="K72" s="112"/>
      <c r="L72" s="112">
        <v>45454</v>
      </c>
      <c r="M72" t="s">
        <v>827</v>
      </c>
      <c r="N72" t="s">
        <v>207</v>
      </c>
    </row>
    <row r="73" spans="1:14" x14ac:dyDescent="0.25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112">
        <v>45441</v>
      </c>
      <c r="H73" s="112">
        <v>45441</v>
      </c>
      <c r="I73" s="112"/>
      <c r="J73" t="s">
        <v>209</v>
      </c>
      <c r="K73" s="112"/>
      <c r="L73" s="112">
        <v>45741</v>
      </c>
      <c r="M73" t="s">
        <v>211</v>
      </c>
      <c r="N73" t="s">
        <v>211</v>
      </c>
    </row>
    <row r="74" spans="1:14" x14ac:dyDescent="0.25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112">
        <v>45363</v>
      </c>
      <c r="H74" s="112">
        <v>45363</v>
      </c>
      <c r="I74" s="112"/>
      <c r="J74" t="s">
        <v>209</v>
      </c>
      <c r="K74" s="112"/>
      <c r="L74" s="112">
        <v>45663</v>
      </c>
      <c r="M74" t="s">
        <v>211</v>
      </c>
      <c r="N74" t="s">
        <v>211</v>
      </c>
    </row>
    <row r="75" spans="1:14" x14ac:dyDescent="0.25">
      <c r="C75">
        <v>11517</v>
      </c>
      <c r="D75" t="s">
        <v>105</v>
      </c>
      <c r="E75" t="s">
        <v>272</v>
      </c>
      <c r="F75">
        <v>300</v>
      </c>
      <c r="G75" s="112">
        <v>45474</v>
      </c>
      <c r="H75" s="112">
        <v>45474</v>
      </c>
      <c r="I75" s="112">
        <v>45534</v>
      </c>
      <c r="J75" t="s">
        <v>206</v>
      </c>
      <c r="K75" s="112"/>
      <c r="L75" s="112">
        <v>45774</v>
      </c>
    </row>
    <row r="76" spans="1:14" x14ac:dyDescent="0.25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112">
        <v>45209</v>
      </c>
      <c r="H76" s="112">
        <v>45525</v>
      </c>
      <c r="I76" s="112"/>
      <c r="J76" t="s">
        <v>209</v>
      </c>
      <c r="K76" s="112"/>
      <c r="L76" s="112">
        <v>45825</v>
      </c>
      <c r="M76" t="s">
        <v>827</v>
      </c>
      <c r="N76" t="s">
        <v>207</v>
      </c>
    </row>
    <row r="77" spans="1:14" x14ac:dyDescent="0.25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112">
        <v>45496</v>
      </c>
      <c r="H77" s="112">
        <v>45496</v>
      </c>
      <c r="I77" s="112">
        <v>45502</v>
      </c>
      <c r="K77" s="112"/>
      <c r="L77" s="112">
        <v>45796</v>
      </c>
    </row>
    <row r="78" spans="1:14" x14ac:dyDescent="0.25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112">
        <v>45526</v>
      </c>
      <c r="H78" s="112">
        <v>45526</v>
      </c>
      <c r="I78" s="112"/>
      <c r="J78" t="s">
        <v>209</v>
      </c>
      <c r="K78" s="112"/>
      <c r="L78" s="112"/>
    </row>
    <row r="79" spans="1:14" x14ac:dyDescent="0.25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112">
        <v>45007</v>
      </c>
      <c r="H79" s="112">
        <v>45525</v>
      </c>
      <c r="I79" s="112"/>
      <c r="J79" t="s">
        <v>209</v>
      </c>
      <c r="K79" s="112"/>
      <c r="L79" s="112">
        <v>45825</v>
      </c>
      <c r="M79" t="s">
        <v>207</v>
      </c>
      <c r="N79" t="s">
        <v>207</v>
      </c>
    </row>
    <row r="80" spans="1:14" x14ac:dyDescent="0.25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112">
        <v>44893</v>
      </c>
      <c r="H80" s="112">
        <v>45525</v>
      </c>
      <c r="I80" s="112"/>
      <c r="J80" t="s">
        <v>209</v>
      </c>
      <c r="K80" s="112"/>
      <c r="L80" s="112">
        <v>45825</v>
      </c>
      <c r="M80" t="s">
        <v>207</v>
      </c>
      <c r="N80" t="s">
        <v>207</v>
      </c>
    </row>
    <row r="81" spans="1:14" x14ac:dyDescent="0.25">
      <c r="A81">
        <v>63</v>
      </c>
      <c r="B81" t="s">
        <v>290</v>
      </c>
      <c r="C81">
        <v>11455</v>
      </c>
      <c r="D81" t="s">
        <v>172</v>
      </c>
      <c r="E81" t="s">
        <v>272</v>
      </c>
      <c r="F81">
        <v>300</v>
      </c>
      <c r="G81" s="112">
        <v>45209</v>
      </c>
      <c r="H81" s="112">
        <v>45525</v>
      </c>
      <c r="I81" s="112"/>
      <c r="J81" t="s">
        <v>209</v>
      </c>
      <c r="K81" s="112"/>
      <c r="L81" s="112">
        <v>45825</v>
      </c>
      <c r="M81" t="s">
        <v>827</v>
      </c>
      <c r="N81" t="s">
        <v>207</v>
      </c>
    </row>
    <row r="82" spans="1:14" x14ac:dyDescent="0.25">
      <c r="A82">
        <v>64</v>
      </c>
      <c r="B82" t="s">
        <v>291</v>
      </c>
      <c r="C82">
        <v>11463</v>
      </c>
      <c r="D82" t="s">
        <v>173</v>
      </c>
      <c r="E82" t="s">
        <v>272</v>
      </c>
      <c r="F82">
        <v>300</v>
      </c>
      <c r="G82" s="112">
        <v>45224</v>
      </c>
      <c r="H82" s="112">
        <v>45525</v>
      </c>
      <c r="I82" s="112"/>
      <c r="J82" t="s">
        <v>209</v>
      </c>
      <c r="K82" s="112"/>
      <c r="L82" s="112">
        <v>45825</v>
      </c>
      <c r="M82" t="s">
        <v>207</v>
      </c>
      <c r="N82" t="s">
        <v>211</v>
      </c>
    </row>
    <row r="83" spans="1:14" x14ac:dyDescent="0.25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112">
        <v>45488</v>
      </c>
      <c r="H83" s="112">
        <v>45488</v>
      </c>
      <c r="I83" s="112"/>
      <c r="J83" t="s">
        <v>209</v>
      </c>
      <c r="K83" s="112"/>
      <c r="L83" s="112">
        <v>45788</v>
      </c>
    </row>
    <row r="84" spans="1:14" x14ac:dyDescent="0.25">
      <c r="A84">
        <v>49</v>
      </c>
      <c r="B84" t="s">
        <v>274</v>
      </c>
      <c r="C84">
        <v>11526</v>
      </c>
      <c r="D84" t="s">
        <v>174</v>
      </c>
      <c r="E84" t="s">
        <v>272</v>
      </c>
      <c r="F84">
        <v>300</v>
      </c>
      <c r="G84" s="112">
        <v>45485</v>
      </c>
      <c r="H84" s="112">
        <v>45485</v>
      </c>
      <c r="I84" s="112"/>
      <c r="J84" t="s">
        <v>209</v>
      </c>
      <c r="K84" s="112"/>
      <c r="L84" s="112">
        <v>45785</v>
      </c>
    </row>
    <row r="85" spans="1:14" x14ac:dyDescent="0.25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112">
        <v>45488</v>
      </c>
      <c r="H85" s="112">
        <v>45488</v>
      </c>
      <c r="I85" s="112">
        <v>45513</v>
      </c>
      <c r="J85" t="s">
        <v>206</v>
      </c>
      <c r="K85" s="112"/>
      <c r="L85" s="112"/>
    </row>
    <row r="86" spans="1:14" x14ac:dyDescent="0.25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112">
        <v>41163</v>
      </c>
      <c r="H86" s="112">
        <v>44621</v>
      </c>
      <c r="I86" s="112"/>
      <c r="J86" t="s">
        <v>209</v>
      </c>
      <c r="K86" s="112"/>
      <c r="L86" s="112"/>
    </row>
    <row r="87" spans="1:14" x14ac:dyDescent="0.25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112">
        <v>45369</v>
      </c>
      <c r="H87" s="112">
        <v>45369</v>
      </c>
      <c r="I87" s="112"/>
      <c r="J87" t="s">
        <v>209</v>
      </c>
      <c r="K87" s="112"/>
      <c r="L87" s="112"/>
    </row>
    <row r="88" spans="1:14" x14ac:dyDescent="0.25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112">
        <v>41275</v>
      </c>
      <c r="H88" s="112">
        <v>44621</v>
      </c>
      <c r="I88" s="112"/>
      <c r="J88" t="s">
        <v>209</v>
      </c>
      <c r="K88" s="112"/>
      <c r="L88" s="112"/>
    </row>
    <row r="89" spans="1:14" x14ac:dyDescent="0.25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112">
        <v>45462</v>
      </c>
      <c r="H89" s="112">
        <v>45462</v>
      </c>
      <c r="I89" s="112">
        <v>45494</v>
      </c>
      <c r="J89" t="s">
        <v>206</v>
      </c>
      <c r="K89" s="112"/>
      <c r="L89" s="112"/>
    </row>
    <row r="90" spans="1:14" x14ac:dyDescent="0.25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112">
        <v>42949</v>
      </c>
      <c r="H90" s="112">
        <v>44621</v>
      </c>
      <c r="I90" s="112"/>
      <c r="J90" t="s">
        <v>209</v>
      </c>
      <c r="K90" s="112"/>
      <c r="L90" s="112"/>
    </row>
    <row r="91" spans="1:14" x14ac:dyDescent="0.25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112">
        <v>44774</v>
      </c>
      <c r="H91" s="112">
        <v>44774</v>
      </c>
      <c r="I91" s="112"/>
      <c r="J91" t="s">
        <v>209</v>
      </c>
      <c r="K91" s="112"/>
      <c r="L91" s="112"/>
    </row>
    <row r="92" spans="1:14" x14ac:dyDescent="0.25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112">
        <v>45505</v>
      </c>
      <c r="H92" s="112">
        <v>45505</v>
      </c>
      <c r="I92" s="112"/>
      <c r="J92" t="s">
        <v>209</v>
      </c>
      <c r="K92" s="112"/>
      <c r="L92" s="112"/>
    </row>
    <row r="93" spans="1:14" x14ac:dyDescent="0.25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112">
        <v>44105</v>
      </c>
      <c r="H93" s="112">
        <v>45505</v>
      </c>
      <c r="I93" s="112"/>
      <c r="J93" t="s">
        <v>209</v>
      </c>
      <c r="K93" s="112"/>
      <c r="L93" s="112">
        <v>45805</v>
      </c>
      <c r="M93" t="s">
        <v>826</v>
      </c>
      <c r="N93" t="s">
        <v>207</v>
      </c>
    </row>
    <row r="94" spans="1:14" x14ac:dyDescent="0.25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112">
        <v>44417</v>
      </c>
      <c r="H94" s="112">
        <v>45505</v>
      </c>
      <c r="I94" s="112"/>
      <c r="J94" t="s">
        <v>209</v>
      </c>
      <c r="K94" s="112"/>
      <c r="L94" s="112">
        <v>45805</v>
      </c>
      <c r="M94" t="s">
        <v>826</v>
      </c>
      <c r="N94" t="s">
        <v>207</v>
      </c>
    </row>
    <row r="95" spans="1:14" x14ac:dyDescent="0.25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112">
        <v>44652</v>
      </c>
      <c r="H95" s="112">
        <v>45505</v>
      </c>
      <c r="I95" s="112"/>
      <c r="J95" t="s">
        <v>209</v>
      </c>
      <c r="K95" s="112"/>
      <c r="L95" s="112">
        <v>45805</v>
      </c>
      <c r="M95" t="s">
        <v>207</v>
      </c>
      <c r="N95" t="s">
        <v>207</v>
      </c>
    </row>
    <row r="96" spans="1:14" x14ac:dyDescent="0.25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112">
        <v>32005</v>
      </c>
      <c r="H96" s="112">
        <v>45187</v>
      </c>
      <c r="I96" s="112">
        <v>45476</v>
      </c>
      <c r="J96" t="s">
        <v>206</v>
      </c>
      <c r="K96" s="112">
        <v>45521</v>
      </c>
      <c r="L96" s="112"/>
      <c r="M96" t="s">
        <v>211</v>
      </c>
      <c r="N96" t="s">
        <v>207</v>
      </c>
    </row>
    <row r="97" spans="1:14" x14ac:dyDescent="0.25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112">
        <v>44774</v>
      </c>
      <c r="H97" s="112">
        <v>45505</v>
      </c>
      <c r="I97" s="112"/>
      <c r="J97" t="s">
        <v>209</v>
      </c>
      <c r="K97" s="112"/>
      <c r="L97" s="112">
        <v>45805</v>
      </c>
      <c r="M97" t="s">
        <v>826</v>
      </c>
      <c r="N97" t="s">
        <v>207</v>
      </c>
    </row>
    <row r="98" spans="1:14" x14ac:dyDescent="0.25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112">
        <v>44652</v>
      </c>
      <c r="H98" s="112">
        <v>44998</v>
      </c>
      <c r="I98" s="112">
        <v>45352</v>
      </c>
      <c r="J98" t="s">
        <v>206</v>
      </c>
      <c r="K98" s="112">
        <v>45397</v>
      </c>
      <c r="L98" s="112"/>
    </row>
    <row r="99" spans="1:14" x14ac:dyDescent="0.25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112">
        <v>37956</v>
      </c>
      <c r="H99" s="112">
        <v>45516</v>
      </c>
      <c r="I99" s="112"/>
      <c r="J99" t="s">
        <v>209</v>
      </c>
      <c r="K99" s="112"/>
      <c r="L99" s="112">
        <v>45816</v>
      </c>
      <c r="M99" t="s">
        <v>826</v>
      </c>
      <c r="N99" t="s">
        <v>207</v>
      </c>
    </row>
    <row r="100" spans="1:14" x14ac:dyDescent="0.25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112">
        <v>44166</v>
      </c>
      <c r="H100" s="112">
        <v>45505</v>
      </c>
      <c r="I100" s="112"/>
      <c r="J100" t="s">
        <v>209</v>
      </c>
      <c r="K100" s="112"/>
      <c r="L100" s="112">
        <v>45805</v>
      </c>
      <c r="M100" t="s">
        <v>826</v>
      </c>
      <c r="N100" t="s">
        <v>207</v>
      </c>
    </row>
    <row r="101" spans="1:14" x14ac:dyDescent="0.25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112">
        <v>37956</v>
      </c>
      <c r="H101" s="112">
        <v>45524</v>
      </c>
      <c r="I101" s="112"/>
      <c r="J101" t="s">
        <v>209</v>
      </c>
      <c r="K101" s="112"/>
      <c r="L101" s="112">
        <v>45824</v>
      </c>
      <c r="M101" t="s">
        <v>826</v>
      </c>
      <c r="N101" t="s">
        <v>207</v>
      </c>
    </row>
    <row r="102" spans="1:14" x14ac:dyDescent="0.25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112">
        <v>45362</v>
      </c>
      <c r="H102" s="112">
        <v>45505</v>
      </c>
      <c r="I102" s="112"/>
      <c r="J102" t="s">
        <v>209</v>
      </c>
      <c r="K102" s="112"/>
      <c r="L102" s="112">
        <v>45805</v>
      </c>
      <c r="M102" t="s">
        <v>211</v>
      </c>
      <c r="N102" t="s">
        <v>211</v>
      </c>
    </row>
    <row r="103" spans="1:14" x14ac:dyDescent="0.25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112">
        <v>44844</v>
      </c>
      <c r="H103" s="112">
        <v>45187</v>
      </c>
      <c r="I103" s="112">
        <v>45418</v>
      </c>
      <c r="J103" t="s">
        <v>206</v>
      </c>
      <c r="K103" s="112">
        <v>45463</v>
      </c>
      <c r="L103" s="112"/>
      <c r="M103" t="s">
        <v>826</v>
      </c>
      <c r="N103" t="s">
        <v>207</v>
      </c>
    </row>
    <row r="104" spans="1:14" x14ac:dyDescent="0.25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112">
        <v>44872</v>
      </c>
      <c r="H104" s="112">
        <v>45362</v>
      </c>
      <c r="I104" s="112"/>
      <c r="J104" t="s">
        <v>209</v>
      </c>
      <c r="K104" s="112"/>
      <c r="L104" s="112">
        <v>45662</v>
      </c>
      <c r="M104" t="s">
        <v>826</v>
      </c>
      <c r="N104" t="s">
        <v>207</v>
      </c>
    </row>
    <row r="105" spans="1:14" x14ac:dyDescent="0.25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112">
        <v>45378</v>
      </c>
      <c r="H105" s="112">
        <v>45378</v>
      </c>
      <c r="I105" s="112">
        <v>45443</v>
      </c>
      <c r="J105" t="s">
        <v>206</v>
      </c>
      <c r="K105" s="112">
        <v>45488</v>
      </c>
      <c r="L105" s="112"/>
      <c r="M105" t="s">
        <v>211</v>
      </c>
      <c r="N105" t="s">
        <v>211</v>
      </c>
    </row>
    <row r="106" spans="1:14" x14ac:dyDescent="0.25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112">
        <v>44166</v>
      </c>
      <c r="H106" s="112">
        <v>45505</v>
      </c>
      <c r="I106" s="112"/>
      <c r="J106" t="s">
        <v>209</v>
      </c>
      <c r="K106" s="112"/>
      <c r="L106" s="112">
        <v>45805</v>
      </c>
      <c r="M106" t="s">
        <v>826</v>
      </c>
      <c r="N106" t="s">
        <v>207</v>
      </c>
    </row>
    <row r="107" spans="1:14" x14ac:dyDescent="0.25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112">
        <v>44641</v>
      </c>
      <c r="H107" s="112">
        <v>45224</v>
      </c>
      <c r="I107" s="112">
        <v>45476</v>
      </c>
      <c r="J107" t="s">
        <v>206</v>
      </c>
      <c r="K107" s="112">
        <v>45521</v>
      </c>
      <c r="L107" s="112"/>
      <c r="M107" t="s">
        <v>826</v>
      </c>
      <c r="N107" t="s">
        <v>207</v>
      </c>
    </row>
    <row r="108" spans="1:14" x14ac:dyDescent="0.25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112">
        <v>45384</v>
      </c>
      <c r="H108" s="112">
        <v>45384</v>
      </c>
      <c r="I108" s="112">
        <v>45450</v>
      </c>
      <c r="J108" t="s">
        <v>206</v>
      </c>
      <c r="K108" s="112">
        <v>45495</v>
      </c>
      <c r="L108" s="112"/>
    </row>
    <row r="109" spans="1:14" x14ac:dyDescent="0.25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112">
        <v>44652</v>
      </c>
      <c r="H109" s="112">
        <v>45229</v>
      </c>
      <c r="I109" s="112">
        <v>45512</v>
      </c>
      <c r="J109" t="s">
        <v>206</v>
      </c>
      <c r="K109" s="112">
        <v>45557</v>
      </c>
      <c r="L109" s="112"/>
      <c r="M109" t="s">
        <v>826</v>
      </c>
      <c r="N109" t="s">
        <v>207</v>
      </c>
    </row>
    <row r="110" spans="1:14" x14ac:dyDescent="0.25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112">
        <v>45362</v>
      </c>
      <c r="H110" s="112">
        <v>45362</v>
      </c>
      <c r="I110" s="112">
        <v>45446</v>
      </c>
      <c r="J110" t="s">
        <v>206</v>
      </c>
      <c r="K110" s="112">
        <v>45491</v>
      </c>
      <c r="L110" s="112"/>
      <c r="M110" t="s">
        <v>211</v>
      </c>
      <c r="N110" t="s">
        <v>211</v>
      </c>
    </row>
    <row r="111" spans="1:14" x14ac:dyDescent="0.25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112">
        <v>43318</v>
      </c>
      <c r="H111" s="112">
        <v>44768</v>
      </c>
      <c r="I111" s="112"/>
      <c r="J111" t="s">
        <v>209</v>
      </c>
      <c r="K111" s="112"/>
      <c r="L111" s="112"/>
      <c r="M111" t="s">
        <v>830</v>
      </c>
      <c r="N111" t="s">
        <v>207</v>
      </c>
    </row>
    <row r="112" spans="1:14" x14ac:dyDescent="0.25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112">
        <v>36404</v>
      </c>
      <c r="H112" s="112">
        <v>45222</v>
      </c>
      <c r="I112" s="112">
        <v>45504</v>
      </c>
      <c r="J112" t="s">
        <v>206</v>
      </c>
      <c r="K112" s="112">
        <v>45549</v>
      </c>
      <c r="L112" s="112"/>
      <c r="M112" t="s">
        <v>826</v>
      </c>
      <c r="N112" t="s">
        <v>207</v>
      </c>
    </row>
    <row r="113" spans="1:14" x14ac:dyDescent="0.25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112">
        <v>44623</v>
      </c>
      <c r="H113" s="112">
        <v>45524</v>
      </c>
      <c r="I113" s="112"/>
      <c r="J113" t="s">
        <v>209</v>
      </c>
      <c r="K113" s="112"/>
      <c r="L113" s="112">
        <v>45824</v>
      </c>
      <c r="M113" t="s">
        <v>826</v>
      </c>
      <c r="N113" t="s">
        <v>207</v>
      </c>
    </row>
    <row r="114" spans="1:14" x14ac:dyDescent="0.25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112">
        <v>45048</v>
      </c>
      <c r="H114" s="112">
        <v>45048</v>
      </c>
      <c r="I114" s="112"/>
      <c r="J114" t="s">
        <v>209</v>
      </c>
      <c r="K114" s="112"/>
      <c r="L114" s="112">
        <v>45348</v>
      </c>
      <c r="M114" t="s">
        <v>826</v>
      </c>
      <c r="N114" t="s">
        <v>207</v>
      </c>
    </row>
    <row r="115" spans="1:14" x14ac:dyDescent="0.25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112">
        <v>44795</v>
      </c>
      <c r="H115" s="112">
        <v>45505</v>
      </c>
      <c r="I115" s="112"/>
      <c r="J115" t="s">
        <v>209</v>
      </c>
      <c r="K115" s="112"/>
      <c r="L115" s="112">
        <v>45805</v>
      </c>
      <c r="M115" t="s">
        <v>826</v>
      </c>
      <c r="N115" t="s">
        <v>207</v>
      </c>
    </row>
    <row r="116" spans="1:14" x14ac:dyDescent="0.25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112">
        <v>37956</v>
      </c>
      <c r="H116" s="112">
        <v>45166</v>
      </c>
      <c r="I116" s="112">
        <v>45444</v>
      </c>
      <c r="J116" t="s">
        <v>206</v>
      </c>
      <c r="K116" s="112">
        <v>45489</v>
      </c>
      <c r="L116" s="112"/>
      <c r="M116" t="s">
        <v>826</v>
      </c>
      <c r="N116" t="s">
        <v>211</v>
      </c>
    </row>
    <row r="117" spans="1:14" x14ac:dyDescent="0.25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112">
        <v>45054</v>
      </c>
      <c r="H117" s="112">
        <v>45355</v>
      </c>
      <c r="I117" s="112">
        <v>45476</v>
      </c>
      <c r="J117" t="s">
        <v>206</v>
      </c>
      <c r="K117" s="112">
        <v>45521</v>
      </c>
      <c r="L117" s="112"/>
      <c r="M117" t="s">
        <v>826</v>
      </c>
      <c r="N117" t="s">
        <v>211</v>
      </c>
    </row>
    <row r="118" spans="1:14" x14ac:dyDescent="0.25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112">
        <v>44844</v>
      </c>
      <c r="H118" s="112">
        <v>45355</v>
      </c>
      <c r="I118" s="112">
        <v>45476</v>
      </c>
      <c r="J118" t="s">
        <v>206</v>
      </c>
      <c r="K118" s="112">
        <v>45521</v>
      </c>
      <c r="L118" s="112"/>
      <c r="M118" t="s">
        <v>207</v>
      </c>
      <c r="N118" t="s">
        <v>211</v>
      </c>
    </row>
    <row r="119" spans="1:14" x14ac:dyDescent="0.25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112">
        <v>36404</v>
      </c>
      <c r="H119" s="112">
        <v>45217</v>
      </c>
      <c r="I119" s="112">
        <v>45476</v>
      </c>
      <c r="J119" t="s">
        <v>206</v>
      </c>
      <c r="K119" s="112">
        <v>45521</v>
      </c>
      <c r="L119" s="112"/>
      <c r="M119" t="s">
        <v>826</v>
      </c>
      <c r="N119" t="s">
        <v>207</v>
      </c>
    </row>
    <row r="120" spans="1:14" x14ac:dyDescent="0.25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112">
        <v>44105</v>
      </c>
      <c r="H120" s="112">
        <v>45506</v>
      </c>
      <c r="I120" s="112"/>
      <c r="J120" t="s">
        <v>209</v>
      </c>
      <c r="K120" s="112"/>
      <c r="L120" s="112">
        <v>45806</v>
      </c>
      <c r="M120" t="s">
        <v>826</v>
      </c>
      <c r="N120" t="s">
        <v>207</v>
      </c>
    </row>
    <row r="121" spans="1:14" x14ac:dyDescent="0.25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112">
        <v>44774</v>
      </c>
      <c r="H121" s="112">
        <v>45505</v>
      </c>
      <c r="I121" s="112"/>
      <c r="J121" t="s">
        <v>209</v>
      </c>
      <c r="K121" s="112"/>
      <c r="L121" s="112">
        <v>45805</v>
      </c>
      <c r="M121" t="s">
        <v>826</v>
      </c>
      <c r="N121" t="s">
        <v>207</v>
      </c>
    </row>
    <row r="122" spans="1:14" x14ac:dyDescent="0.25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112">
        <v>37672</v>
      </c>
      <c r="H122" s="112">
        <v>45187</v>
      </c>
      <c r="I122" s="112">
        <v>45476</v>
      </c>
      <c r="J122" t="s">
        <v>206</v>
      </c>
      <c r="K122" s="112">
        <v>45521</v>
      </c>
      <c r="L122" s="112"/>
      <c r="M122" t="s">
        <v>826</v>
      </c>
      <c r="N122" t="s">
        <v>207</v>
      </c>
    </row>
    <row r="123" spans="1:14" x14ac:dyDescent="0.25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112">
        <v>44796</v>
      </c>
      <c r="H123" s="112">
        <v>45355</v>
      </c>
      <c r="I123" s="112">
        <v>45476</v>
      </c>
      <c r="J123" t="s">
        <v>206</v>
      </c>
      <c r="K123" s="112">
        <v>45521</v>
      </c>
      <c r="L123" s="112"/>
      <c r="M123" t="s">
        <v>826</v>
      </c>
      <c r="N123" t="s">
        <v>207</v>
      </c>
    </row>
    <row r="124" spans="1:14" x14ac:dyDescent="0.25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112">
        <v>45384</v>
      </c>
      <c r="H124" s="112">
        <v>45384</v>
      </c>
      <c r="I124" s="112">
        <v>45476</v>
      </c>
      <c r="J124" t="s">
        <v>206</v>
      </c>
      <c r="K124" s="112">
        <v>45521</v>
      </c>
      <c r="L124" s="112"/>
    </row>
    <row r="125" spans="1:14" x14ac:dyDescent="0.25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112">
        <v>44013</v>
      </c>
      <c r="H125" s="112">
        <v>45146</v>
      </c>
      <c r="I125" s="112">
        <v>45436</v>
      </c>
      <c r="J125" t="s">
        <v>206</v>
      </c>
      <c r="K125" s="112">
        <v>45481</v>
      </c>
      <c r="L125" s="112"/>
      <c r="M125" t="s">
        <v>826</v>
      </c>
      <c r="N125" t="s">
        <v>207</v>
      </c>
    </row>
    <row r="126" spans="1:14" x14ac:dyDescent="0.25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112">
        <v>44774</v>
      </c>
      <c r="H126" s="112">
        <v>45530</v>
      </c>
      <c r="I126" s="112"/>
      <c r="J126" t="s">
        <v>209</v>
      </c>
      <c r="K126" s="112"/>
      <c r="L126" s="112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25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25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25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25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25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25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25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25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25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25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25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25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25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25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25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25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25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25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25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25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25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25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25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25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25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25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25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25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25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25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25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25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25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25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25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25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25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25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25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25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25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25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25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25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25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25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25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25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25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25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25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25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25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25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25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25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25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25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25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25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25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25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25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25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25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25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25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25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25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25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25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25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25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25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25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25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25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25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25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25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25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25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25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25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193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25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25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25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25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25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25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25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25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25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25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25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193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25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193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25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25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193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25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193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25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25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193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25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25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25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25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25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193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25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193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25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25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25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16"/>
  <sheetViews>
    <sheetView workbookViewId="0">
      <selection activeCell="F13" sqref="F13"/>
    </sheetView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2" width="11.7109375" bestFit="1" customWidth="1"/>
  </cols>
  <sheetData>
    <row r="1" spans="2:10" ht="40.5" customHeight="1" x14ac:dyDescent="0.25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25">
      <c r="B2" s="187" t="s">
        <v>1072</v>
      </c>
      <c r="C2" s="187"/>
      <c r="D2" s="187"/>
      <c r="E2" s="187"/>
      <c r="G2" s="112">
        <v>45658</v>
      </c>
      <c r="H2">
        <v>1</v>
      </c>
      <c r="I2" t="s">
        <v>1093</v>
      </c>
      <c r="J2" t="s">
        <v>1078</v>
      </c>
    </row>
    <row r="3" spans="2:10" x14ac:dyDescent="0.25">
      <c r="B3" s="185" t="s">
        <v>1073</v>
      </c>
      <c r="C3" s="186" t="s">
        <v>1074</v>
      </c>
      <c r="D3" s="186"/>
      <c r="E3" s="186"/>
      <c r="G3" s="112">
        <v>45663</v>
      </c>
      <c r="H3">
        <v>6</v>
      </c>
      <c r="I3" t="s">
        <v>1093</v>
      </c>
      <c r="J3" t="s">
        <v>1079</v>
      </c>
    </row>
    <row r="4" spans="2:10" x14ac:dyDescent="0.25">
      <c r="B4" s="185"/>
      <c r="C4" s="120" t="s">
        <v>1075</v>
      </c>
      <c r="D4" s="120" t="s">
        <v>1076</v>
      </c>
      <c r="E4" s="120" t="s">
        <v>1077</v>
      </c>
      <c r="G4" s="112">
        <v>45735</v>
      </c>
      <c r="H4">
        <v>19</v>
      </c>
      <c r="I4" t="s">
        <v>1094</v>
      </c>
      <c r="J4" t="s">
        <v>1080</v>
      </c>
    </row>
    <row r="5" spans="2:10" x14ac:dyDescent="0.25">
      <c r="B5" s="152">
        <v>100</v>
      </c>
      <c r="C5" s="153">
        <v>9.56</v>
      </c>
      <c r="D5" s="153">
        <v>9.56</v>
      </c>
      <c r="E5" s="153">
        <v>11.95</v>
      </c>
      <c r="G5" s="112">
        <v>45775</v>
      </c>
      <c r="H5">
        <v>28</v>
      </c>
      <c r="I5" t="s">
        <v>1095</v>
      </c>
      <c r="J5" t="s">
        <v>1081</v>
      </c>
    </row>
    <row r="6" spans="2:10" x14ac:dyDescent="0.25">
      <c r="B6" s="152">
        <v>300</v>
      </c>
      <c r="C6" s="153">
        <v>8.9</v>
      </c>
      <c r="D6" s="153">
        <v>8.9</v>
      </c>
      <c r="E6" s="153">
        <v>11.12</v>
      </c>
      <c r="G6" s="112">
        <v>45765</v>
      </c>
      <c r="H6">
        <v>18</v>
      </c>
      <c r="I6" t="s">
        <v>1095</v>
      </c>
      <c r="J6" t="s">
        <v>1082</v>
      </c>
    </row>
    <row r="7" spans="2:10" x14ac:dyDescent="0.25">
      <c r="B7" s="152">
        <v>389</v>
      </c>
      <c r="C7" s="153">
        <v>9.56</v>
      </c>
      <c r="D7" s="153">
        <v>9.56</v>
      </c>
      <c r="E7" s="153">
        <v>11.95</v>
      </c>
      <c r="G7" s="112">
        <v>45761</v>
      </c>
      <c r="H7">
        <v>14</v>
      </c>
      <c r="I7" t="s">
        <v>1095</v>
      </c>
      <c r="J7" t="s">
        <v>1083</v>
      </c>
    </row>
    <row r="8" spans="2:10" x14ac:dyDescent="0.25">
      <c r="G8" s="112">
        <v>45778</v>
      </c>
      <c r="H8">
        <v>1</v>
      </c>
      <c r="I8" t="s">
        <v>1096</v>
      </c>
      <c r="J8" t="s">
        <v>1084</v>
      </c>
    </row>
    <row r="9" spans="2:10" x14ac:dyDescent="0.25">
      <c r="G9" s="112">
        <v>45831</v>
      </c>
      <c r="H9">
        <v>23</v>
      </c>
      <c r="I9" t="s">
        <v>1097</v>
      </c>
      <c r="J9" t="s">
        <v>1085</v>
      </c>
    </row>
    <row r="10" spans="2:10" x14ac:dyDescent="0.25">
      <c r="G10" s="112">
        <v>45832</v>
      </c>
      <c r="H10">
        <v>24</v>
      </c>
      <c r="I10" t="s">
        <v>1097</v>
      </c>
      <c r="J10" t="s">
        <v>1086</v>
      </c>
    </row>
    <row r="11" spans="2:10" x14ac:dyDescent="0.25">
      <c r="G11" s="112">
        <v>45884</v>
      </c>
      <c r="H11">
        <v>15</v>
      </c>
      <c r="I11" t="s">
        <v>1098</v>
      </c>
      <c r="J11" t="s">
        <v>1087</v>
      </c>
    </row>
    <row r="12" spans="2:10" x14ac:dyDescent="0.25">
      <c r="G12" s="112">
        <v>45942</v>
      </c>
      <c r="H12">
        <v>12</v>
      </c>
      <c r="I12" t="s">
        <v>1099</v>
      </c>
      <c r="J12" t="s">
        <v>1088</v>
      </c>
    </row>
    <row r="13" spans="2:10" x14ac:dyDescent="0.25">
      <c r="G13" s="112">
        <v>45939</v>
      </c>
      <c r="H13">
        <v>9</v>
      </c>
      <c r="I13" t="s">
        <v>1099</v>
      </c>
      <c r="J13" t="s">
        <v>1089</v>
      </c>
    </row>
    <row r="14" spans="2:10" x14ac:dyDescent="0.25">
      <c r="G14" s="112">
        <v>45962</v>
      </c>
      <c r="H14">
        <v>1</v>
      </c>
      <c r="I14" t="s">
        <v>1100</v>
      </c>
      <c r="J14" t="s">
        <v>1090</v>
      </c>
    </row>
    <row r="15" spans="2:10" x14ac:dyDescent="0.25">
      <c r="G15" s="112">
        <v>45997</v>
      </c>
      <c r="H15">
        <v>6</v>
      </c>
      <c r="I15" t="s">
        <v>1101</v>
      </c>
      <c r="J15" t="s">
        <v>1091</v>
      </c>
    </row>
    <row r="16" spans="2:10" x14ac:dyDescent="0.25">
      <c r="G16" s="112">
        <v>45999</v>
      </c>
      <c r="H16">
        <v>8</v>
      </c>
      <c r="I16" t="s">
        <v>1101</v>
      </c>
      <c r="J16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188" t="s">
        <v>20</v>
      </c>
      <c r="H2">
        <v>11488</v>
      </c>
      <c r="I2" t="s">
        <v>14</v>
      </c>
      <c r="K2" s="27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75" x14ac:dyDescent="0.25">
      <c r="A3">
        <v>11291</v>
      </c>
      <c r="B3">
        <v>11291</v>
      </c>
      <c r="D3">
        <v>11290</v>
      </c>
      <c r="G3" s="189"/>
      <c r="H3">
        <v>11467</v>
      </c>
      <c r="I3" t="s">
        <v>15</v>
      </c>
      <c r="K3" s="28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181</v>
      </c>
    </row>
    <row r="4" spans="1:18" ht="15.75" x14ac:dyDescent="0.25">
      <c r="A4">
        <v>11292</v>
      </c>
      <c r="B4">
        <v>11292</v>
      </c>
      <c r="D4">
        <v>11291</v>
      </c>
      <c r="G4" s="189"/>
      <c r="H4">
        <v>11482</v>
      </c>
      <c r="I4" t="s">
        <v>17</v>
      </c>
      <c r="K4" s="28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181</v>
      </c>
    </row>
    <row r="5" spans="1:18" ht="15.75" x14ac:dyDescent="0.25">
      <c r="A5">
        <v>11363</v>
      </c>
      <c r="B5">
        <v>11363</v>
      </c>
      <c r="D5">
        <v>11292</v>
      </c>
      <c r="G5" s="189"/>
      <c r="H5">
        <v>11524</v>
      </c>
      <c r="I5" t="s">
        <v>116</v>
      </c>
      <c r="K5" s="28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181</v>
      </c>
    </row>
    <row r="6" spans="1:18" ht="15.75" x14ac:dyDescent="0.25">
      <c r="A6">
        <v>11375</v>
      </c>
      <c r="B6">
        <v>11375</v>
      </c>
      <c r="D6">
        <v>11363</v>
      </c>
      <c r="G6" s="189"/>
      <c r="H6">
        <v>11490</v>
      </c>
      <c r="I6" t="s">
        <v>93</v>
      </c>
      <c r="K6" s="27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181</v>
      </c>
    </row>
    <row r="7" spans="1:18" ht="15.75" x14ac:dyDescent="0.25">
      <c r="A7">
        <v>11376</v>
      </c>
      <c r="B7">
        <v>11376</v>
      </c>
      <c r="D7">
        <v>11375</v>
      </c>
      <c r="G7" s="189"/>
      <c r="H7">
        <v>11438</v>
      </c>
      <c r="I7" t="s">
        <v>2</v>
      </c>
      <c r="K7" s="28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181</v>
      </c>
    </row>
    <row r="8" spans="1:18" ht="15.75" x14ac:dyDescent="0.25">
      <c r="A8">
        <v>11401</v>
      </c>
      <c r="B8">
        <v>11401</v>
      </c>
      <c r="D8">
        <v>11376</v>
      </c>
      <c r="G8" s="189"/>
      <c r="H8">
        <v>11375</v>
      </c>
      <c r="I8" t="s">
        <v>98</v>
      </c>
      <c r="K8" s="39">
        <v>11438</v>
      </c>
      <c r="L8" s="52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181</v>
      </c>
    </row>
    <row r="9" spans="1:18" ht="15.75" x14ac:dyDescent="0.25">
      <c r="A9">
        <v>11406</v>
      </c>
      <c r="B9">
        <v>11406</v>
      </c>
      <c r="D9">
        <v>11401</v>
      </c>
      <c r="G9" s="189"/>
      <c r="H9">
        <v>11505</v>
      </c>
      <c r="I9" t="s">
        <v>99</v>
      </c>
      <c r="K9" s="28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181</v>
      </c>
    </row>
    <row r="10" spans="1:18" ht="15.75" x14ac:dyDescent="0.25">
      <c r="A10">
        <v>11407</v>
      </c>
      <c r="B10">
        <v>11407</v>
      </c>
      <c r="D10">
        <v>11499</v>
      </c>
      <c r="G10" s="189"/>
      <c r="H10">
        <v>11525</v>
      </c>
      <c r="I10" t="s">
        <v>118</v>
      </c>
      <c r="K10" s="28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181</v>
      </c>
    </row>
    <row r="11" spans="1:18" ht="15.75" x14ac:dyDescent="0.25">
      <c r="A11">
        <v>11408</v>
      </c>
      <c r="B11">
        <v>11408</v>
      </c>
      <c r="D11">
        <v>11406</v>
      </c>
      <c r="G11" s="189"/>
      <c r="H11">
        <v>2096</v>
      </c>
      <c r="I11" t="s">
        <v>7</v>
      </c>
      <c r="K11" s="27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181</v>
      </c>
    </row>
    <row r="12" spans="1:18" ht="15.75" x14ac:dyDescent="0.25">
      <c r="A12">
        <v>11411</v>
      </c>
      <c r="B12">
        <v>11411</v>
      </c>
      <c r="D12">
        <v>11407</v>
      </c>
      <c r="G12" s="189"/>
      <c r="H12">
        <v>11459</v>
      </c>
      <c r="I12" t="s">
        <v>47</v>
      </c>
      <c r="K12" s="39">
        <v>2096</v>
      </c>
      <c r="L12" s="52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181</v>
      </c>
    </row>
    <row r="13" spans="1:18" x14ac:dyDescent="0.25">
      <c r="A13">
        <v>11412</v>
      </c>
      <c r="B13">
        <v>11412</v>
      </c>
      <c r="D13">
        <v>11408</v>
      </c>
      <c r="G13" s="189"/>
      <c r="H13">
        <v>11461</v>
      </c>
      <c r="I13" t="s">
        <v>49</v>
      </c>
      <c r="K13" s="29">
        <v>11459</v>
      </c>
      <c r="L13" s="41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181</v>
      </c>
    </row>
    <row r="14" spans="1:18" x14ac:dyDescent="0.25">
      <c r="A14">
        <v>11413</v>
      </c>
      <c r="B14">
        <v>11413</v>
      </c>
      <c r="D14">
        <v>11411</v>
      </c>
      <c r="G14" s="189"/>
      <c r="H14">
        <v>11523</v>
      </c>
      <c r="I14" t="s">
        <v>117</v>
      </c>
      <c r="K14" s="54">
        <v>11461</v>
      </c>
      <c r="L14" s="53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181</v>
      </c>
    </row>
    <row r="15" spans="1:18" ht="15.75" x14ac:dyDescent="0.25">
      <c r="A15">
        <v>11414</v>
      </c>
      <c r="B15">
        <v>11414</v>
      </c>
      <c r="D15">
        <v>11412</v>
      </c>
      <c r="G15" s="189"/>
      <c r="H15">
        <v>11483</v>
      </c>
      <c r="I15" t="s">
        <v>18</v>
      </c>
      <c r="K15" s="27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181</v>
      </c>
    </row>
    <row r="16" spans="1:18" ht="15.75" x14ac:dyDescent="0.25">
      <c r="A16">
        <v>11415</v>
      </c>
      <c r="B16">
        <v>11415</v>
      </c>
      <c r="D16">
        <v>11413</v>
      </c>
      <c r="G16" s="190"/>
      <c r="H16">
        <v>11487</v>
      </c>
      <c r="I16" t="s">
        <v>19</v>
      </c>
      <c r="K16" s="28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181</v>
      </c>
    </row>
    <row r="17" spans="1:18" ht="15" customHeight="1" x14ac:dyDescent="0.25">
      <c r="A17">
        <v>11416</v>
      </c>
      <c r="B17">
        <v>11416</v>
      </c>
      <c r="D17">
        <v>11414</v>
      </c>
      <c r="G17" s="188" t="s">
        <v>52</v>
      </c>
      <c r="H17">
        <v>11411</v>
      </c>
      <c r="I17" t="s">
        <v>21</v>
      </c>
      <c r="K17" s="28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75" x14ac:dyDescent="0.25">
      <c r="A18">
        <v>11418</v>
      </c>
      <c r="B18">
        <v>11418</v>
      </c>
      <c r="D18">
        <v>11415</v>
      </c>
      <c r="G18" s="189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75" x14ac:dyDescent="0.25">
      <c r="A19">
        <v>11419</v>
      </c>
      <c r="B19">
        <v>11419</v>
      </c>
      <c r="D19">
        <v>11416</v>
      </c>
      <c r="G19" s="189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75" x14ac:dyDescent="0.25">
      <c r="A20">
        <v>11420</v>
      </c>
      <c r="B20">
        <v>11420</v>
      </c>
      <c r="D20">
        <v>11418</v>
      </c>
      <c r="G20" s="189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.75" x14ac:dyDescent="0.25">
      <c r="A21">
        <v>11421</v>
      </c>
      <c r="B21">
        <v>11421</v>
      </c>
      <c r="D21">
        <v>11419</v>
      </c>
      <c r="G21" s="189"/>
      <c r="H21">
        <v>11415</v>
      </c>
      <c r="I21" t="s">
        <v>25</v>
      </c>
      <c r="K21" s="159" t="s">
        <v>52</v>
      </c>
      <c r="L21" s="160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75" x14ac:dyDescent="0.25">
      <c r="A22">
        <v>11422</v>
      </c>
      <c r="B22">
        <v>11423</v>
      </c>
      <c r="D22">
        <v>11420</v>
      </c>
      <c r="G22" s="189"/>
      <c r="H22">
        <v>11413</v>
      </c>
      <c r="I22" t="s">
        <v>26</v>
      </c>
      <c r="K22" s="27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x14ac:dyDescent="0.25">
      <c r="A23">
        <v>11423</v>
      </c>
      <c r="B23">
        <v>11428</v>
      </c>
      <c r="D23">
        <v>11421</v>
      </c>
      <c r="G23" s="189"/>
      <c r="H23">
        <v>11503</v>
      </c>
      <c r="I23" t="s">
        <v>16</v>
      </c>
      <c r="K23" s="29">
        <v>11411</v>
      </c>
      <c r="L23" s="53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x14ac:dyDescent="0.25">
      <c r="A24">
        <v>11428</v>
      </c>
      <c r="B24">
        <v>11438</v>
      </c>
      <c r="D24">
        <v>11423</v>
      </c>
      <c r="G24" s="189"/>
      <c r="H24">
        <v>11450</v>
      </c>
      <c r="I24" t="s">
        <v>27</v>
      </c>
      <c r="K24" s="29">
        <v>11414</v>
      </c>
      <c r="L24" s="53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x14ac:dyDescent="0.25">
      <c r="A25">
        <v>11430</v>
      </c>
      <c r="B25">
        <v>11439</v>
      </c>
      <c r="D25">
        <v>11428</v>
      </c>
      <c r="G25" s="189"/>
      <c r="H25">
        <v>11473</v>
      </c>
      <c r="I25" t="s">
        <v>28</v>
      </c>
      <c r="K25" s="29">
        <v>11453</v>
      </c>
      <c r="L25" s="53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x14ac:dyDescent="0.25">
      <c r="A26">
        <v>11431</v>
      </c>
      <c r="B26">
        <v>11441</v>
      </c>
      <c r="D26">
        <v>11529</v>
      </c>
      <c r="G26" s="189"/>
      <c r="H26">
        <v>11454</v>
      </c>
      <c r="I26" t="s">
        <v>29</v>
      </c>
      <c r="K26" s="29">
        <v>11451</v>
      </c>
      <c r="L26" s="41" t="s">
        <v>24</v>
      </c>
      <c r="M26">
        <v>11406</v>
      </c>
      <c r="N26">
        <v>11406</v>
      </c>
      <c r="O26">
        <v>11406</v>
      </c>
      <c r="P26">
        <v>11406</v>
      </c>
      <c r="Q26" t="s">
        <v>171</v>
      </c>
      <c r="R26" t="s">
        <v>223</v>
      </c>
    </row>
    <row r="27" spans="1:18" x14ac:dyDescent="0.25">
      <c r="A27">
        <v>11432</v>
      </c>
      <c r="B27">
        <v>11442</v>
      </c>
      <c r="D27">
        <v>11480</v>
      </c>
      <c r="G27" s="189"/>
      <c r="H27">
        <v>11479</v>
      </c>
      <c r="I27" t="s">
        <v>30</v>
      </c>
      <c r="K27" s="29">
        <v>11415</v>
      </c>
      <c r="L27" s="53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x14ac:dyDescent="0.25">
      <c r="A28">
        <v>11433</v>
      </c>
      <c r="B28">
        <v>11449</v>
      </c>
      <c r="D28">
        <v>11430</v>
      </c>
      <c r="G28" s="189"/>
      <c r="H28">
        <v>11489</v>
      </c>
      <c r="I28" t="s">
        <v>31</v>
      </c>
      <c r="K28" s="29">
        <v>11413</v>
      </c>
      <c r="L28" s="53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x14ac:dyDescent="0.25">
      <c r="A29">
        <v>11434</v>
      </c>
      <c r="B29">
        <v>11450</v>
      </c>
      <c r="D29">
        <v>11431</v>
      </c>
      <c r="G29" s="189"/>
      <c r="H29">
        <v>11423</v>
      </c>
      <c r="I29" t="s">
        <v>32</v>
      </c>
      <c r="K29" s="29">
        <v>11503</v>
      </c>
      <c r="L29" s="41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x14ac:dyDescent="0.25">
      <c r="A30">
        <v>11438</v>
      </c>
      <c r="B30">
        <v>11451</v>
      </c>
      <c r="D30">
        <v>11432</v>
      </c>
      <c r="G30" s="189"/>
      <c r="H30">
        <v>11464</v>
      </c>
      <c r="I30" t="s">
        <v>96</v>
      </c>
      <c r="K30" s="37">
        <v>11450</v>
      </c>
      <c r="L30" s="42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x14ac:dyDescent="0.25">
      <c r="A31">
        <v>11439</v>
      </c>
      <c r="B31">
        <v>11452</v>
      </c>
      <c r="D31">
        <v>11422</v>
      </c>
      <c r="G31" s="189"/>
      <c r="H31">
        <v>11492</v>
      </c>
      <c r="I31" t="s">
        <v>94</v>
      </c>
      <c r="K31" s="29">
        <v>11473</v>
      </c>
      <c r="L31" s="53" t="s">
        <v>28</v>
      </c>
      <c r="M31">
        <v>11428</v>
      </c>
      <c r="N31">
        <v>11428</v>
      </c>
      <c r="O31">
        <v>11428</v>
      </c>
      <c r="P31">
        <v>11428</v>
      </c>
      <c r="Q31" t="s">
        <v>169</v>
      </c>
      <c r="R31" t="s">
        <v>223</v>
      </c>
    </row>
    <row r="32" spans="1:18" x14ac:dyDescent="0.25">
      <c r="A32">
        <v>11441</v>
      </c>
      <c r="B32">
        <v>11453</v>
      </c>
      <c r="D32">
        <v>11522</v>
      </c>
      <c r="G32" s="189"/>
      <c r="H32">
        <v>11465</v>
      </c>
      <c r="I32" t="s">
        <v>33</v>
      </c>
      <c r="K32" s="29">
        <v>11454</v>
      </c>
      <c r="L32" s="53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x14ac:dyDescent="0.25">
      <c r="A33">
        <v>11442</v>
      </c>
      <c r="B33">
        <v>11454</v>
      </c>
      <c r="D33">
        <v>11433</v>
      </c>
      <c r="G33" s="189"/>
      <c r="H33">
        <v>11292</v>
      </c>
      <c r="I33" t="s">
        <v>4</v>
      </c>
      <c r="K33" s="29">
        <v>11479</v>
      </c>
      <c r="L33" s="41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x14ac:dyDescent="0.25">
      <c r="A34">
        <v>11444</v>
      </c>
      <c r="B34">
        <v>11457</v>
      </c>
      <c r="D34">
        <v>11434</v>
      </c>
      <c r="G34" s="189"/>
      <c r="H34">
        <v>11474</v>
      </c>
      <c r="I34" t="s">
        <v>34</v>
      </c>
      <c r="K34" s="29">
        <v>11489</v>
      </c>
      <c r="L34" s="41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x14ac:dyDescent="0.25">
      <c r="A35">
        <v>11445</v>
      </c>
      <c r="B35">
        <v>11458</v>
      </c>
      <c r="D35">
        <v>11438</v>
      </c>
      <c r="G35" s="189"/>
      <c r="H35">
        <v>11462</v>
      </c>
      <c r="I35" t="s">
        <v>35</v>
      </c>
      <c r="K35" s="29">
        <v>11423</v>
      </c>
      <c r="L35" s="53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x14ac:dyDescent="0.25">
      <c r="A36">
        <v>11448</v>
      </c>
      <c r="B36">
        <v>11459</v>
      </c>
      <c r="D36">
        <v>11439</v>
      </c>
      <c r="G36" s="189"/>
      <c r="H36">
        <v>11441</v>
      </c>
      <c r="I36" t="s">
        <v>36</v>
      </c>
      <c r="K36" s="29">
        <v>11464</v>
      </c>
      <c r="L36" s="41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x14ac:dyDescent="0.25">
      <c r="A37">
        <v>11449</v>
      </c>
      <c r="B37">
        <v>11460</v>
      </c>
      <c r="D37">
        <v>11441</v>
      </c>
      <c r="G37" s="189"/>
      <c r="H37">
        <v>11376</v>
      </c>
      <c r="I37" t="s">
        <v>37</v>
      </c>
      <c r="K37" s="29">
        <v>11492</v>
      </c>
      <c r="L37" s="41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x14ac:dyDescent="0.25">
      <c r="A38">
        <v>11450</v>
      </c>
      <c r="B38">
        <v>11461</v>
      </c>
      <c r="D38">
        <v>11442</v>
      </c>
      <c r="G38" s="189"/>
      <c r="H38">
        <v>11420</v>
      </c>
      <c r="I38" t="s">
        <v>38</v>
      </c>
      <c r="K38" s="29">
        <v>11465</v>
      </c>
      <c r="L38" s="41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x14ac:dyDescent="0.25">
      <c r="A39">
        <v>11451</v>
      </c>
      <c r="B39">
        <v>11462</v>
      </c>
      <c r="D39">
        <v>11444</v>
      </c>
      <c r="G39" s="189"/>
      <c r="H39">
        <v>11442</v>
      </c>
      <c r="I39" t="s">
        <v>39</v>
      </c>
      <c r="K39" s="37">
        <v>11292</v>
      </c>
      <c r="L39" s="55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x14ac:dyDescent="0.25">
      <c r="A40">
        <v>11452</v>
      </c>
      <c r="B40">
        <v>11464</v>
      </c>
      <c r="D40">
        <v>11445</v>
      </c>
      <c r="G40" s="189"/>
      <c r="H40">
        <v>11439</v>
      </c>
      <c r="I40" t="s">
        <v>40</v>
      </c>
      <c r="K40" s="29">
        <v>11474</v>
      </c>
      <c r="L40" s="41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x14ac:dyDescent="0.25">
      <c r="A41">
        <v>11453</v>
      </c>
      <c r="B41">
        <v>11465</v>
      </c>
      <c r="D41">
        <v>11448</v>
      </c>
      <c r="G41" s="189"/>
      <c r="H41">
        <v>11471</v>
      </c>
      <c r="I41" t="s">
        <v>41</v>
      </c>
      <c r="K41" s="29">
        <v>11462</v>
      </c>
      <c r="L41" s="41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x14ac:dyDescent="0.25">
      <c r="A42">
        <v>11454</v>
      </c>
      <c r="B42">
        <v>11469</v>
      </c>
      <c r="D42">
        <v>11516</v>
      </c>
      <c r="G42" s="189"/>
      <c r="H42">
        <v>11472</v>
      </c>
      <c r="I42" t="s">
        <v>42</v>
      </c>
      <c r="K42" s="29">
        <v>11441</v>
      </c>
      <c r="L42" s="41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x14ac:dyDescent="0.25">
      <c r="A43">
        <v>11455</v>
      </c>
      <c r="B43">
        <v>11470</v>
      </c>
      <c r="D43">
        <v>11475</v>
      </c>
      <c r="G43" s="189"/>
      <c r="H43">
        <v>11460</v>
      </c>
      <c r="I43" t="s">
        <v>43</v>
      </c>
      <c r="K43" s="37">
        <v>11376</v>
      </c>
      <c r="L43" s="42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x14ac:dyDescent="0.25">
      <c r="A44">
        <v>11456</v>
      </c>
      <c r="B44">
        <v>11471</v>
      </c>
      <c r="D44">
        <v>11449</v>
      </c>
      <c r="G44" s="189"/>
      <c r="H44">
        <v>11419</v>
      </c>
      <c r="I44" t="s">
        <v>44</v>
      </c>
      <c r="K44" s="29">
        <v>11420</v>
      </c>
      <c r="L44" s="53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x14ac:dyDescent="0.25">
      <c r="A45">
        <v>11457</v>
      </c>
      <c r="B45">
        <v>11472</v>
      </c>
      <c r="D45">
        <v>11450</v>
      </c>
      <c r="G45" s="189"/>
      <c r="H45">
        <v>11416</v>
      </c>
      <c r="I45" t="s">
        <v>45</v>
      </c>
      <c r="K45" s="29">
        <v>11442</v>
      </c>
      <c r="L45" s="41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x14ac:dyDescent="0.25">
      <c r="A46">
        <v>11458</v>
      </c>
      <c r="B46">
        <v>11473</v>
      </c>
      <c r="D46">
        <v>11451</v>
      </c>
      <c r="G46" s="189"/>
      <c r="H46">
        <v>11452</v>
      </c>
      <c r="I46" t="s">
        <v>46</v>
      </c>
      <c r="K46" s="38">
        <v>11439</v>
      </c>
      <c r="L46" s="43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x14ac:dyDescent="0.25">
      <c r="A47">
        <v>11459</v>
      </c>
      <c r="B47">
        <v>11474</v>
      </c>
      <c r="D47">
        <v>11452</v>
      </c>
      <c r="G47" s="189"/>
      <c r="H47">
        <v>11470</v>
      </c>
      <c r="I47" t="s">
        <v>48</v>
      </c>
      <c r="K47" s="29">
        <v>11471</v>
      </c>
      <c r="L47" s="41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x14ac:dyDescent="0.25">
      <c r="A48">
        <v>11460</v>
      </c>
      <c r="B48">
        <v>11475</v>
      </c>
      <c r="D48">
        <v>11453</v>
      </c>
      <c r="G48" s="189"/>
      <c r="H48">
        <v>11491</v>
      </c>
      <c r="I48" t="s">
        <v>95</v>
      </c>
      <c r="K48" s="29">
        <v>11472</v>
      </c>
      <c r="L48" s="41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x14ac:dyDescent="0.25">
      <c r="A49">
        <v>11461</v>
      </c>
      <c r="B49">
        <v>11477</v>
      </c>
      <c r="D49">
        <v>11454</v>
      </c>
      <c r="G49" s="189"/>
      <c r="H49">
        <v>11412</v>
      </c>
      <c r="I49" t="s">
        <v>50</v>
      </c>
      <c r="K49" s="29">
        <v>11460</v>
      </c>
      <c r="L49" s="41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x14ac:dyDescent="0.25">
      <c r="A50">
        <v>11462</v>
      </c>
      <c r="B50">
        <v>11479</v>
      </c>
      <c r="D50">
        <v>11455</v>
      </c>
      <c r="G50" s="190"/>
      <c r="H50">
        <v>11418</v>
      </c>
      <c r="I50" t="s">
        <v>51</v>
      </c>
      <c r="K50" s="29">
        <v>11419</v>
      </c>
      <c r="L50" s="53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x14ac:dyDescent="0.25">
      <c r="A51">
        <v>11463</v>
      </c>
      <c r="B51">
        <v>11482</v>
      </c>
      <c r="D51">
        <v>11456</v>
      </c>
      <c r="F51" s="188" t="s">
        <v>150</v>
      </c>
      <c r="G51" s="188" t="s">
        <v>81</v>
      </c>
      <c r="H51">
        <v>11494</v>
      </c>
      <c r="I51" t="s">
        <v>84</v>
      </c>
      <c r="K51" s="29">
        <v>11416</v>
      </c>
      <c r="L51" s="53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x14ac:dyDescent="0.25">
      <c r="A52">
        <v>11464</v>
      </c>
      <c r="B52">
        <v>11483</v>
      </c>
      <c r="D52">
        <v>11459</v>
      </c>
      <c r="F52" s="189"/>
      <c r="G52" s="189"/>
      <c r="H52">
        <v>11449</v>
      </c>
      <c r="I52" t="s">
        <v>58</v>
      </c>
      <c r="K52" s="29">
        <v>11452</v>
      </c>
      <c r="L52" s="41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x14ac:dyDescent="0.25">
      <c r="A53">
        <v>11465</v>
      </c>
      <c r="B53">
        <v>11484</v>
      </c>
      <c r="D53">
        <v>11460</v>
      </c>
      <c r="F53" s="189"/>
      <c r="G53" s="189"/>
      <c r="H53">
        <v>11290</v>
      </c>
      <c r="I53" t="s">
        <v>3</v>
      </c>
      <c r="K53" s="29">
        <v>11470</v>
      </c>
      <c r="L53" s="41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x14ac:dyDescent="0.25">
      <c r="A54">
        <v>11467</v>
      </c>
      <c r="B54">
        <v>11485</v>
      </c>
      <c r="D54">
        <v>11461</v>
      </c>
      <c r="F54" s="189"/>
      <c r="G54" s="189"/>
      <c r="H54">
        <v>11401</v>
      </c>
      <c r="I54" t="s">
        <v>108</v>
      </c>
      <c r="K54" s="29">
        <v>11491</v>
      </c>
      <c r="L54" s="41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x14ac:dyDescent="0.25">
      <c r="A55">
        <v>11469</v>
      </c>
      <c r="B55">
        <v>11487</v>
      </c>
      <c r="D55">
        <v>11462</v>
      </c>
      <c r="F55" s="189"/>
      <c r="G55" s="189"/>
      <c r="H55">
        <v>11499</v>
      </c>
      <c r="I55" t="s">
        <v>89</v>
      </c>
      <c r="K55" s="29">
        <v>11412</v>
      </c>
      <c r="L55" s="41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x14ac:dyDescent="0.25">
      <c r="A56">
        <v>11470</v>
      </c>
      <c r="B56">
        <v>11488</v>
      </c>
      <c r="D56">
        <v>11463</v>
      </c>
      <c r="F56" s="189"/>
      <c r="G56" s="189"/>
      <c r="H56">
        <v>11363</v>
      </c>
      <c r="I56" t="s">
        <v>5</v>
      </c>
      <c r="K56" s="29">
        <v>11418</v>
      </c>
      <c r="L56" s="41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75" x14ac:dyDescent="0.25">
      <c r="A57">
        <v>11471</v>
      </c>
      <c r="B57">
        <v>11489</v>
      </c>
      <c r="D57">
        <v>11464</v>
      </c>
      <c r="F57" s="189"/>
      <c r="G57" s="189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167</v>
      </c>
      <c r="R57" t="s">
        <v>272</v>
      </c>
    </row>
    <row r="58" spans="1:18" ht="15.75" x14ac:dyDescent="0.25">
      <c r="A58">
        <v>11472</v>
      </c>
      <c r="B58">
        <v>11490</v>
      </c>
      <c r="D58">
        <v>11465</v>
      </c>
      <c r="F58" s="189"/>
      <c r="G58" s="189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75" x14ac:dyDescent="0.25">
      <c r="A59">
        <v>11473</v>
      </c>
      <c r="B59">
        <v>11491</v>
      </c>
      <c r="D59">
        <v>11469</v>
      </c>
      <c r="F59" s="189"/>
      <c r="G59" s="189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170</v>
      </c>
      <c r="R59" t="s">
        <v>272</v>
      </c>
    </row>
    <row r="60" spans="1:18" ht="18.75" x14ac:dyDescent="0.25">
      <c r="A60">
        <v>11474</v>
      </c>
      <c r="B60">
        <v>11492</v>
      </c>
      <c r="D60">
        <v>11470</v>
      </c>
      <c r="F60" s="189"/>
      <c r="G60" s="189"/>
      <c r="H60">
        <v>11428</v>
      </c>
      <c r="I60" t="s">
        <v>65</v>
      </c>
      <c r="K60" s="159" t="s">
        <v>81</v>
      </c>
      <c r="L60" s="160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75" x14ac:dyDescent="0.25">
      <c r="A61">
        <v>11475</v>
      </c>
      <c r="B61">
        <v>11493</v>
      </c>
      <c r="D61">
        <v>11471</v>
      </c>
      <c r="F61" s="189"/>
      <c r="G61" s="189"/>
      <c r="H61">
        <v>11529</v>
      </c>
      <c r="I61" t="s">
        <v>119</v>
      </c>
      <c r="K61" s="27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75" x14ac:dyDescent="0.25">
      <c r="A62">
        <v>11477</v>
      </c>
      <c r="B62">
        <v>11494</v>
      </c>
      <c r="D62">
        <v>11472</v>
      </c>
      <c r="F62" s="189"/>
      <c r="G62" s="189"/>
      <c r="H62">
        <v>11480</v>
      </c>
      <c r="I62" t="s">
        <v>66</v>
      </c>
      <c r="K62" s="27">
        <v>11494</v>
      </c>
      <c r="L62" s="56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75" x14ac:dyDescent="0.25">
      <c r="A63">
        <v>11478</v>
      </c>
      <c r="B63">
        <v>11495</v>
      </c>
      <c r="D63">
        <v>11473</v>
      </c>
      <c r="F63" s="189"/>
      <c r="G63" s="189"/>
      <c r="H63">
        <v>11517</v>
      </c>
      <c r="I63" t="s">
        <v>105</v>
      </c>
      <c r="K63" s="27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75" x14ac:dyDescent="0.25">
      <c r="A64">
        <v>11479</v>
      </c>
      <c r="B64">
        <v>11496</v>
      </c>
      <c r="D64">
        <v>11474</v>
      </c>
      <c r="F64" s="189"/>
      <c r="G64" s="189"/>
      <c r="H64">
        <v>11514</v>
      </c>
      <c r="I64" t="s">
        <v>107</v>
      </c>
      <c r="K64" s="36">
        <v>11290</v>
      </c>
      <c r="L64" s="40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75" x14ac:dyDescent="0.25">
      <c r="A65">
        <v>11480</v>
      </c>
      <c r="B65">
        <v>11497</v>
      </c>
      <c r="D65">
        <v>11477</v>
      </c>
      <c r="F65" s="189"/>
      <c r="G65" s="189"/>
      <c r="H65">
        <v>11500</v>
      </c>
      <c r="I65" t="s">
        <v>90</v>
      </c>
      <c r="K65" s="27">
        <v>11401</v>
      </c>
      <c r="L65" s="56" t="s">
        <v>108</v>
      </c>
      <c r="M65">
        <v>11455</v>
      </c>
      <c r="N65">
        <v>11455</v>
      </c>
      <c r="O65">
        <v>11455</v>
      </c>
      <c r="P65">
        <v>11455</v>
      </c>
      <c r="Q65" t="s">
        <v>172</v>
      </c>
      <c r="R65" t="s">
        <v>272</v>
      </c>
    </row>
    <row r="66" spans="1:18" ht="15.75" x14ac:dyDescent="0.25">
      <c r="A66">
        <v>11482</v>
      </c>
      <c r="B66">
        <v>11498</v>
      </c>
      <c r="D66">
        <v>11478</v>
      </c>
      <c r="F66" s="189"/>
      <c r="G66" s="189"/>
      <c r="H66">
        <v>11501</v>
      </c>
      <c r="I66" t="s">
        <v>85</v>
      </c>
      <c r="K66" s="27">
        <v>11499</v>
      </c>
      <c r="L66" s="56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75" x14ac:dyDescent="0.25">
      <c r="A67">
        <v>11483</v>
      </c>
      <c r="B67">
        <v>11499</v>
      </c>
      <c r="D67">
        <v>11479</v>
      </c>
      <c r="F67" s="189"/>
      <c r="G67" s="189"/>
      <c r="H67">
        <v>11495</v>
      </c>
      <c r="I67" t="s">
        <v>92</v>
      </c>
      <c r="K67" s="36">
        <v>11363</v>
      </c>
      <c r="L67" s="40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75" x14ac:dyDescent="0.25">
      <c r="A68">
        <v>11484</v>
      </c>
      <c r="B68">
        <v>11500</v>
      </c>
      <c r="D68">
        <v>11482</v>
      </c>
      <c r="F68" s="189"/>
      <c r="G68" s="189"/>
      <c r="H68">
        <v>11496</v>
      </c>
      <c r="I68" t="s">
        <v>86</v>
      </c>
      <c r="K68" s="36">
        <v>11291</v>
      </c>
      <c r="L68" s="40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75" x14ac:dyDescent="0.25">
      <c r="A69">
        <v>11485</v>
      </c>
      <c r="B69">
        <v>11501</v>
      </c>
      <c r="D69">
        <v>11483</v>
      </c>
      <c r="F69" s="189"/>
      <c r="G69" s="189"/>
      <c r="H69">
        <v>11530</v>
      </c>
      <c r="I69" t="s">
        <v>120</v>
      </c>
      <c r="K69" s="27">
        <v>11502</v>
      </c>
      <c r="L69" s="56" t="s">
        <v>91</v>
      </c>
      <c r="M69">
        <v>11463</v>
      </c>
      <c r="N69">
        <v>11463</v>
      </c>
      <c r="O69">
        <v>11463</v>
      </c>
      <c r="P69">
        <v>11463</v>
      </c>
      <c r="Q69" t="s">
        <v>173</v>
      </c>
      <c r="R69" t="s">
        <v>272</v>
      </c>
    </row>
    <row r="70" spans="1:18" ht="15.75" x14ac:dyDescent="0.25">
      <c r="A70">
        <v>11487</v>
      </c>
      <c r="B70">
        <v>11502</v>
      </c>
      <c r="D70">
        <v>11484</v>
      </c>
      <c r="F70" s="189"/>
      <c r="G70" s="189"/>
      <c r="H70">
        <v>11493</v>
      </c>
      <c r="I70" t="s">
        <v>83</v>
      </c>
      <c r="K70" s="27">
        <v>11408</v>
      </c>
      <c r="L70" s="56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75" x14ac:dyDescent="0.25">
      <c r="A71">
        <v>11488</v>
      </c>
      <c r="B71">
        <v>11503</v>
      </c>
      <c r="D71">
        <v>11458</v>
      </c>
      <c r="F71" s="189"/>
      <c r="G71" s="189"/>
      <c r="H71">
        <v>11406</v>
      </c>
      <c r="I71" t="s">
        <v>73</v>
      </c>
      <c r="K71" s="27">
        <v>11428</v>
      </c>
      <c r="L71" s="56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75" x14ac:dyDescent="0.25">
      <c r="A72">
        <v>11489</v>
      </c>
      <c r="B72">
        <v>11504</v>
      </c>
      <c r="D72">
        <v>11457</v>
      </c>
      <c r="F72" s="189"/>
      <c r="G72" s="189"/>
      <c r="H72">
        <v>11497</v>
      </c>
      <c r="I72" t="s">
        <v>87</v>
      </c>
      <c r="K72" s="27">
        <v>11529</v>
      </c>
      <c r="L72" s="44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75" x14ac:dyDescent="0.25">
      <c r="A73">
        <v>11490</v>
      </c>
      <c r="B73">
        <v>11505</v>
      </c>
      <c r="D73">
        <v>11485</v>
      </c>
      <c r="F73" s="189"/>
      <c r="G73" s="189"/>
      <c r="H73">
        <v>11469</v>
      </c>
      <c r="I73" t="s">
        <v>74</v>
      </c>
      <c r="K73" s="27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75" x14ac:dyDescent="0.25">
      <c r="A74">
        <v>11491</v>
      </c>
      <c r="B74">
        <v>11506</v>
      </c>
      <c r="D74">
        <v>11487</v>
      </c>
      <c r="F74" s="189"/>
      <c r="G74" s="189"/>
      <c r="H74">
        <v>11498</v>
      </c>
      <c r="I74" t="s">
        <v>88</v>
      </c>
      <c r="K74" s="27">
        <v>11517</v>
      </c>
      <c r="L74" s="56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75" x14ac:dyDescent="0.25">
      <c r="A75">
        <v>11492</v>
      </c>
      <c r="B75">
        <v>11507</v>
      </c>
      <c r="D75">
        <v>11488</v>
      </c>
      <c r="F75" s="189"/>
      <c r="G75" s="189"/>
      <c r="H75">
        <v>11504</v>
      </c>
      <c r="I75" t="s">
        <v>78</v>
      </c>
      <c r="K75" s="27">
        <v>11514</v>
      </c>
      <c r="L75" s="56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75" x14ac:dyDescent="0.25">
      <c r="A76">
        <v>11493</v>
      </c>
      <c r="B76">
        <v>11509</v>
      </c>
      <c r="D76">
        <v>11467</v>
      </c>
      <c r="F76" s="189"/>
      <c r="G76" s="189"/>
      <c r="H76">
        <v>11528</v>
      </c>
      <c r="I76" t="s">
        <v>121</v>
      </c>
      <c r="K76" s="27">
        <v>11500</v>
      </c>
      <c r="L76" s="56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75" x14ac:dyDescent="0.25">
      <c r="A77">
        <v>11494</v>
      </c>
      <c r="B77">
        <v>11510</v>
      </c>
      <c r="D77">
        <v>11489</v>
      </c>
      <c r="F77" s="189"/>
      <c r="G77" s="189"/>
      <c r="H77">
        <v>11531</v>
      </c>
      <c r="I77" t="s">
        <v>122</v>
      </c>
      <c r="K77" s="27">
        <v>11501</v>
      </c>
      <c r="L77" s="56" t="s">
        <v>85</v>
      </c>
      <c r="M77">
        <v>11511</v>
      </c>
      <c r="N77">
        <v>11511</v>
      </c>
      <c r="O77">
        <v>11511</v>
      </c>
      <c r="P77">
        <v>11511</v>
      </c>
      <c r="Q77" t="s">
        <v>168</v>
      </c>
      <c r="R77" t="s">
        <v>272</v>
      </c>
    </row>
    <row r="78" spans="1:18" ht="15.75" x14ac:dyDescent="0.25">
      <c r="A78">
        <v>11495</v>
      </c>
      <c r="B78">
        <v>11511</v>
      </c>
      <c r="D78">
        <v>11490</v>
      </c>
      <c r="F78" s="189"/>
      <c r="G78" s="189"/>
      <c r="H78">
        <v>11526</v>
      </c>
      <c r="I78" t="s">
        <v>114</v>
      </c>
      <c r="K78" s="27">
        <v>11495</v>
      </c>
      <c r="L78" s="56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75" x14ac:dyDescent="0.25">
      <c r="A79">
        <v>11496</v>
      </c>
      <c r="B79">
        <v>11514</v>
      </c>
      <c r="D79">
        <v>11491</v>
      </c>
      <c r="F79" s="189"/>
      <c r="G79" s="189"/>
      <c r="H79">
        <v>11527</v>
      </c>
      <c r="I79" t="s">
        <v>115</v>
      </c>
      <c r="K79" s="27">
        <v>11496</v>
      </c>
      <c r="L79" s="56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75" x14ac:dyDescent="0.25">
      <c r="A80">
        <v>11497</v>
      </c>
      <c r="B80">
        <v>11515</v>
      </c>
      <c r="D80">
        <v>11492</v>
      </c>
      <c r="F80" s="189"/>
      <c r="G80" s="189"/>
      <c r="H80">
        <v>11521</v>
      </c>
      <c r="I80" t="s">
        <v>113</v>
      </c>
      <c r="K80" s="27">
        <v>11530</v>
      </c>
      <c r="L80" s="44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75" x14ac:dyDescent="0.25">
      <c r="A81">
        <v>11498</v>
      </c>
      <c r="B81">
        <v>11517</v>
      </c>
      <c r="D81">
        <v>11493</v>
      </c>
      <c r="F81" s="189"/>
      <c r="G81" s="190"/>
      <c r="H81">
        <v>11407</v>
      </c>
      <c r="I81" t="s">
        <v>80</v>
      </c>
      <c r="K81" s="27">
        <v>11493</v>
      </c>
      <c r="L81" s="56" t="s">
        <v>83</v>
      </c>
      <c r="M81">
        <v>11526</v>
      </c>
      <c r="N81">
        <v>11526</v>
      </c>
      <c r="O81">
        <v>11526</v>
      </c>
      <c r="P81">
        <v>11526</v>
      </c>
      <c r="Q81" t="s">
        <v>174</v>
      </c>
      <c r="R81" t="s">
        <v>272</v>
      </c>
    </row>
    <row r="82" spans="1:18" ht="15.75" x14ac:dyDescent="0.25">
      <c r="A82">
        <v>11499</v>
      </c>
      <c r="B82">
        <v>11518</v>
      </c>
      <c r="D82">
        <v>11494</v>
      </c>
      <c r="F82" s="189"/>
      <c r="G82" s="188" t="s">
        <v>82</v>
      </c>
      <c r="H82">
        <v>11515</v>
      </c>
      <c r="I82" t="s">
        <v>109</v>
      </c>
      <c r="K82" s="27">
        <v>11406</v>
      </c>
      <c r="L82" s="56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75" x14ac:dyDescent="0.25">
      <c r="A83">
        <v>11500</v>
      </c>
      <c r="B83">
        <v>11520</v>
      </c>
      <c r="D83">
        <v>11495</v>
      </c>
      <c r="F83" s="189"/>
      <c r="G83" s="189"/>
      <c r="H83">
        <v>11430</v>
      </c>
      <c r="I83" t="s">
        <v>53</v>
      </c>
      <c r="K83" s="27">
        <v>11497</v>
      </c>
      <c r="L83" s="56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75" x14ac:dyDescent="0.25">
      <c r="A84">
        <v>11501</v>
      </c>
      <c r="B84">
        <v>11523</v>
      </c>
      <c r="D84">
        <v>11496</v>
      </c>
      <c r="F84" s="189"/>
      <c r="G84" s="189"/>
      <c r="H84">
        <v>11431</v>
      </c>
      <c r="I84" t="s">
        <v>54</v>
      </c>
      <c r="K84" s="36">
        <v>11469</v>
      </c>
      <c r="L84" s="57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75" x14ac:dyDescent="0.25">
      <c r="A85">
        <v>11502</v>
      </c>
      <c r="B85">
        <v>11524</v>
      </c>
      <c r="D85">
        <v>11530</v>
      </c>
      <c r="F85" s="189"/>
      <c r="G85" s="189"/>
      <c r="H85">
        <v>11448</v>
      </c>
      <c r="I85" t="s">
        <v>55</v>
      </c>
      <c r="K85" s="27">
        <v>11498</v>
      </c>
      <c r="L85" s="56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75" x14ac:dyDescent="0.25">
      <c r="A86">
        <v>11503</v>
      </c>
      <c r="B86">
        <v>11525</v>
      </c>
      <c r="D86">
        <v>11497</v>
      </c>
      <c r="F86" s="189"/>
      <c r="G86" s="189"/>
      <c r="H86">
        <v>11516</v>
      </c>
      <c r="I86" t="s">
        <v>104</v>
      </c>
      <c r="K86" s="36">
        <v>11504</v>
      </c>
      <c r="L86" s="57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75" x14ac:dyDescent="0.25">
      <c r="A87">
        <v>11504</v>
      </c>
      <c r="B87">
        <v>11526</v>
      </c>
      <c r="D87">
        <v>11498</v>
      </c>
      <c r="F87" s="189"/>
      <c r="G87" s="189"/>
      <c r="H87">
        <v>11475</v>
      </c>
      <c r="I87" t="s">
        <v>56</v>
      </c>
      <c r="K87" s="27">
        <v>11528</v>
      </c>
      <c r="L87" s="56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75" x14ac:dyDescent="0.25">
      <c r="A88">
        <v>11505</v>
      </c>
      <c r="B88">
        <v>11527</v>
      </c>
      <c r="D88">
        <v>11500</v>
      </c>
      <c r="F88" s="189"/>
      <c r="G88" s="189"/>
      <c r="H88">
        <v>11433</v>
      </c>
      <c r="I88" t="s">
        <v>57</v>
      </c>
      <c r="K88" s="27">
        <v>11531</v>
      </c>
      <c r="L88" s="56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75" x14ac:dyDescent="0.25">
      <c r="A89">
        <v>11506</v>
      </c>
      <c r="B89">
        <v>11528</v>
      </c>
      <c r="D89">
        <v>11501</v>
      </c>
      <c r="F89" s="189"/>
      <c r="G89" s="189"/>
      <c r="H89">
        <v>11511</v>
      </c>
      <c r="I89" t="s">
        <v>103</v>
      </c>
      <c r="K89" s="27">
        <v>11526</v>
      </c>
      <c r="L89" s="56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75" x14ac:dyDescent="0.25">
      <c r="A90">
        <v>11507</v>
      </c>
      <c r="B90">
        <v>11531</v>
      </c>
      <c r="D90">
        <v>11502</v>
      </c>
      <c r="F90" s="189"/>
      <c r="G90" s="189"/>
      <c r="H90">
        <v>11485</v>
      </c>
      <c r="I90" t="s">
        <v>59</v>
      </c>
      <c r="K90" s="27">
        <v>11527</v>
      </c>
      <c r="L90" s="56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75" x14ac:dyDescent="0.25">
      <c r="A91">
        <v>11509</v>
      </c>
      <c r="D91">
        <v>11503</v>
      </c>
      <c r="F91" s="189"/>
      <c r="G91" s="189"/>
      <c r="H91">
        <v>11458</v>
      </c>
      <c r="I91" t="s">
        <v>60</v>
      </c>
      <c r="K91" s="36">
        <v>11521</v>
      </c>
      <c r="L91" s="40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75" x14ac:dyDescent="0.25">
      <c r="A92">
        <v>11510</v>
      </c>
      <c r="D92">
        <v>11504</v>
      </c>
      <c r="F92" s="189"/>
      <c r="G92" s="189"/>
      <c r="H92">
        <v>11457</v>
      </c>
      <c r="I92" t="s">
        <v>61</v>
      </c>
      <c r="K92" s="27">
        <v>11407</v>
      </c>
      <c r="L92" s="56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75" x14ac:dyDescent="0.25">
      <c r="A93">
        <v>11511</v>
      </c>
      <c r="D93">
        <v>11505</v>
      </c>
      <c r="F93" s="189"/>
      <c r="G93" s="189"/>
      <c r="H93">
        <v>11509</v>
      </c>
      <c r="I93" t="s">
        <v>102</v>
      </c>
      <c r="K93" s="27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75" x14ac:dyDescent="0.25">
      <c r="A94">
        <v>11514</v>
      </c>
      <c r="D94">
        <v>11506</v>
      </c>
      <c r="F94" s="189"/>
      <c r="G94" s="189"/>
      <c r="H94">
        <v>11518</v>
      </c>
      <c r="I94" t="s">
        <v>106</v>
      </c>
      <c r="K94" s="27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75" x14ac:dyDescent="0.25">
      <c r="A95">
        <v>11515</v>
      </c>
      <c r="D95">
        <v>11507</v>
      </c>
      <c r="F95" s="189"/>
      <c r="G95" s="189"/>
      <c r="H95">
        <v>11421</v>
      </c>
      <c r="I95" t="s">
        <v>62</v>
      </c>
      <c r="K95" s="27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75" x14ac:dyDescent="0.25">
      <c r="A96">
        <v>11516</v>
      </c>
      <c r="D96">
        <v>11509</v>
      </c>
      <c r="F96" s="189"/>
      <c r="G96" s="189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75" x14ac:dyDescent="0.25">
      <c r="A97">
        <v>11517</v>
      </c>
      <c r="D97">
        <v>11510</v>
      </c>
      <c r="F97" s="189"/>
      <c r="G97" s="189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75" x14ac:dyDescent="0.25">
      <c r="A98">
        <v>11518</v>
      </c>
      <c r="D98">
        <v>11511</v>
      </c>
      <c r="F98" s="189"/>
      <c r="G98" s="189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.75" x14ac:dyDescent="0.25">
      <c r="A99">
        <v>11520</v>
      </c>
      <c r="D99">
        <v>11514</v>
      </c>
      <c r="F99" s="189"/>
      <c r="G99" s="189"/>
      <c r="H99">
        <v>11445</v>
      </c>
      <c r="I99" t="s">
        <v>67</v>
      </c>
      <c r="K99" s="159" t="s">
        <v>82</v>
      </c>
      <c r="L99" s="160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75" x14ac:dyDescent="0.25">
      <c r="A100">
        <v>11521</v>
      </c>
      <c r="D100">
        <v>11515</v>
      </c>
      <c r="F100" s="189"/>
      <c r="G100" s="189"/>
      <c r="H100">
        <v>11432</v>
      </c>
      <c r="I100" t="s">
        <v>68</v>
      </c>
      <c r="K100" s="27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75" x14ac:dyDescent="0.25">
      <c r="A101">
        <v>11522</v>
      </c>
      <c r="D101">
        <v>11517</v>
      </c>
      <c r="F101" s="189"/>
      <c r="G101" s="189"/>
      <c r="H101">
        <v>11422</v>
      </c>
      <c r="I101" t="s">
        <v>69</v>
      </c>
      <c r="K101" s="27">
        <v>11515</v>
      </c>
      <c r="L101" s="56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75" x14ac:dyDescent="0.25">
      <c r="A102">
        <v>11523</v>
      </c>
      <c r="D102">
        <v>11518</v>
      </c>
      <c r="F102" s="189"/>
      <c r="G102" s="189"/>
      <c r="H102">
        <v>11522</v>
      </c>
      <c r="I102" t="s">
        <v>112</v>
      </c>
      <c r="K102" s="27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75" x14ac:dyDescent="0.25">
      <c r="A103">
        <v>11524</v>
      </c>
      <c r="D103">
        <v>11520</v>
      </c>
      <c r="F103" s="189"/>
      <c r="G103" s="189"/>
      <c r="H103">
        <v>11506</v>
      </c>
      <c r="I103" t="s">
        <v>100</v>
      </c>
      <c r="K103" s="27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75" x14ac:dyDescent="0.25">
      <c r="A104">
        <v>11525</v>
      </c>
      <c r="D104">
        <v>11523</v>
      </c>
      <c r="F104" s="189"/>
      <c r="G104" s="189"/>
      <c r="H104">
        <v>11478</v>
      </c>
      <c r="I104" t="s">
        <v>70</v>
      </c>
      <c r="K104" s="27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75" x14ac:dyDescent="0.25">
      <c r="A105">
        <v>11526</v>
      </c>
      <c r="D105">
        <v>11524</v>
      </c>
      <c r="F105" s="189"/>
      <c r="G105" s="189"/>
      <c r="H105">
        <v>11477</v>
      </c>
      <c r="I105" t="s">
        <v>71</v>
      </c>
      <c r="K105" s="36">
        <v>11516</v>
      </c>
      <c r="L105" s="40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75" x14ac:dyDescent="0.25">
      <c r="A106">
        <v>11527</v>
      </c>
      <c r="D106">
        <v>11525</v>
      </c>
      <c r="F106" s="189"/>
      <c r="G106" s="189"/>
      <c r="H106">
        <v>11520</v>
      </c>
      <c r="I106" t="s">
        <v>111</v>
      </c>
      <c r="K106" s="27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75" x14ac:dyDescent="0.25">
      <c r="A107">
        <v>11528</v>
      </c>
      <c r="D107">
        <v>11526</v>
      </c>
      <c r="F107" s="189"/>
      <c r="G107" s="189"/>
      <c r="I107" t="s">
        <v>110</v>
      </c>
      <c r="K107" s="27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75" x14ac:dyDescent="0.25">
      <c r="A108">
        <v>11529</v>
      </c>
      <c r="D108">
        <v>11527</v>
      </c>
      <c r="F108" s="189"/>
      <c r="G108" s="189"/>
      <c r="H108">
        <v>11456</v>
      </c>
      <c r="I108" t="s">
        <v>72</v>
      </c>
      <c r="K108" s="27">
        <v>11511</v>
      </c>
      <c r="L108" s="56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75" x14ac:dyDescent="0.25">
      <c r="A109">
        <v>11530</v>
      </c>
      <c r="D109">
        <v>11521</v>
      </c>
      <c r="F109" s="189"/>
      <c r="G109" s="189"/>
      <c r="H109">
        <v>11533</v>
      </c>
      <c r="I109" t="s">
        <v>154</v>
      </c>
      <c r="K109" s="27">
        <v>11485</v>
      </c>
      <c r="L109" s="56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75" x14ac:dyDescent="0.25">
      <c r="A110">
        <v>11531</v>
      </c>
      <c r="D110">
        <v>11528</v>
      </c>
      <c r="F110" s="189"/>
      <c r="G110" s="189"/>
      <c r="H110">
        <v>11444</v>
      </c>
      <c r="I110" t="s">
        <v>75</v>
      </c>
      <c r="K110" s="27">
        <v>11458</v>
      </c>
      <c r="L110" s="40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75" x14ac:dyDescent="0.25">
      <c r="D111">
        <v>11531</v>
      </c>
      <c r="F111" s="189"/>
      <c r="G111" s="189"/>
      <c r="H111">
        <v>11434</v>
      </c>
      <c r="I111" t="s">
        <v>76</v>
      </c>
      <c r="K111" s="27">
        <v>11457</v>
      </c>
      <c r="L111" s="40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75" x14ac:dyDescent="0.25">
      <c r="D112">
        <v>11533</v>
      </c>
      <c r="F112" s="189"/>
      <c r="G112" s="189"/>
      <c r="H112">
        <v>11455</v>
      </c>
      <c r="I112" t="s">
        <v>77</v>
      </c>
      <c r="K112" s="27">
        <v>11509</v>
      </c>
      <c r="L112" s="56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75" x14ac:dyDescent="0.25">
      <c r="F113" s="190"/>
      <c r="G113" s="190"/>
      <c r="H113">
        <v>11463</v>
      </c>
      <c r="I113" t="s">
        <v>79</v>
      </c>
      <c r="K113" s="27">
        <v>11518</v>
      </c>
      <c r="L113" s="56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75" x14ac:dyDescent="0.25">
      <c r="K114" s="27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75" x14ac:dyDescent="0.25">
      <c r="K115" s="27">
        <v>11484</v>
      </c>
      <c r="L115" s="56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75" x14ac:dyDescent="0.25">
      <c r="K116" s="27">
        <v>11510</v>
      </c>
      <c r="L116" s="56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75" x14ac:dyDescent="0.25">
      <c r="K117" s="27">
        <v>11507</v>
      </c>
      <c r="L117" s="56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75" x14ac:dyDescent="0.25">
      <c r="K118" s="27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75" x14ac:dyDescent="0.25">
      <c r="K119" s="27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75" x14ac:dyDescent="0.25">
      <c r="K120" s="27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75" x14ac:dyDescent="0.25">
      <c r="K121" s="49">
        <v>11522</v>
      </c>
      <c r="L121" s="51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75" x14ac:dyDescent="0.25">
      <c r="K122" s="27">
        <v>11506</v>
      </c>
      <c r="L122" s="56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75" x14ac:dyDescent="0.25">
      <c r="K123" s="27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75" x14ac:dyDescent="0.25">
      <c r="K124" s="27">
        <v>11477</v>
      </c>
      <c r="L124" s="56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75" x14ac:dyDescent="0.25">
      <c r="K125" s="27">
        <v>11520</v>
      </c>
      <c r="L125" s="56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75" x14ac:dyDescent="0.25">
      <c r="K126" s="49"/>
      <c r="L126" s="50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75" x14ac:dyDescent="0.25">
      <c r="K127" s="27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75" x14ac:dyDescent="0.25">
      <c r="K128" s="27">
        <v>11533</v>
      </c>
      <c r="L128" s="7" t="s">
        <v>154</v>
      </c>
    </row>
    <row r="129" spans="11:12" ht="15.75" x14ac:dyDescent="0.25">
      <c r="K129" s="27">
        <v>11444</v>
      </c>
      <c r="L129" s="7" t="s">
        <v>75</v>
      </c>
    </row>
    <row r="130" spans="11:12" ht="15.75" x14ac:dyDescent="0.25">
      <c r="K130" s="27">
        <v>11434</v>
      </c>
      <c r="L130" s="7" t="s">
        <v>76</v>
      </c>
    </row>
    <row r="131" spans="11:12" ht="15.75" x14ac:dyDescent="0.25">
      <c r="K131" s="27">
        <v>11455</v>
      </c>
      <c r="L131" s="7" t="s">
        <v>77</v>
      </c>
    </row>
    <row r="132" spans="11:12" ht="15.75" x14ac:dyDescent="0.25">
      <c r="K132" s="27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4" priority="5" stopIfTrue="1"/>
  </conditionalFormatting>
  <conditionalFormatting sqref="K3:K17 M1:M1048576">
    <cfRule type="duplicateValues" dxfId="3" priority="4"/>
  </conditionalFormatting>
  <conditionalFormatting sqref="K23:K56 N1:N1048576">
    <cfRule type="duplicateValues" dxfId="2" priority="3"/>
  </conditionalFormatting>
  <conditionalFormatting sqref="K62:K95 O1:O1048576">
    <cfRule type="duplicateValues" dxfId="1" priority="2"/>
  </conditionalFormatting>
  <conditionalFormatting sqref="K101:K132 P1:P1048576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13</vt:i4>
      </vt:variant>
    </vt:vector>
  </HeadingPairs>
  <TitlesOfParts>
    <vt:vector size="28" baseType="lpstr">
      <vt:lpstr>OCTUBRE</vt:lpstr>
      <vt:lpstr>SEMANA_OCT_1</vt:lpstr>
      <vt:lpstr>SEMANA_OCT_2</vt:lpstr>
      <vt:lpstr>SEMANA_OCT_3</vt:lpstr>
      <vt:lpstr>SEMANA_OCT_4</vt:lpstr>
      <vt:lpstr>SEMANA_OCT_5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2024-10-09T11:48:35Z</dcterms:modified>
</cp:coreProperties>
</file>