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338ED3CD-3B92-4D12-98B9-B0DC723FBA13}" xr6:coauthVersionLast="47" xr6:coauthVersionMax="47" xr10:uidLastSave="{00000000-0000-0000-0000-000000000000}"/>
  <bookViews>
    <workbookView xWindow="0" yWindow="0" windowWidth="20490" windowHeight="10800" tabRatio="769" firstSheet="2" activeTab="2" xr2:uid="{FB7D1B7B-0160-4AC8-B207-E1A9D5F2893C}"/>
  </bookViews>
  <sheets>
    <sheet name="SEPTIEMBRE" sheetId="1" r:id="rId1"/>
    <sheet name="SEMANA_SEP_1" sheetId="29" r:id="rId2"/>
    <sheet name="SEMANA_SEP_2" sheetId="30" r:id="rId3"/>
    <sheet name="SEMANA_SEP_3" sheetId="31" r:id="rId4"/>
    <sheet name="SEMANA_SEP_4" sheetId="32" r:id="rId5"/>
    <sheet name="SEMANA_SEP_5" sheetId="33" r:id="rId6"/>
    <sheet name="SEMANA_SEP_6" sheetId="34" r:id="rId7"/>
    <sheet name="VARIABLES" sheetId="24" r:id="rId8"/>
    <sheet name="JORNADAS" sheetId="23" r:id="rId9"/>
    <sheet name="LLAMADOS" sheetId="17" r:id="rId10"/>
    <sheet name="Hoja_Base" sheetId="26" state="hidden" r:id="rId11"/>
    <sheet name="Fichaje" sheetId="20" r:id="rId12"/>
    <sheet name="NOMINA" sheetId="21" r:id="rId13"/>
    <sheet name="MOBIBUK" sheetId="22" r:id="rId14"/>
    <sheet name="CONFIG" sheetId="28" r:id="rId15"/>
    <sheet name="Hoja1" sheetId="10" state="hidden" r:id="rId16"/>
  </sheets>
  <functionGroups builtInGroupCount="19"/>
  <definedNames>
    <definedName name="_xlnm._FilterDatabase" localSheetId="0" hidden="1">SEPTIEMBRE!$C$42:$AE$42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SEPTIEMBRE!$AC$1</definedName>
    <definedName name="ExternalData_3" localSheetId="11" hidden="1">Fichaje!$A$1:$G$1489</definedName>
    <definedName name="ExternalData_4" localSheetId="12" hidden="1">NOMINA!$A$1:$T$126</definedName>
    <definedName name="ExternalData_5" localSheetId="13" hidden="1">MOBIBUK!$A$1:$N$111</definedName>
    <definedName name="FACTOR_HORAS">CONFIG!$B$5:$E$7</definedName>
    <definedName name="FESTIVOS">CONFIG!$G$2:$J$20</definedName>
    <definedName name="FichajePath">Fichaje!$Z$1</definedName>
    <definedName name="MobibukPath">MOBIBUK!$AA$1</definedName>
    <definedName name="Nomina">SEPTIEMBRE!$A$5:$B$75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JORNADAS!$B$51</definedName>
    <definedName name="Total_Variables">VARIABLES!$B$9</definedName>
    <definedName name="Totales_Almacen">SEPTIEMBRE!$A$16</definedName>
    <definedName name="Totales_GOB_I">SEPTIEMBRE!$A$70</definedName>
    <definedName name="Totales_GOB_II">SEPTIEMBRE!$A$96</definedName>
    <definedName name="Totales_La_Torre">SEPTIEMBRE!$A$38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2" i="24" l="1"/>
  <c r="F90" i="24"/>
  <c r="E92" i="24"/>
  <c r="E90" i="24"/>
  <c r="D92" i="24"/>
  <c r="D90" i="24"/>
  <c r="AF311" i="34"/>
  <c r="AF310" i="34"/>
  <c r="AF309" i="34"/>
  <c r="AG308" i="34"/>
  <c r="AF308" i="34"/>
  <c r="AF307" i="34"/>
  <c r="AF306" i="34"/>
  <c r="AF305" i="34"/>
  <c r="AF304" i="34"/>
  <c r="AF303" i="34"/>
  <c r="AF302" i="34"/>
  <c r="AF301" i="34"/>
  <c r="AF300" i="34"/>
  <c r="AG300" i="34" s="1"/>
  <c r="AF299" i="34"/>
  <c r="AF298" i="34"/>
  <c r="AF297" i="34"/>
  <c r="AF296" i="34"/>
  <c r="AG296" i="34" s="1"/>
  <c r="AF295" i="34"/>
  <c r="AF294" i="34"/>
  <c r="AG292" i="34" s="1"/>
  <c r="AF293" i="34"/>
  <c r="AF292" i="34"/>
  <c r="AF291" i="34"/>
  <c r="AF290" i="34"/>
  <c r="AF289" i="34"/>
  <c r="AF288" i="34"/>
  <c r="AG288" i="34" s="1"/>
  <c r="AF287" i="34"/>
  <c r="AF286" i="34"/>
  <c r="AF285" i="34"/>
  <c r="AF284" i="34"/>
  <c r="AG284" i="34" s="1"/>
  <c r="AF283" i="34"/>
  <c r="AF282" i="34"/>
  <c r="AF281" i="34"/>
  <c r="AF280" i="34"/>
  <c r="AG280" i="34" s="1"/>
  <c r="AF279" i="34"/>
  <c r="AF278" i="34"/>
  <c r="AF277" i="34"/>
  <c r="AF276" i="34"/>
  <c r="AG276" i="34" s="1"/>
  <c r="AF275" i="34"/>
  <c r="AF274" i="34"/>
  <c r="AF273" i="34"/>
  <c r="AF272" i="34"/>
  <c r="AF271" i="34"/>
  <c r="AF270" i="34"/>
  <c r="AF269" i="34"/>
  <c r="AG268" i="34"/>
  <c r="AF268" i="34"/>
  <c r="AF267" i="34"/>
  <c r="AF266" i="34"/>
  <c r="AF265" i="34"/>
  <c r="AF264" i="34"/>
  <c r="AG264" i="34" s="1"/>
  <c r="AF263" i="34"/>
  <c r="AF262" i="34"/>
  <c r="AF261" i="34"/>
  <c r="AG260" i="34" s="1"/>
  <c r="AF260" i="34"/>
  <c r="AF259" i="34"/>
  <c r="AF258" i="34"/>
  <c r="AF257" i="34"/>
  <c r="AF256" i="34"/>
  <c r="AG256" i="34" s="1"/>
  <c r="AF255" i="34"/>
  <c r="AF254" i="34"/>
  <c r="AF253" i="34"/>
  <c r="AF252" i="34"/>
  <c r="AG252" i="34" s="1"/>
  <c r="AF251" i="34"/>
  <c r="AF250" i="34"/>
  <c r="AF249" i="34"/>
  <c r="AF248" i="34"/>
  <c r="AG248" i="34" s="1"/>
  <c r="AF247" i="34"/>
  <c r="AF246" i="34"/>
  <c r="AF245" i="34"/>
  <c r="AG244" i="34"/>
  <c r="AF244" i="34"/>
  <c r="AF243" i="34"/>
  <c r="AF242" i="34"/>
  <c r="AF241" i="34"/>
  <c r="AF240" i="34"/>
  <c r="AG240" i="34" s="1"/>
  <c r="AF239" i="34"/>
  <c r="AF238" i="34"/>
  <c r="AF237" i="34"/>
  <c r="AF236" i="34"/>
  <c r="AG236" i="34" s="1"/>
  <c r="AF235" i="34"/>
  <c r="AF234" i="34"/>
  <c r="AF233" i="34"/>
  <c r="AF232" i="34"/>
  <c r="AG232" i="34" s="1"/>
  <c r="AF231" i="34"/>
  <c r="AF230" i="34"/>
  <c r="AF229" i="34"/>
  <c r="AF228" i="34"/>
  <c r="AF227" i="34"/>
  <c r="AF226" i="34"/>
  <c r="AF225" i="34"/>
  <c r="AF224" i="34"/>
  <c r="AG224" i="34" s="1"/>
  <c r="AF223" i="34"/>
  <c r="AF222" i="34"/>
  <c r="AF221" i="34"/>
  <c r="AF220" i="34"/>
  <c r="AG220" i="34" s="1"/>
  <c r="AF219" i="34"/>
  <c r="AF218" i="34"/>
  <c r="AF217" i="34"/>
  <c r="AF216" i="34"/>
  <c r="AG216" i="34" s="1"/>
  <c r="AF215" i="34"/>
  <c r="AF214" i="34"/>
  <c r="AF213" i="34"/>
  <c r="AG212" i="34"/>
  <c r="AF212" i="34"/>
  <c r="AF211" i="34"/>
  <c r="AF210" i="34"/>
  <c r="AF209" i="34"/>
  <c r="AF208" i="34"/>
  <c r="AG208" i="34" s="1"/>
  <c r="AF207" i="34"/>
  <c r="AF206" i="34"/>
  <c r="AF205" i="34"/>
  <c r="AF204" i="34"/>
  <c r="AG204" i="34" s="1"/>
  <c r="AF203" i="34"/>
  <c r="AF202" i="34"/>
  <c r="AF201" i="34"/>
  <c r="AF200" i="34"/>
  <c r="AG200" i="34" s="1"/>
  <c r="AF199" i="34"/>
  <c r="AF198" i="34"/>
  <c r="AF197" i="34"/>
  <c r="AF196" i="34"/>
  <c r="AF195" i="34"/>
  <c r="AF194" i="34"/>
  <c r="AF193" i="34"/>
  <c r="AF192" i="34"/>
  <c r="AG192" i="34" s="1"/>
  <c r="AF191" i="34"/>
  <c r="AF190" i="34"/>
  <c r="AF189" i="34"/>
  <c r="AF188" i="34"/>
  <c r="AG188" i="34" s="1"/>
  <c r="AF187" i="34"/>
  <c r="AF186" i="34"/>
  <c r="AF185" i="34"/>
  <c r="AF184" i="34"/>
  <c r="AG184" i="34" s="1"/>
  <c r="AF183" i="34"/>
  <c r="AF182" i="34"/>
  <c r="AF181" i="34"/>
  <c r="AG180" i="34"/>
  <c r="AF180" i="34"/>
  <c r="AF179" i="34"/>
  <c r="AF178" i="34"/>
  <c r="AF177" i="34"/>
  <c r="AF176" i="34"/>
  <c r="AF175" i="34"/>
  <c r="AF174" i="34"/>
  <c r="AF173" i="34"/>
  <c r="AF172" i="34"/>
  <c r="AG172" i="34" s="1"/>
  <c r="AF171" i="34"/>
  <c r="AF170" i="34"/>
  <c r="AF169" i="34"/>
  <c r="AF168" i="34"/>
  <c r="AG168" i="34" s="1"/>
  <c r="AF167" i="34"/>
  <c r="AF166" i="34"/>
  <c r="AF165" i="34"/>
  <c r="AF164" i="34"/>
  <c r="AF163" i="34"/>
  <c r="AF162" i="34"/>
  <c r="AF161" i="34"/>
  <c r="AF160" i="34"/>
  <c r="AG160" i="34" s="1"/>
  <c r="AF159" i="34"/>
  <c r="AF158" i="34"/>
  <c r="AF157" i="34"/>
  <c r="AF156" i="34"/>
  <c r="AG156" i="34" s="1"/>
  <c r="AF155" i="34"/>
  <c r="AF154" i="34"/>
  <c r="AF153" i="34"/>
  <c r="AF152" i="34"/>
  <c r="AG152" i="34" s="1"/>
  <c r="AF151" i="34"/>
  <c r="AF150" i="34"/>
  <c r="AF149" i="34"/>
  <c r="AF148" i="34"/>
  <c r="AG148" i="34" s="1"/>
  <c r="AF147" i="34"/>
  <c r="AF146" i="34"/>
  <c r="AF145" i="34"/>
  <c r="AF144" i="34"/>
  <c r="AG144" i="34" s="1"/>
  <c r="AF143" i="34"/>
  <c r="AF142" i="34"/>
  <c r="AF141" i="34"/>
  <c r="AF140" i="34"/>
  <c r="AG140" i="34" s="1"/>
  <c r="AF139" i="34"/>
  <c r="AF138" i="34"/>
  <c r="AF137" i="34"/>
  <c r="AF136" i="34"/>
  <c r="AG136" i="34" s="1"/>
  <c r="AF135" i="34"/>
  <c r="AF134" i="34"/>
  <c r="AG132" i="34" s="1"/>
  <c r="AF133" i="34"/>
  <c r="AF132" i="34"/>
  <c r="AF131" i="34"/>
  <c r="AF130" i="34"/>
  <c r="AF129" i="34"/>
  <c r="AF128" i="34"/>
  <c r="AG128" i="34" s="1"/>
  <c r="AF127" i="34"/>
  <c r="AF126" i="34"/>
  <c r="AF125" i="34"/>
  <c r="AF124" i="34"/>
  <c r="AG124" i="34" s="1"/>
  <c r="AF123" i="34"/>
  <c r="AF122" i="34"/>
  <c r="AF121" i="34"/>
  <c r="AF120" i="34"/>
  <c r="AG120" i="34" s="1"/>
  <c r="AF119" i="34"/>
  <c r="AF118" i="34"/>
  <c r="AF117" i="34"/>
  <c r="AG116" i="34"/>
  <c r="AF116" i="34"/>
  <c r="AF115" i="34"/>
  <c r="AF114" i="34"/>
  <c r="AF113" i="34"/>
  <c r="AF112" i="34"/>
  <c r="AG112" i="34" s="1"/>
  <c r="AF111" i="34"/>
  <c r="AF110" i="34"/>
  <c r="AF109" i="34"/>
  <c r="AG108" i="34"/>
  <c r="AF108" i="34"/>
  <c r="AF107" i="34"/>
  <c r="AF106" i="34"/>
  <c r="AF105" i="34"/>
  <c r="AF104" i="34"/>
  <c r="AG104" i="34" s="1"/>
  <c r="AF103" i="34"/>
  <c r="AF102" i="34"/>
  <c r="AF101" i="34"/>
  <c r="AG100" i="34" s="1"/>
  <c r="AF100" i="34"/>
  <c r="AF99" i="34"/>
  <c r="AF98" i="34"/>
  <c r="AF97" i="34"/>
  <c r="AF96" i="34"/>
  <c r="AG96" i="34" s="1"/>
  <c r="AF95" i="34"/>
  <c r="AF94" i="34"/>
  <c r="AF93" i="34"/>
  <c r="AF92" i="34"/>
  <c r="AG92" i="34" s="1"/>
  <c r="AF91" i="34"/>
  <c r="AF90" i="34"/>
  <c r="AF89" i="34"/>
  <c r="AF88" i="34"/>
  <c r="AG88" i="34" s="1"/>
  <c r="AF87" i="34"/>
  <c r="AF86" i="34"/>
  <c r="AF85" i="34"/>
  <c r="AF84" i="34"/>
  <c r="AG84" i="34" s="1"/>
  <c r="AF83" i="34"/>
  <c r="AF82" i="34"/>
  <c r="AF81" i="34"/>
  <c r="AF80" i="34"/>
  <c r="AG80" i="34" s="1"/>
  <c r="AF79" i="34"/>
  <c r="AF78" i="34"/>
  <c r="AF77" i="34"/>
  <c r="AG76" i="34"/>
  <c r="AF76" i="34"/>
  <c r="AF75" i="34"/>
  <c r="AF74" i="34"/>
  <c r="AF73" i="34"/>
  <c r="AF72" i="34"/>
  <c r="AG72" i="34" s="1"/>
  <c r="AF71" i="34"/>
  <c r="AF70" i="34"/>
  <c r="AF69" i="34"/>
  <c r="AG68" i="34" s="1"/>
  <c r="AF68" i="34"/>
  <c r="AF67" i="34"/>
  <c r="AF66" i="34"/>
  <c r="AF65" i="34"/>
  <c r="AF64" i="34"/>
  <c r="AG64" i="34" s="1"/>
  <c r="AF63" i="34"/>
  <c r="AF62" i="34"/>
  <c r="AF61" i="34"/>
  <c r="AF60" i="34"/>
  <c r="AG60" i="34" s="1"/>
  <c r="AF59" i="34"/>
  <c r="AF58" i="34"/>
  <c r="AF57" i="34"/>
  <c r="AF56" i="34"/>
  <c r="AG56" i="34" s="1"/>
  <c r="AF55" i="34"/>
  <c r="AF54" i="34"/>
  <c r="AF53" i="34"/>
  <c r="AG52" i="34"/>
  <c r="AF52" i="34"/>
  <c r="AF51" i="34"/>
  <c r="AF50" i="34"/>
  <c r="AF49" i="34"/>
  <c r="AF48" i="34"/>
  <c r="AG48" i="34" s="1"/>
  <c r="AF47" i="34"/>
  <c r="AF46" i="34"/>
  <c r="AF45" i="34"/>
  <c r="AG44" i="34"/>
  <c r="AF44" i="34"/>
  <c r="AF43" i="34"/>
  <c r="AF42" i="34"/>
  <c r="AF41" i="34"/>
  <c r="AF40" i="34"/>
  <c r="AG40" i="34" s="1"/>
  <c r="AF39" i="34"/>
  <c r="AF38" i="34"/>
  <c r="AF37" i="34"/>
  <c r="AG36" i="34" s="1"/>
  <c r="AF36" i="34"/>
  <c r="AF35" i="34"/>
  <c r="AF34" i="34"/>
  <c r="AF33" i="34"/>
  <c r="AF32" i="34"/>
  <c r="AG32" i="34" s="1"/>
  <c r="AF31" i="34"/>
  <c r="AF30" i="34"/>
  <c r="AF29" i="34"/>
  <c r="AF28" i="34"/>
  <c r="AG28" i="34" s="1"/>
  <c r="AF27" i="34"/>
  <c r="AF26" i="34"/>
  <c r="AF25" i="34"/>
  <c r="AF24" i="34"/>
  <c r="AG24" i="34" s="1"/>
  <c r="AF23" i="34"/>
  <c r="AF22" i="34"/>
  <c r="AF21" i="34"/>
  <c r="AG20" i="34"/>
  <c r="AF20" i="34"/>
  <c r="AF19" i="34"/>
  <c r="AF18" i="34"/>
  <c r="AF17" i="34"/>
  <c r="AF16" i="34"/>
  <c r="AG16" i="34" s="1"/>
  <c r="AF15" i="34"/>
  <c r="AF14" i="34"/>
  <c r="AF13" i="34"/>
  <c r="AG12" i="34"/>
  <c r="AF12" i="34"/>
  <c r="AF11" i="34"/>
  <c r="AF10" i="34"/>
  <c r="AF9" i="34"/>
  <c r="AF8" i="34"/>
  <c r="AG8" i="34" s="1"/>
  <c r="AF7" i="34"/>
  <c r="AF6" i="34"/>
  <c r="AF5" i="34"/>
  <c r="AG4" i="34" s="1"/>
  <c r="AF4" i="34"/>
  <c r="AF311" i="33"/>
  <c r="AF310" i="33"/>
  <c r="AF309" i="33"/>
  <c r="AF308" i="33"/>
  <c r="AG308" i="33" s="1"/>
  <c r="AF307" i="33"/>
  <c r="AF306" i="33"/>
  <c r="AF305" i="33"/>
  <c r="AF304" i="33"/>
  <c r="AG304" i="33" s="1"/>
  <c r="AF303" i="33"/>
  <c r="AF302" i="33"/>
  <c r="AF301" i="33"/>
  <c r="AF300" i="33"/>
  <c r="AF299" i="33"/>
  <c r="AF298" i="33"/>
  <c r="AF297" i="33"/>
  <c r="AF296" i="33"/>
  <c r="AF295" i="33"/>
  <c r="AF294" i="33"/>
  <c r="AF293" i="33"/>
  <c r="AF292" i="33"/>
  <c r="AG292" i="33" s="1"/>
  <c r="AF291" i="33"/>
  <c r="AF290" i="33"/>
  <c r="AF289" i="33"/>
  <c r="AF288" i="33"/>
  <c r="AG288" i="33" s="1"/>
  <c r="AF287" i="33"/>
  <c r="AF286" i="33"/>
  <c r="AF285" i="33"/>
  <c r="AF284" i="33"/>
  <c r="AG284" i="33" s="1"/>
  <c r="AF283" i="33"/>
  <c r="AF282" i="33"/>
  <c r="AF281" i="33"/>
  <c r="AF280" i="33"/>
  <c r="AG280" i="33" s="1"/>
  <c r="AF279" i="33"/>
  <c r="AF278" i="33"/>
  <c r="AF277" i="33"/>
  <c r="AF276" i="33"/>
  <c r="AG276" i="33" s="1"/>
  <c r="AF275" i="33"/>
  <c r="AF274" i="33"/>
  <c r="AF273" i="33"/>
  <c r="AF272" i="33"/>
  <c r="AG272" i="33" s="1"/>
  <c r="AF271" i="33"/>
  <c r="AF270" i="33"/>
  <c r="AF269" i="33"/>
  <c r="AF268" i="33"/>
  <c r="AF267" i="33"/>
  <c r="AF266" i="33"/>
  <c r="AF265" i="33"/>
  <c r="AF264" i="33"/>
  <c r="AF263" i="33"/>
  <c r="AF262" i="33"/>
  <c r="AF261" i="33"/>
  <c r="AF260" i="33"/>
  <c r="AG260" i="33" s="1"/>
  <c r="AF259" i="33"/>
  <c r="AF258" i="33"/>
  <c r="AF257" i="33"/>
  <c r="AF256" i="33"/>
  <c r="AG256" i="33" s="1"/>
  <c r="AF255" i="33"/>
  <c r="AF254" i="33"/>
  <c r="AF253" i="33"/>
  <c r="AF252" i="33"/>
  <c r="AG252" i="33" s="1"/>
  <c r="AF251" i="33"/>
  <c r="AF250" i="33"/>
  <c r="AF249" i="33"/>
  <c r="AF248" i="33"/>
  <c r="AG248" i="33" s="1"/>
  <c r="AF247" i="33"/>
  <c r="AF246" i="33"/>
  <c r="AF245" i="33"/>
  <c r="AF244" i="33"/>
  <c r="AG244" i="33" s="1"/>
  <c r="AF243" i="33"/>
  <c r="AF242" i="33"/>
  <c r="AF241" i="33"/>
  <c r="AF240" i="33"/>
  <c r="AG240" i="33" s="1"/>
  <c r="AF239" i="33"/>
  <c r="AF238" i="33"/>
  <c r="AF237" i="33"/>
  <c r="AF236" i="33"/>
  <c r="AF235" i="33"/>
  <c r="AF234" i="33"/>
  <c r="AF233" i="33"/>
  <c r="AF232" i="33"/>
  <c r="AF231" i="33"/>
  <c r="AF230" i="33"/>
  <c r="AF229" i="33"/>
  <c r="AF228" i="33"/>
  <c r="AG228" i="33" s="1"/>
  <c r="AF227" i="33"/>
  <c r="AF226" i="33"/>
  <c r="AF225" i="33"/>
  <c r="AF224" i="33"/>
  <c r="AG224" i="33" s="1"/>
  <c r="AF223" i="33"/>
  <c r="AF222" i="33"/>
  <c r="AF221" i="33"/>
  <c r="AF220" i="33"/>
  <c r="AG220" i="33" s="1"/>
  <c r="AF219" i="33"/>
  <c r="AF218" i="33"/>
  <c r="AF217" i="33"/>
  <c r="AF216" i="33"/>
  <c r="AG216" i="33" s="1"/>
  <c r="AF215" i="33"/>
  <c r="AF214" i="33"/>
  <c r="AF213" i="33"/>
  <c r="AF212" i="33"/>
  <c r="AG212" i="33" s="1"/>
  <c r="AF211" i="33"/>
  <c r="AF210" i="33"/>
  <c r="AF209" i="33"/>
  <c r="AF208" i="33"/>
  <c r="AG208" i="33" s="1"/>
  <c r="AF207" i="33"/>
  <c r="AF206" i="33"/>
  <c r="AF205" i="33"/>
  <c r="AF204" i="33"/>
  <c r="AF203" i="33"/>
  <c r="AG200" i="33" s="1"/>
  <c r="AF202" i="33"/>
  <c r="AF201" i="33"/>
  <c r="AF200" i="33"/>
  <c r="AF199" i="33"/>
  <c r="AF198" i="33"/>
  <c r="AF197" i="33"/>
  <c r="AF196" i="33"/>
  <c r="AG196" i="33" s="1"/>
  <c r="AF195" i="33"/>
  <c r="AF194" i="33"/>
  <c r="AF193" i="33"/>
  <c r="AF192" i="33"/>
  <c r="AG192" i="33" s="1"/>
  <c r="AF191" i="33"/>
  <c r="AF190" i="33"/>
  <c r="AF189" i="33"/>
  <c r="AF188" i="33"/>
  <c r="AG188" i="33" s="1"/>
  <c r="AF187" i="33"/>
  <c r="AF186" i="33"/>
  <c r="AF185" i="33"/>
  <c r="AF184" i="33"/>
  <c r="AG184" i="33" s="1"/>
  <c r="AF183" i="33"/>
  <c r="AF182" i="33"/>
  <c r="AF181" i="33"/>
  <c r="AF180" i="33"/>
  <c r="AG180" i="33" s="1"/>
  <c r="AF179" i="33"/>
  <c r="AF178" i="33"/>
  <c r="AF177" i="33"/>
  <c r="AF176" i="33"/>
  <c r="AG176" i="33" s="1"/>
  <c r="AF175" i="33"/>
  <c r="AF174" i="33"/>
  <c r="AF173" i="33"/>
  <c r="AF172" i="33"/>
  <c r="AF171" i="33"/>
  <c r="AF170" i="33"/>
  <c r="AF169" i="33"/>
  <c r="AF168" i="33"/>
  <c r="AF167" i="33"/>
  <c r="AF166" i="33"/>
  <c r="AF165" i="33"/>
  <c r="AF164" i="33"/>
  <c r="AG164" i="33" s="1"/>
  <c r="AF163" i="33"/>
  <c r="AF162" i="33"/>
  <c r="AF161" i="33"/>
  <c r="AF160" i="33"/>
  <c r="AG160" i="33" s="1"/>
  <c r="AF159" i="33"/>
  <c r="AF158" i="33"/>
  <c r="AF157" i="33"/>
  <c r="AF156" i="33"/>
  <c r="AG156" i="33" s="1"/>
  <c r="AF155" i="33"/>
  <c r="AF154" i="33"/>
  <c r="AF153" i="33"/>
  <c r="AF152" i="33"/>
  <c r="AG152" i="33" s="1"/>
  <c r="AF151" i="33"/>
  <c r="AF150" i="33"/>
  <c r="AF149" i="33"/>
  <c r="AF148" i="33"/>
  <c r="AG148" i="33" s="1"/>
  <c r="AF147" i="33"/>
  <c r="AF146" i="33"/>
  <c r="AF145" i="33"/>
  <c r="AF144" i="33"/>
  <c r="AG144" i="33" s="1"/>
  <c r="AF143" i="33"/>
  <c r="AF142" i="33"/>
  <c r="AF141" i="33"/>
  <c r="AF140" i="33"/>
  <c r="AF139" i="33"/>
  <c r="AF138" i="33"/>
  <c r="AF137" i="33"/>
  <c r="AF136" i="33"/>
  <c r="AF135" i="33"/>
  <c r="AF134" i="33"/>
  <c r="AF133" i="33"/>
  <c r="AF132" i="33"/>
  <c r="AG132" i="33" s="1"/>
  <c r="AF131" i="33"/>
  <c r="AF130" i="33"/>
  <c r="AF129" i="33"/>
  <c r="AF128" i="33"/>
  <c r="AG128" i="33" s="1"/>
  <c r="AF127" i="33"/>
  <c r="AF126" i="33"/>
  <c r="AF125" i="33"/>
  <c r="AF124" i="33"/>
  <c r="AG124" i="33" s="1"/>
  <c r="AF123" i="33"/>
  <c r="AF122" i="33"/>
  <c r="AF121" i="33"/>
  <c r="AF120" i="33"/>
  <c r="AG120" i="33" s="1"/>
  <c r="AF119" i="33"/>
  <c r="AF118" i="33"/>
  <c r="AF117" i="33"/>
  <c r="AF116" i="33"/>
  <c r="AG116" i="33" s="1"/>
  <c r="AF115" i="33"/>
  <c r="AF114" i="33"/>
  <c r="AF113" i="33"/>
  <c r="AF112" i="33"/>
  <c r="AG112" i="33" s="1"/>
  <c r="AF111" i="33"/>
  <c r="AG108" i="33" s="1"/>
  <c r="AF110" i="33"/>
  <c r="AF109" i="33"/>
  <c r="AF108" i="33"/>
  <c r="AF107" i="33"/>
  <c r="AF106" i="33"/>
  <c r="AF105" i="33"/>
  <c r="AG104" i="33"/>
  <c r="AF104" i="33"/>
  <c r="AF103" i="33"/>
  <c r="AF102" i="33"/>
  <c r="AF101" i="33"/>
  <c r="AG100" i="33"/>
  <c r="AF100" i="33"/>
  <c r="AF99" i="33"/>
  <c r="AF98" i="33"/>
  <c r="AF97" i="33"/>
  <c r="AF96" i="33"/>
  <c r="AG96" i="33" s="1"/>
  <c r="AF95" i="33"/>
  <c r="AF94" i="33"/>
  <c r="AF93" i="33"/>
  <c r="AF92" i="33"/>
  <c r="AG92" i="33" s="1"/>
  <c r="AF91" i="33"/>
  <c r="AF90" i="33"/>
  <c r="AF89" i="33"/>
  <c r="AF88" i="33"/>
  <c r="AG88" i="33" s="1"/>
  <c r="AF87" i="33"/>
  <c r="AF86" i="33"/>
  <c r="AF85" i="33"/>
  <c r="AF84" i="33"/>
  <c r="AG84" i="33" s="1"/>
  <c r="AF83" i="33"/>
  <c r="AF82" i="33"/>
  <c r="AF81" i="33"/>
  <c r="AF80" i="33"/>
  <c r="AG80" i="33" s="1"/>
  <c r="AF79" i="33"/>
  <c r="AG76" i="33" s="1"/>
  <c r="AF78" i="33"/>
  <c r="AF77" i="33"/>
  <c r="AF76" i="33"/>
  <c r="AF75" i="33"/>
  <c r="AF74" i="33"/>
  <c r="AF73" i="33"/>
  <c r="AF72" i="33"/>
  <c r="AG72" i="33" s="1"/>
  <c r="AF71" i="33"/>
  <c r="AF70" i="33"/>
  <c r="AF69" i="33"/>
  <c r="AG68" i="33"/>
  <c r="AF68" i="33"/>
  <c r="AF67" i="33"/>
  <c r="AF66" i="33"/>
  <c r="AF65" i="33"/>
  <c r="AF64" i="33"/>
  <c r="AG64" i="33" s="1"/>
  <c r="AF63" i="33"/>
  <c r="AF62" i="33"/>
  <c r="AF61" i="33"/>
  <c r="AF60" i="33"/>
  <c r="AG60" i="33" s="1"/>
  <c r="AF59" i="33"/>
  <c r="AF58" i="33"/>
  <c r="AF57" i="33"/>
  <c r="AF56" i="33"/>
  <c r="AG56" i="33" s="1"/>
  <c r="AF55" i="33"/>
  <c r="AF54" i="33"/>
  <c r="AF53" i="33"/>
  <c r="AF52" i="33"/>
  <c r="AG52" i="33" s="1"/>
  <c r="AF51" i="33"/>
  <c r="AF50" i="33"/>
  <c r="AF49" i="33"/>
  <c r="AF48" i="33"/>
  <c r="AG48" i="33" s="1"/>
  <c r="AF47" i="33"/>
  <c r="AG44" i="33" s="1"/>
  <c r="AF46" i="33"/>
  <c r="AF45" i="33"/>
  <c r="AF44" i="33"/>
  <c r="AF43" i="33"/>
  <c r="AF42" i="33"/>
  <c r="AF41" i="33"/>
  <c r="AF40" i="33"/>
  <c r="AG40" i="33" s="1"/>
  <c r="AF39" i="33"/>
  <c r="AF38" i="33"/>
  <c r="AF37" i="33"/>
  <c r="AG36" i="33"/>
  <c r="AF36" i="33"/>
  <c r="AF35" i="33"/>
  <c r="AF34" i="33"/>
  <c r="AF33" i="33"/>
  <c r="AF32" i="33"/>
  <c r="AG32" i="33" s="1"/>
  <c r="AF31" i="33"/>
  <c r="AF30" i="33"/>
  <c r="AF29" i="33"/>
  <c r="AF28" i="33"/>
  <c r="AG28" i="33" s="1"/>
  <c r="AF27" i="33"/>
  <c r="AF26" i="33"/>
  <c r="AF25" i="33"/>
  <c r="AF24" i="33"/>
  <c r="AG24" i="33" s="1"/>
  <c r="AF23" i="33"/>
  <c r="AF22" i="33"/>
  <c r="AF21" i="33"/>
  <c r="AF20" i="33"/>
  <c r="AG20" i="33" s="1"/>
  <c r="AF19" i="33"/>
  <c r="AF18" i="33"/>
  <c r="AF17" i="33"/>
  <c r="AF16" i="33"/>
  <c r="AG16" i="33" s="1"/>
  <c r="AF15" i="33"/>
  <c r="AG12" i="33" s="1"/>
  <c r="AF14" i="33"/>
  <c r="AF13" i="33"/>
  <c r="AF12" i="33"/>
  <c r="AF11" i="33"/>
  <c r="AF10" i="33"/>
  <c r="AF9" i="33"/>
  <c r="AG8" i="33"/>
  <c r="AF8" i="33"/>
  <c r="AF7" i="33"/>
  <c r="AF6" i="33"/>
  <c r="AF5" i="33"/>
  <c r="AG4" i="33"/>
  <c r="AF4" i="33"/>
  <c r="AF311" i="32"/>
  <c r="AF310" i="32"/>
  <c r="AF309" i="32"/>
  <c r="AF308" i="32"/>
  <c r="AG308" i="32" s="1"/>
  <c r="AF307" i="32"/>
  <c r="AF306" i="32"/>
  <c r="AF305" i="32"/>
  <c r="AF304" i="32"/>
  <c r="AG304" i="32" s="1"/>
  <c r="AF303" i="32"/>
  <c r="AF302" i="32"/>
  <c r="AF301" i="32"/>
  <c r="AF300" i="32"/>
  <c r="AG300" i="32" s="1"/>
  <c r="AF299" i="32"/>
  <c r="AF298" i="32"/>
  <c r="AF297" i="32"/>
  <c r="AF296" i="32"/>
  <c r="AF295" i="32"/>
  <c r="AF294" i="32"/>
  <c r="AF293" i="32"/>
  <c r="AF292" i="32"/>
  <c r="AG292" i="32" s="1"/>
  <c r="AF291" i="32"/>
  <c r="AF290" i="32"/>
  <c r="AF289" i="32"/>
  <c r="AF288" i="32"/>
  <c r="AG288" i="32" s="1"/>
  <c r="AF287" i="32"/>
  <c r="AF286" i="32"/>
  <c r="AF285" i="32"/>
  <c r="AF284" i="32"/>
  <c r="AF283" i="32"/>
  <c r="AF282" i="32"/>
  <c r="AF281" i="32"/>
  <c r="AF280" i="32"/>
  <c r="AG280" i="32" s="1"/>
  <c r="AF279" i="32"/>
  <c r="AF278" i="32"/>
  <c r="AF277" i="32"/>
  <c r="AF276" i="32"/>
  <c r="AG276" i="32" s="1"/>
  <c r="AF275" i="32"/>
  <c r="AF274" i="32"/>
  <c r="AF273" i="32"/>
  <c r="AF272" i="32"/>
  <c r="AG272" i="32" s="1"/>
  <c r="AF271" i="32"/>
  <c r="AF270" i="32"/>
  <c r="AF269" i="32"/>
  <c r="AF268" i="32"/>
  <c r="AG268" i="32" s="1"/>
  <c r="AF267" i="32"/>
  <c r="AF266" i="32"/>
  <c r="AF265" i="32"/>
  <c r="AF264" i="32"/>
  <c r="AF263" i="32"/>
  <c r="AF262" i="32"/>
  <c r="AF261" i="32"/>
  <c r="AF260" i="32"/>
  <c r="AG260" i="32" s="1"/>
  <c r="AF259" i="32"/>
  <c r="AF258" i="32"/>
  <c r="AF257" i="32"/>
  <c r="AF256" i="32"/>
  <c r="AG256" i="32" s="1"/>
  <c r="AF255" i="32"/>
  <c r="AF254" i="32"/>
  <c r="AF253" i="32"/>
  <c r="AF252" i="32"/>
  <c r="AF251" i="32"/>
  <c r="AF250" i="32"/>
  <c r="AF249" i="32"/>
  <c r="AF248" i="32"/>
  <c r="AG248" i="32" s="1"/>
  <c r="AF247" i="32"/>
  <c r="AF246" i="32"/>
  <c r="AF245" i="32"/>
  <c r="AF244" i="32"/>
  <c r="AG244" i="32" s="1"/>
  <c r="AF243" i="32"/>
  <c r="AF242" i="32"/>
  <c r="AF241" i="32"/>
  <c r="AF240" i="32"/>
  <c r="AG240" i="32" s="1"/>
  <c r="AF239" i="32"/>
  <c r="AF238" i="32"/>
  <c r="AF237" i="32"/>
  <c r="AF236" i="32"/>
  <c r="AG236" i="32" s="1"/>
  <c r="AF235" i="32"/>
  <c r="AF234" i="32"/>
  <c r="AF233" i="32"/>
  <c r="AF232" i="32"/>
  <c r="AF231" i="32"/>
  <c r="AF230" i="32"/>
  <c r="AF229" i="32"/>
  <c r="AF228" i="32"/>
  <c r="AG228" i="32" s="1"/>
  <c r="AF227" i="32"/>
  <c r="AF226" i="32"/>
  <c r="AF225" i="32"/>
  <c r="AF224" i="32"/>
  <c r="AG224" i="32" s="1"/>
  <c r="AF223" i="32"/>
  <c r="AF222" i="32"/>
  <c r="AG220" i="32" s="1"/>
  <c r="AF221" i="32"/>
  <c r="AF220" i="32"/>
  <c r="AF219" i="32"/>
  <c r="AF218" i="32"/>
  <c r="AF217" i="32"/>
  <c r="AF216" i="32"/>
  <c r="AG216" i="32" s="1"/>
  <c r="AF215" i="32"/>
  <c r="AF214" i="32"/>
  <c r="AF213" i="32"/>
  <c r="AF212" i="32"/>
  <c r="AG212" i="32" s="1"/>
  <c r="AF211" i="32"/>
  <c r="AF210" i="32"/>
  <c r="AF209" i="32"/>
  <c r="AF208" i="32"/>
  <c r="AG208" i="32" s="1"/>
  <c r="AF207" i="32"/>
  <c r="AF206" i="32"/>
  <c r="AF205" i="32"/>
  <c r="AF204" i="32"/>
  <c r="AG204" i="32" s="1"/>
  <c r="AF203" i="32"/>
  <c r="AF202" i="32"/>
  <c r="AF201" i="32"/>
  <c r="AG200" i="32" s="1"/>
  <c r="AF200" i="32"/>
  <c r="AF199" i="32"/>
  <c r="AF198" i="32"/>
  <c r="AF197" i="32"/>
  <c r="AF196" i="32"/>
  <c r="AG196" i="32" s="1"/>
  <c r="AF195" i="32"/>
  <c r="AF194" i="32"/>
  <c r="AF193" i="32"/>
  <c r="AF192" i="32"/>
  <c r="AG192" i="32" s="1"/>
  <c r="AF191" i="32"/>
  <c r="AF190" i="32"/>
  <c r="AF189" i="32"/>
  <c r="AF188" i="32"/>
  <c r="AF187" i="32"/>
  <c r="AF186" i="32"/>
  <c r="AF185" i="32"/>
  <c r="AF184" i="32"/>
  <c r="AG184" i="32" s="1"/>
  <c r="AF183" i="32"/>
  <c r="AF182" i="32"/>
  <c r="AF181" i="32"/>
  <c r="AF180" i="32"/>
  <c r="AG180" i="32" s="1"/>
  <c r="AF179" i="32"/>
  <c r="AF178" i="32"/>
  <c r="AF177" i="32"/>
  <c r="AF176" i="32"/>
  <c r="AG176" i="32" s="1"/>
  <c r="AF175" i="32"/>
  <c r="AF174" i="32"/>
  <c r="AF173" i="32"/>
  <c r="AF172" i="32"/>
  <c r="AG172" i="32" s="1"/>
  <c r="AF171" i="32"/>
  <c r="AF170" i="32"/>
  <c r="AF169" i="32"/>
  <c r="AF168" i="32"/>
  <c r="AF167" i="32"/>
  <c r="AF166" i="32"/>
  <c r="AF165" i="32"/>
  <c r="AF164" i="32"/>
  <c r="AG164" i="32" s="1"/>
  <c r="AF163" i="32"/>
  <c r="AF162" i="32"/>
  <c r="AF161" i="32"/>
  <c r="AF160" i="32"/>
  <c r="AG160" i="32" s="1"/>
  <c r="AF159" i="32"/>
  <c r="AF158" i="32"/>
  <c r="AF157" i="32"/>
  <c r="AF156" i="32"/>
  <c r="AF155" i="32"/>
  <c r="AF154" i="32"/>
  <c r="AF153" i="32"/>
  <c r="AF152" i="32"/>
  <c r="AG152" i="32" s="1"/>
  <c r="AF151" i="32"/>
  <c r="AF150" i="32"/>
  <c r="AF149" i="32"/>
  <c r="AF148" i="32"/>
  <c r="AG148" i="32" s="1"/>
  <c r="AF147" i="32"/>
  <c r="AF146" i="32"/>
  <c r="AF145" i="32"/>
  <c r="AF144" i="32"/>
  <c r="AG144" i="32" s="1"/>
  <c r="AF143" i="32"/>
  <c r="AF142" i="32"/>
  <c r="AF141" i="32"/>
  <c r="AF140" i="32"/>
  <c r="AG140" i="32" s="1"/>
  <c r="AF139" i="32"/>
  <c r="AF138" i="32"/>
  <c r="AF137" i="32"/>
  <c r="AF136" i="32"/>
  <c r="AF135" i="32"/>
  <c r="AF134" i="32"/>
  <c r="AF133" i="32"/>
  <c r="AF132" i="32"/>
  <c r="AG132" i="32" s="1"/>
  <c r="AF131" i="32"/>
  <c r="AF130" i="32"/>
  <c r="AF129" i="32"/>
  <c r="AF128" i="32"/>
  <c r="AG128" i="32" s="1"/>
  <c r="AF127" i="32"/>
  <c r="AF126" i="32"/>
  <c r="AG124" i="32" s="1"/>
  <c r="AF125" i="32"/>
  <c r="AF124" i="32"/>
  <c r="AF123" i="32"/>
  <c r="AF122" i="32"/>
  <c r="AF121" i="32"/>
  <c r="AF120" i="32"/>
  <c r="AG120" i="32" s="1"/>
  <c r="AF119" i="32"/>
  <c r="AF118" i="32"/>
  <c r="AF117" i="32"/>
  <c r="AF116" i="32"/>
  <c r="AG116" i="32" s="1"/>
  <c r="AF115" i="32"/>
  <c r="AF114" i="32"/>
  <c r="AF113" i="32"/>
  <c r="AF112" i="32"/>
  <c r="AG112" i="32" s="1"/>
  <c r="AF111" i="32"/>
  <c r="AF110" i="32"/>
  <c r="AF109" i="32"/>
  <c r="AG108" i="32"/>
  <c r="AF108" i="32"/>
  <c r="AF107" i="32"/>
  <c r="AF106" i="32"/>
  <c r="AF105" i="32"/>
  <c r="AG104" i="32" s="1"/>
  <c r="AF104" i="32"/>
  <c r="AF103" i="32"/>
  <c r="AF102" i="32"/>
  <c r="AF101" i="32"/>
  <c r="AG100" i="32"/>
  <c r="AF100" i="32"/>
  <c r="AF99" i="32"/>
  <c r="AF98" i="32"/>
  <c r="AF97" i="32"/>
  <c r="AF96" i="32"/>
  <c r="AG96" i="32" s="1"/>
  <c r="AF95" i="32"/>
  <c r="AF94" i="32"/>
  <c r="AG92" i="32" s="1"/>
  <c r="AF93" i="32"/>
  <c r="AF92" i="32"/>
  <c r="AF91" i="32"/>
  <c r="AF90" i="32"/>
  <c r="AF89" i="32"/>
  <c r="AF88" i="32"/>
  <c r="AG88" i="32" s="1"/>
  <c r="AF87" i="32"/>
  <c r="AF86" i="32"/>
  <c r="AF85" i="32"/>
  <c r="AF84" i="32"/>
  <c r="AG84" i="32" s="1"/>
  <c r="AF83" i="32"/>
  <c r="AF82" i="32"/>
  <c r="AF81" i="32"/>
  <c r="AF80" i="32"/>
  <c r="AG80" i="32" s="1"/>
  <c r="AF79" i="32"/>
  <c r="AF78" i="32"/>
  <c r="AF77" i="32"/>
  <c r="AG76" i="32"/>
  <c r="AF76" i="32"/>
  <c r="AF75" i="32"/>
  <c r="AF74" i="32"/>
  <c r="AF73" i="32"/>
  <c r="AF72" i="32"/>
  <c r="AF71" i="32"/>
  <c r="AF70" i="32"/>
  <c r="AF69" i="32"/>
  <c r="AG68" i="32"/>
  <c r="AF68" i="32"/>
  <c r="AF67" i="32"/>
  <c r="AF66" i="32"/>
  <c r="AF65" i="32"/>
  <c r="AF64" i="32"/>
  <c r="AG64" i="32" s="1"/>
  <c r="AF63" i="32"/>
  <c r="AF62" i="32"/>
  <c r="AG60" i="32" s="1"/>
  <c r="AF61" i="32"/>
  <c r="AF60" i="32"/>
  <c r="AF59" i="32"/>
  <c r="AF58" i="32"/>
  <c r="AF57" i="32"/>
  <c r="AF56" i="32"/>
  <c r="AG56" i="32" s="1"/>
  <c r="AF55" i="32"/>
  <c r="AF54" i="32"/>
  <c r="AF53" i="32"/>
  <c r="AF52" i="32"/>
  <c r="AG52" i="32" s="1"/>
  <c r="AF51" i="32"/>
  <c r="AF50" i="32"/>
  <c r="AF49" i="32"/>
  <c r="AF48" i="32"/>
  <c r="AG48" i="32" s="1"/>
  <c r="AF47" i="32"/>
  <c r="AF46" i="32"/>
  <c r="AF45" i="32"/>
  <c r="AG44" i="32"/>
  <c r="AF44" i="32"/>
  <c r="AF43" i="32"/>
  <c r="AF42" i="32"/>
  <c r="AF41" i="32"/>
  <c r="AF40" i="32"/>
  <c r="AF39" i="32"/>
  <c r="AF38" i="32"/>
  <c r="AF37" i="32"/>
  <c r="AG36" i="32"/>
  <c r="AF36" i="32"/>
  <c r="AF35" i="32"/>
  <c r="AF34" i="32"/>
  <c r="AF33" i="32"/>
  <c r="AF32" i="32"/>
  <c r="AG32" i="32" s="1"/>
  <c r="AF31" i="32"/>
  <c r="AF30" i="32"/>
  <c r="AG28" i="32" s="1"/>
  <c r="AF29" i="32"/>
  <c r="AF28" i="32"/>
  <c r="AF27" i="32"/>
  <c r="AF26" i="32"/>
  <c r="AF25" i="32"/>
  <c r="AF24" i="32"/>
  <c r="AG24" i="32" s="1"/>
  <c r="AF23" i="32"/>
  <c r="AF22" i="32"/>
  <c r="AF21" i="32"/>
  <c r="AF20" i="32"/>
  <c r="AG20" i="32" s="1"/>
  <c r="AF19" i="32"/>
  <c r="AF18" i="32"/>
  <c r="AF17" i="32"/>
  <c r="AF16" i="32"/>
  <c r="AG16" i="32" s="1"/>
  <c r="AF15" i="32"/>
  <c r="AF14" i="32"/>
  <c r="AF13" i="32"/>
  <c r="AG12" i="32"/>
  <c r="AF12" i="32"/>
  <c r="AF11" i="32"/>
  <c r="AF10" i="32"/>
  <c r="AF9" i="32"/>
  <c r="AG8" i="32" s="1"/>
  <c r="AF8" i="32"/>
  <c r="AF7" i="32"/>
  <c r="AF6" i="32"/>
  <c r="AF5" i="32"/>
  <c r="AG4" i="32"/>
  <c r="AF4" i="32"/>
  <c r="AF311" i="31"/>
  <c r="AF310" i="31"/>
  <c r="AF309" i="31"/>
  <c r="AF308" i="31"/>
  <c r="AG308" i="31" s="1"/>
  <c r="AF307" i="31"/>
  <c r="AF306" i="31"/>
  <c r="AF305" i="31"/>
  <c r="AF304" i="31"/>
  <c r="AF303" i="31"/>
  <c r="AF302" i="31"/>
  <c r="AF301" i="31"/>
  <c r="AF300" i="31"/>
  <c r="AG300" i="31" s="1"/>
  <c r="AF299" i="31"/>
  <c r="AF298" i="31"/>
  <c r="AF297" i="31"/>
  <c r="AF296" i="31"/>
  <c r="AF295" i="31"/>
  <c r="AF294" i="31"/>
  <c r="AF293" i="31"/>
  <c r="AF292" i="31"/>
  <c r="AG292" i="31" s="1"/>
  <c r="AF291" i="31"/>
  <c r="AF290" i="31"/>
  <c r="AF289" i="31"/>
  <c r="AF288" i="31"/>
  <c r="AG288" i="31" s="1"/>
  <c r="AF287" i="31"/>
  <c r="AF286" i="31"/>
  <c r="AF285" i="31"/>
  <c r="AF284" i="31"/>
  <c r="AG284" i="31" s="1"/>
  <c r="AF283" i="31"/>
  <c r="AF282" i="31"/>
  <c r="AF281" i="31"/>
  <c r="AF280" i="31"/>
  <c r="AG280" i="31" s="1"/>
  <c r="AF279" i="31"/>
  <c r="AF278" i="31"/>
  <c r="AF277" i="31"/>
  <c r="AF276" i="31"/>
  <c r="AF275" i="31"/>
  <c r="AF274" i="31"/>
  <c r="AF273" i="31"/>
  <c r="AF272" i="31"/>
  <c r="AF271" i="31"/>
  <c r="AF270" i="31"/>
  <c r="AF269" i="31"/>
  <c r="AF268" i="31"/>
  <c r="AG268" i="31" s="1"/>
  <c r="AF267" i="31"/>
  <c r="AF266" i="31"/>
  <c r="AF265" i="31"/>
  <c r="AF264" i="31"/>
  <c r="AF263" i="31"/>
  <c r="AF262" i="31"/>
  <c r="AF261" i="31"/>
  <c r="AF260" i="31"/>
  <c r="AG260" i="31" s="1"/>
  <c r="AF259" i="31"/>
  <c r="AF258" i="31"/>
  <c r="AF257" i="31"/>
  <c r="AF256" i="31"/>
  <c r="AG256" i="31" s="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F244" i="31"/>
  <c r="AF243" i="31"/>
  <c r="AF242" i="31"/>
  <c r="AF241" i="31"/>
  <c r="AF240" i="31"/>
  <c r="AF239" i="31"/>
  <c r="AF238" i="31"/>
  <c r="AF237" i="31"/>
  <c r="AF236" i="31"/>
  <c r="AG236" i="31" s="1"/>
  <c r="AF235" i="31"/>
  <c r="AF234" i="31"/>
  <c r="AF233" i="31"/>
  <c r="AF232" i="31"/>
  <c r="AF231" i="31"/>
  <c r="AF230" i="31"/>
  <c r="AF229" i="31"/>
  <c r="AF228" i="31"/>
  <c r="AG228" i="31" s="1"/>
  <c r="AF227" i="31"/>
  <c r="AF226" i="31"/>
  <c r="AF225" i="31"/>
  <c r="AF224" i="31"/>
  <c r="AG224" i="31" s="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G212" i="31" s="1"/>
  <c r="AF212" i="31"/>
  <c r="AF211" i="31"/>
  <c r="AF210" i="31"/>
  <c r="AF209" i="31"/>
  <c r="AF208" i="31"/>
  <c r="AF207" i="31"/>
  <c r="AF206" i="31"/>
  <c r="AF205" i="31"/>
  <c r="AF204" i="31"/>
  <c r="AG204" i="31" s="1"/>
  <c r="AF203" i="31"/>
  <c r="AG200" i="31" s="1"/>
  <c r="AF202" i="31"/>
  <c r="AF201" i="31"/>
  <c r="AF200" i="31"/>
  <c r="AF199" i="31"/>
  <c r="AF198" i="31"/>
  <c r="AF197" i="31"/>
  <c r="AF196" i="31"/>
  <c r="AG196" i="31" s="1"/>
  <c r="AF195" i="31"/>
  <c r="AF194" i="31"/>
  <c r="AF193" i="31"/>
  <c r="AF192" i="31"/>
  <c r="AG192" i="31" s="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F180" i="31"/>
  <c r="AF179" i="31"/>
  <c r="AF178" i="31"/>
  <c r="AF177" i="31"/>
  <c r="AF176" i="31"/>
  <c r="AF175" i="31"/>
  <c r="AF174" i="31"/>
  <c r="AF173" i="31"/>
  <c r="AF172" i="31"/>
  <c r="AG172" i="31" s="1"/>
  <c r="AF171" i="31"/>
  <c r="AF170" i="31"/>
  <c r="AF169" i="31"/>
  <c r="AF168" i="31"/>
  <c r="AF167" i="31"/>
  <c r="AF166" i="31"/>
  <c r="AF165" i="31"/>
  <c r="AF164" i="31"/>
  <c r="AG164" i="31" s="1"/>
  <c r="AF163" i="31"/>
  <c r="AF162" i="31"/>
  <c r="AF161" i="31"/>
  <c r="AF160" i="31"/>
  <c r="AG160" i="31" s="1"/>
  <c r="AF159" i="31"/>
  <c r="AF158" i="31"/>
  <c r="AF157" i="31"/>
  <c r="AF156" i="31"/>
  <c r="AG156" i="31" s="1"/>
  <c r="AF155" i="31"/>
  <c r="AF154" i="31"/>
  <c r="AF153" i="31"/>
  <c r="AF152" i="31"/>
  <c r="AG152" i="31" s="1"/>
  <c r="AF151" i="31"/>
  <c r="AF150" i="31"/>
  <c r="AF149" i="31"/>
  <c r="AF148" i="31"/>
  <c r="AF147" i="31"/>
  <c r="AF146" i="31"/>
  <c r="AF145" i="31"/>
  <c r="AG144" i="31" s="1"/>
  <c r="AF144" i="31"/>
  <c r="AF143" i="31"/>
  <c r="AF142" i="31"/>
  <c r="AF141" i="31"/>
  <c r="AF140" i="31"/>
  <c r="AG140" i="31" s="1"/>
  <c r="AF139" i="31"/>
  <c r="AF138" i="31"/>
  <c r="AF137" i="31"/>
  <c r="AF136" i="31"/>
  <c r="AF135" i="31"/>
  <c r="AF134" i="31"/>
  <c r="AF133" i="31"/>
  <c r="AF132" i="31"/>
  <c r="AG132" i="31" s="1"/>
  <c r="AF131" i="31"/>
  <c r="AF130" i="31"/>
  <c r="AF129" i="31"/>
  <c r="AF128" i="31"/>
  <c r="AG128" i="31" s="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F116" i="31"/>
  <c r="AF115" i="31"/>
  <c r="AF114" i="31"/>
  <c r="AF113" i="31"/>
  <c r="AG112" i="31" s="1"/>
  <c r="AF112" i="31"/>
  <c r="AF111" i="31"/>
  <c r="AF110" i="31"/>
  <c r="AF109" i="31"/>
  <c r="AF108" i="31"/>
  <c r="AG108" i="31" s="1"/>
  <c r="AF107" i="31"/>
  <c r="AG104" i="31" s="1"/>
  <c r="AF106" i="31"/>
  <c r="AF105" i="31"/>
  <c r="AF104" i="31"/>
  <c r="AF103" i="31"/>
  <c r="AF102" i="31"/>
  <c r="AF101" i="31"/>
  <c r="AG100" i="31"/>
  <c r="AF100" i="31"/>
  <c r="AF99" i="31"/>
  <c r="AF98" i="31"/>
  <c r="AF97" i="31"/>
  <c r="AF96" i="31"/>
  <c r="AG96" i="31" s="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G84" i="31" s="1"/>
  <c r="AF84" i="31"/>
  <c r="AF83" i="31"/>
  <c r="AF82" i="31"/>
  <c r="AF81" i="31"/>
  <c r="AG80" i="31" s="1"/>
  <c r="AF80" i="31"/>
  <c r="AF79" i="31"/>
  <c r="AF78" i="31"/>
  <c r="AF77" i="31"/>
  <c r="AF76" i="31"/>
  <c r="AG76" i="31" s="1"/>
  <c r="AF75" i="31"/>
  <c r="AF74" i="31"/>
  <c r="AF73" i="31"/>
  <c r="AF72" i="31"/>
  <c r="AF71" i="31"/>
  <c r="AF70" i="31"/>
  <c r="AF69" i="31"/>
  <c r="AG68" i="31"/>
  <c r="AF68" i="31"/>
  <c r="AF67" i="31"/>
  <c r="AF66" i="31"/>
  <c r="AF65" i="31"/>
  <c r="AF64" i="31"/>
  <c r="AG64" i="31" s="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G52" i="31" s="1"/>
  <c r="AF52" i="31"/>
  <c r="AF51" i="31"/>
  <c r="AF50" i="31"/>
  <c r="AF49" i="31"/>
  <c r="AG48" i="31" s="1"/>
  <c r="AF48" i="31"/>
  <c r="AF47" i="31"/>
  <c r="AF46" i="31"/>
  <c r="AF45" i="31"/>
  <c r="AF44" i="31"/>
  <c r="AG44" i="31" s="1"/>
  <c r="AF43" i="31"/>
  <c r="AF42" i="31"/>
  <c r="AF41" i="31"/>
  <c r="AF40" i="31"/>
  <c r="AF39" i="31"/>
  <c r="AF38" i="31"/>
  <c r="AF37" i="31"/>
  <c r="AG36" i="31"/>
  <c r="AF36" i="31"/>
  <c r="AF35" i="31"/>
  <c r="AF34" i="31"/>
  <c r="AF33" i="31"/>
  <c r="AF32" i="31"/>
  <c r="AG32" i="31" s="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G20" i="31" s="1"/>
  <c r="AF20" i="31"/>
  <c r="AF19" i="31"/>
  <c r="AF18" i="31"/>
  <c r="AF17" i="31"/>
  <c r="AG16" i="31" s="1"/>
  <c r="AF16" i="31"/>
  <c r="AF15" i="31"/>
  <c r="AF14" i="31"/>
  <c r="AF13" i="31"/>
  <c r="AF12" i="31"/>
  <c r="AG12" i="31" s="1"/>
  <c r="AF11" i="31"/>
  <c r="AF10" i="31"/>
  <c r="AF9" i="31"/>
  <c r="AF8" i="31"/>
  <c r="AG8" i="31" s="1"/>
  <c r="AF7" i="31"/>
  <c r="AF6" i="31"/>
  <c r="AF5" i="31"/>
  <c r="AG4" i="31"/>
  <c r="AF4" i="31"/>
  <c r="AF311" i="30"/>
  <c r="AF310" i="30"/>
  <c r="AF309" i="30"/>
  <c r="AF308" i="30"/>
  <c r="AG308" i="30" s="1"/>
  <c r="AF307" i="30"/>
  <c r="AF306" i="30"/>
  <c r="AF305" i="30"/>
  <c r="AF304" i="30"/>
  <c r="AG304" i="30" s="1"/>
  <c r="AF303" i="30"/>
  <c r="AF302" i="30"/>
  <c r="AF301" i="30"/>
  <c r="AF300" i="30"/>
  <c r="AG300" i="30" s="1"/>
  <c r="AF299" i="30"/>
  <c r="AF298" i="30"/>
  <c r="AF297" i="30"/>
  <c r="AF296" i="30"/>
  <c r="AG296" i="30" s="1"/>
  <c r="AF295" i="30"/>
  <c r="AF294" i="30"/>
  <c r="AF293" i="30"/>
  <c r="AF292" i="30"/>
  <c r="AG292" i="30" s="1"/>
  <c r="AF291" i="30"/>
  <c r="AF290" i="30"/>
  <c r="AF289" i="30"/>
  <c r="AF288" i="30"/>
  <c r="AG288" i="30" s="1"/>
  <c r="AF287" i="30"/>
  <c r="AF286" i="30"/>
  <c r="AF285" i="30"/>
  <c r="AF284" i="30"/>
  <c r="AF283" i="30"/>
  <c r="AF282" i="30"/>
  <c r="AF281" i="30"/>
  <c r="AF280" i="30"/>
  <c r="AG280" i="30" s="1"/>
  <c r="AF279" i="30"/>
  <c r="AF278" i="30"/>
  <c r="AF277" i="30"/>
  <c r="AF276" i="30"/>
  <c r="AG276" i="30" s="1"/>
  <c r="AF275" i="30"/>
  <c r="AF274" i="30"/>
  <c r="AF273" i="30"/>
  <c r="AF272" i="30"/>
  <c r="AG272" i="30" s="1"/>
  <c r="AF271" i="30"/>
  <c r="AF270" i="30"/>
  <c r="AF269" i="30"/>
  <c r="AF268" i="30"/>
  <c r="AG268" i="30" s="1"/>
  <c r="AF267" i="30"/>
  <c r="AF266" i="30"/>
  <c r="AF265" i="30"/>
  <c r="AF264" i="30"/>
  <c r="AG264" i="30" s="1"/>
  <c r="AF263" i="30"/>
  <c r="AF262" i="30"/>
  <c r="AF261" i="30"/>
  <c r="AF260" i="30"/>
  <c r="AG260" i="30" s="1"/>
  <c r="AF259" i="30"/>
  <c r="AF258" i="30"/>
  <c r="AF257" i="30"/>
  <c r="AF256" i="30"/>
  <c r="AG256" i="30" s="1"/>
  <c r="AF255" i="30"/>
  <c r="AF254" i="30"/>
  <c r="AF253" i="30"/>
  <c r="AF252" i="30"/>
  <c r="AF251" i="30"/>
  <c r="AF250" i="30"/>
  <c r="AF249" i="30"/>
  <c r="AF248" i="30"/>
  <c r="AG248" i="30" s="1"/>
  <c r="AF247" i="30"/>
  <c r="AF246" i="30"/>
  <c r="AF245" i="30"/>
  <c r="AF244" i="30"/>
  <c r="AG244" i="30" s="1"/>
  <c r="AF243" i="30"/>
  <c r="AF242" i="30"/>
  <c r="AF241" i="30"/>
  <c r="AF240" i="30"/>
  <c r="AG240" i="30" s="1"/>
  <c r="AF239" i="30"/>
  <c r="AF238" i="30"/>
  <c r="AF237" i="30"/>
  <c r="AF236" i="30"/>
  <c r="AG236" i="30" s="1"/>
  <c r="AF235" i="30"/>
  <c r="AF234" i="30"/>
  <c r="AF233" i="30"/>
  <c r="AF232" i="30"/>
  <c r="AG232" i="30" s="1"/>
  <c r="AF231" i="30"/>
  <c r="AF230" i="30"/>
  <c r="AF229" i="30"/>
  <c r="AF228" i="30"/>
  <c r="AG228" i="30" s="1"/>
  <c r="AF227" i="30"/>
  <c r="AF226" i="30"/>
  <c r="AF225" i="30"/>
  <c r="AF224" i="30"/>
  <c r="AG224" i="30" s="1"/>
  <c r="AF223" i="30"/>
  <c r="AF222" i="30"/>
  <c r="AG220" i="30" s="1"/>
  <c r="AF221" i="30"/>
  <c r="AF220" i="30"/>
  <c r="AF219" i="30"/>
  <c r="AF218" i="30"/>
  <c r="AF217" i="30"/>
  <c r="AF216" i="30"/>
  <c r="AG216" i="30" s="1"/>
  <c r="AF215" i="30"/>
  <c r="AF214" i="30"/>
  <c r="AF213" i="30"/>
  <c r="AF212" i="30"/>
  <c r="AG212" i="30" s="1"/>
  <c r="AF211" i="30"/>
  <c r="AF210" i="30"/>
  <c r="AF209" i="30"/>
  <c r="AF208" i="30"/>
  <c r="AG208" i="30" s="1"/>
  <c r="AF207" i="30"/>
  <c r="AF206" i="30"/>
  <c r="AF205" i="30"/>
  <c r="AF204" i="30"/>
  <c r="AG204" i="30" s="1"/>
  <c r="AF203" i="30"/>
  <c r="AF202" i="30"/>
  <c r="AF201" i="30"/>
  <c r="AG200" i="30" s="1"/>
  <c r="AF200" i="30"/>
  <c r="AF199" i="30"/>
  <c r="AF198" i="30"/>
  <c r="AF197" i="30"/>
  <c r="AF196" i="30"/>
  <c r="AG196" i="30" s="1"/>
  <c r="AF195" i="30"/>
  <c r="AF194" i="30"/>
  <c r="AF193" i="30"/>
  <c r="AF192" i="30"/>
  <c r="AG192" i="30" s="1"/>
  <c r="AF191" i="30"/>
  <c r="AF190" i="30"/>
  <c r="AF189" i="30"/>
  <c r="AF188" i="30"/>
  <c r="AF187" i="30"/>
  <c r="AF186" i="30"/>
  <c r="AF185" i="30"/>
  <c r="AF184" i="30"/>
  <c r="AG184" i="30" s="1"/>
  <c r="AF183" i="30"/>
  <c r="AF182" i="30"/>
  <c r="AF181" i="30"/>
  <c r="AF180" i="30"/>
  <c r="AG180" i="30" s="1"/>
  <c r="AF179" i="30"/>
  <c r="AF178" i="30"/>
  <c r="AF177" i="30"/>
  <c r="AF176" i="30"/>
  <c r="AG176" i="30" s="1"/>
  <c r="AF175" i="30"/>
  <c r="AF174" i="30"/>
  <c r="AF173" i="30"/>
  <c r="AF172" i="30"/>
  <c r="AG172" i="30" s="1"/>
  <c r="AF171" i="30"/>
  <c r="AF170" i="30"/>
  <c r="AF169" i="30"/>
  <c r="AF168" i="30"/>
  <c r="AF167" i="30"/>
  <c r="AF166" i="30"/>
  <c r="AF165" i="30"/>
  <c r="AF164" i="30"/>
  <c r="AG164" i="30" s="1"/>
  <c r="AF163" i="30"/>
  <c r="AF162" i="30"/>
  <c r="AF161" i="30"/>
  <c r="AF160" i="30"/>
  <c r="AG160" i="30" s="1"/>
  <c r="AF159" i="30"/>
  <c r="AF158" i="30"/>
  <c r="AF157" i="30"/>
  <c r="AF156" i="30"/>
  <c r="AF155" i="30"/>
  <c r="AF154" i="30"/>
  <c r="AF153" i="30"/>
  <c r="AF152" i="30"/>
  <c r="AG152" i="30" s="1"/>
  <c r="AF151" i="30"/>
  <c r="AF150" i="30"/>
  <c r="AF149" i="30"/>
  <c r="AF148" i="30"/>
  <c r="AG148" i="30" s="1"/>
  <c r="AF147" i="30"/>
  <c r="AF146" i="30"/>
  <c r="AF145" i="30"/>
  <c r="AF144" i="30"/>
  <c r="AG144" i="30" s="1"/>
  <c r="AF143" i="30"/>
  <c r="AF142" i="30"/>
  <c r="AF141" i="30"/>
  <c r="AF140" i="30"/>
  <c r="AG140" i="30" s="1"/>
  <c r="AF139" i="30"/>
  <c r="AF138" i="30"/>
  <c r="AF137" i="30"/>
  <c r="AF136" i="30"/>
  <c r="AF135" i="30"/>
  <c r="AF134" i="30"/>
  <c r="AF133" i="30"/>
  <c r="AF132" i="30"/>
  <c r="AG132" i="30" s="1"/>
  <c r="AF131" i="30"/>
  <c r="AF130" i="30"/>
  <c r="AF129" i="30"/>
  <c r="AF128" i="30"/>
  <c r="AG128" i="30" s="1"/>
  <c r="AF127" i="30"/>
  <c r="AF126" i="30"/>
  <c r="AG124" i="30" s="1"/>
  <c r="AF125" i="30"/>
  <c r="AF124" i="30"/>
  <c r="AF123" i="30"/>
  <c r="AF122" i="30"/>
  <c r="AF121" i="30"/>
  <c r="AF120" i="30"/>
  <c r="AG120" i="30" s="1"/>
  <c r="AF119" i="30"/>
  <c r="AF118" i="30"/>
  <c r="AF117" i="30"/>
  <c r="AF116" i="30"/>
  <c r="AG116" i="30" s="1"/>
  <c r="AF115" i="30"/>
  <c r="AF114" i="30"/>
  <c r="AF113" i="30"/>
  <c r="AF112" i="30"/>
  <c r="AG112" i="30" s="1"/>
  <c r="AF111" i="30"/>
  <c r="AF110" i="30"/>
  <c r="AF109" i="30"/>
  <c r="AG108" i="30"/>
  <c r="AF108" i="30"/>
  <c r="AF107" i="30"/>
  <c r="AF106" i="30"/>
  <c r="AF105" i="30"/>
  <c r="AG104" i="30" s="1"/>
  <c r="AF104" i="30"/>
  <c r="AF103" i="30"/>
  <c r="AF102" i="30"/>
  <c r="AF101" i="30"/>
  <c r="AG100" i="30"/>
  <c r="AF100" i="30"/>
  <c r="AF99" i="30"/>
  <c r="AF98" i="30"/>
  <c r="AF97" i="30"/>
  <c r="AF96" i="30"/>
  <c r="AG96" i="30" s="1"/>
  <c r="AF95" i="30"/>
  <c r="AF94" i="30"/>
  <c r="AG92" i="30" s="1"/>
  <c r="AF93" i="30"/>
  <c r="AF92" i="30"/>
  <c r="AF91" i="30"/>
  <c r="AF90" i="30"/>
  <c r="AF89" i="30"/>
  <c r="AF88" i="30"/>
  <c r="AG88" i="30" s="1"/>
  <c r="AF87" i="30"/>
  <c r="AF86" i="30"/>
  <c r="AF85" i="30"/>
  <c r="AF84" i="30"/>
  <c r="AG84" i="30" s="1"/>
  <c r="AF83" i="30"/>
  <c r="AF82" i="30"/>
  <c r="AF81" i="30"/>
  <c r="AF80" i="30"/>
  <c r="AG80" i="30" s="1"/>
  <c r="AF79" i="30"/>
  <c r="AF78" i="30"/>
  <c r="AF77" i="30"/>
  <c r="AG76" i="30"/>
  <c r="AF76" i="30"/>
  <c r="AF75" i="30"/>
  <c r="AF74" i="30"/>
  <c r="AF73" i="30"/>
  <c r="AF72" i="30"/>
  <c r="AG72" i="30" s="1"/>
  <c r="AF71" i="30"/>
  <c r="AF70" i="30"/>
  <c r="AF69" i="30"/>
  <c r="AG68" i="30"/>
  <c r="AF68" i="30"/>
  <c r="AF67" i="30"/>
  <c r="AF66" i="30"/>
  <c r="AF65" i="30"/>
  <c r="AF64" i="30"/>
  <c r="AG64" i="30" s="1"/>
  <c r="AF63" i="30"/>
  <c r="AF62" i="30"/>
  <c r="AG60" i="30" s="1"/>
  <c r="AF61" i="30"/>
  <c r="AF60" i="30"/>
  <c r="AF59" i="30"/>
  <c r="AF58" i="30"/>
  <c r="AF57" i="30"/>
  <c r="AF56" i="30"/>
  <c r="AG56" i="30" s="1"/>
  <c r="AF55" i="30"/>
  <c r="AF54" i="30"/>
  <c r="AF53" i="30"/>
  <c r="AF52" i="30"/>
  <c r="AG52" i="30" s="1"/>
  <c r="AF51" i="30"/>
  <c r="AF50" i="30"/>
  <c r="AF49" i="30"/>
  <c r="AF48" i="30"/>
  <c r="AG48" i="30" s="1"/>
  <c r="AF47" i="30"/>
  <c r="AF46" i="30"/>
  <c r="AF45" i="30"/>
  <c r="AG44" i="30"/>
  <c r="AF44" i="30"/>
  <c r="AF43" i="30"/>
  <c r="AF42" i="30"/>
  <c r="AF41" i="30"/>
  <c r="AF40" i="30"/>
  <c r="AG40" i="30" s="1"/>
  <c r="AF39" i="30"/>
  <c r="AF38" i="30"/>
  <c r="AF37" i="30"/>
  <c r="AG36" i="30"/>
  <c r="AF36" i="30"/>
  <c r="AF35" i="30"/>
  <c r="AF34" i="30"/>
  <c r="AF33" i="30"/>
  <c r="AF32" i="30"/>
  <c r="AG32" i="30" s="1"/>
  <c r="AF31" i="30"/>
  <c r="AF30" i="30"/>
  <c r="AG28" i="30" s="1"/>
  <c r="AF29" i="30"/>
  <c r="AF28" i="30"/>
  <c r="AF27" i="30"/>
  <c r="AF26" i="30"/>
  <c r="AF25" i="30"/>
  <c r="AF24" i="30"/>
  <c r="AG24" i="30" s="1"/>
  <c r="AF23" i="30"/>
  <c r="AF22" i="30"/>
  <c r="AF21" i="30"/>
  <c r="AF20" i="30"/>
  <c r="AG20" i="30" s="1"/>
  <c r="AF19" i="30"/>
  <c r="AF18" i="30"/>
  <c r="AF17" i="30"/>
  <c r="AF16" i="30"/>
  <c r="AG16" i="30" s="1"/>
  <c r="AF15" i="30"/>
  <c r="AF14" i="30"/>
  <c r="AF13" i="30"/>
  <c r="AG12" i="30"/>
  <c r="AF12" i="30"/>
  <c r="AF11" i="30"/>
  <c r="AF10" i="30"/>
  <c r="AF9" i="30"/>
  <c r="AG8" i="30" s="1"/>
  <c r="AF8" i="30"/>
  <c r="AF7" i="30"/>
  <c r="AF6" i="30"/>
  <c r="AF5" i="30"/>
  <c r="AG4" i="30"/>
  <c r="AF4" i="30"/>
  <c r="AF311" i="29"/>
  <c r="AF310" i="29"/>
  <c r="AF309" i="29"/>
  <c r="AF308" i="29"/>
  <c r="AG308" i="29" s="1"/>
  <c r="AF307" i="29"/>
  <c r="AF306" i="29"/>
  <c r="AF305" i="29"/>
  <c r="AF304" i="29"/>
  <c r="AF303" i="29"/>
  <c r="AF302" i="29"/>
  <c r="AF301" i="29"/>
  <c r="AF300" i="29"/>
  <c r="AF299" i="29"/>
  <c r="AF298" i="29"/>
  <c r="AF297" i="29"/>
  <c r="AF296" i="29"/>
  <c r="AF295" i="29"/>
  <c r="AF294" i="29"/>
  <c r="AF293" i="29"/>
  <c r="AF292" i="29"/>
  <c r="AF291" i="29"/>
  <c r="AF290" i="29"/>
  <c r="AF289" i="29"/>
  <c r="AF288" i="29"/>
  <c r="AF287" i="29"/>
  <c r="AF286" i="29"/>
  <c r="AF285" i="29"/>
  <c r="AF284" i="29"/>
  <c r="AF283" i="29"/>
  <c r="AF282" i="29"/>
  <c r="AF281" i="29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Y95" i="1"/>
  <c r="W95" i="1"/>
  <c r="Z95" i="1" s="1"/>
  <c r="V95" i="1"/>
  <c r="U95" i="1"/>
  <c r="X95" i="1" s="1"/>
  <c r="W94" i="1"/>
  <c r="Z94" i="1" s="1"/>
  <c r="V94" i="1"/>
  <c r="Y94" i="1" s="1"/>
  <c r="U94" i="1"/>
  <c r="X94" i="1" s="1"/>
  <c r="W93" i="1"/>
  <c r="Z93" i="1" s="1"/>
  <c r="V93" i="1"/>
  <c r="Y93" i="1" s="1"/>
  <c r="U93" i="1"/>
  <c r="X93" i="1" s="1"/>
  <c r="W92" i="1"/>
  <c r="Z92" i="1" s="1"/>
  <c r="V92" i="1"/>
  <c r="Y92" i="1" s="1"/>
  <c r="U92" i="1"/>
  <c r="X92" i="1" s="1"/>
  <c r="W91" i="1"/>
  <c r="Z91" i="1" s="1"/>
  <c r="V91" i="1"/>
  <c r="Y91" i="1" s="1"/>
  <c r="U91" i="1"/>
  <c r="X91" i="1" s="1"/>
  <c r="W90" i="1"/>
  <c r="Z90" i="1" s="1"/>
  <c r="V90" i="1"/>
  <c r="Y90" i="1" s="1"/>
  <c r="U90" i="1"/>
  <c r="X90" i="1" s="1"/>
  <c r="W89" i="1"/>
  <c r="Z89" i="1" s="1"/>
  <c r="V89" i="1"/>
  <c r="Y89" i="1" s="1"/>
  <c r="U89" i="1"/>
  <c r="X89" i="1" s="1"/>
  <c r="W88" i="1"/>
  <c r="Z88" i="1" s="1"/>
  <c r="V88" i="1"/>
  <c r="Y88" i="1" s="1"/>
  <c r="U88" i="1"/>
  <c r="X88" i="1" s="1"/>
  <c r="W87" i="1"/>
  <c r="Z87" i="1" s="1"/>
  <c r="V87" i="1"/>
  <c r="Y87" i="1" s="1"/>
  <c r="U87" i="1"/>
  <c r="X87" i="1" s="1"/>
  <c r="W86" i="1"/>
  <c r="Z86" i="1" s="1"/>
  <c r="V86" i="1"/>
  <c r="Y86" i="1" s="1"/>
  <c r="U86" i="1"/>
  <c r="X86" i="1" s="1"/>
  <c r="W85" i="1"/>
  <c r="Z85" i="1" s="1"/>
  <c r="V85" i="1"/>
  <c r="Y85" i="1" s="1"/>
  <c r="U85" i="1"/>
  <c r="X85" i="1" s="1"/>
  <c r="W84" i="1"/>
  <c r="Z84" i="1" s="1"/>
  <c r="V84" i="1"/>
  <c r="Y84" i="1" s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W67" i="1"/>
  <c r="Z67" i="1" s="1"/>
  <c r="V67" i="1"/>
  <c r="Y67" i="1" s="1"/>
  <c r="U67" i="1"/>
  <c r="X67" i="1" s="1"/>
  <c r="W66" i="1"/>
  <c r="Z66" i="1" s="1"/>
  <c r="V66" i="1"/>
  <c r="Y66" i="1" s="1"/>
  <c r="U66" i="1"/>
  <c r="X66" i="1" s="1"/>
  <c r="W65" i="1"/>
  <c r="Z65" i="1" s="1"/>
  <c r="V65" i="1"/>
  <c r="Y65" i="1" s="1"/>
  <c r="U65" i="1"/>
  <c r="X65" i="1" s="1"/>
  <c r="W64" i="1"/>
  <c r="Z64" i="1" s="1"/>
  <c r="V64" i="1"/>
  <c r="Y64" i="1" s="1"/>
  <c r="U64" i="1"/>
  <c r="X64" i="1" s="1"/>
  <c r="W63" i="1"/>
  <c r="Z63" i="1" s="1"/>
  <c r="V63" i="1"/>
  <c r="Y63" i="1" s="1"/>
  <c r="U63" i="1"/>
  <c r="X63" i="1" s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W35" i="1"/>
  <c r="Z35" i="1" s="1"/>
  <c r="V35" i="1"/>
  <c r="Y35" i="1" s="1"/>
  <c r="U35" i="1"/>
  <c r="X35" i="1" s="1"/>
  <c r="W34" i="1"/>
  <c r="Z34" i="1" s="1"/>
  <c r="V34" i="1"/>
  <c r="Y34" i="1" s="1"/>
  <c r="U34" i="1"/>
  <c r="X34" i="1" s="1"/>
  <c r="W33" i="1"/>
  <c r="Z33" i="1" s="1"/>
  <c r="V33" i="1"/>
  <c r="Y33" i="1" s="1"/>
  <c r="U33" i="1"/>
  <c r="X33" i="1" s="1"/>
  <c r="W32" i="1"/>
  <c r="Z32" i="1" s="1"/>
  <c r="V32" i="1"/>
  <c r="Y32" i="1" s="1"/>
  <c r="U32" i="1"/>
  <c r="X32" i="1" s="1"/>
  <c r="W31" i="1"/>
  <c r="Z31" i="1" s="1"/>
  <c r="V31" i="1"/>
  <c r="Y31" i="1" s="1"/>
  <c r="U31" i="1"/>
  <c r="X31" i="1" s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W21" i="1"/>
  <c r="Z21" i="1" s="1"/>
  <c r="V21" i="1"/>
  <c r="Y21" i="1" s="1"/>
  <c r="U21" i="1"/>
  <c r="X21" i="1" s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W13" i="1"/>
  <c r="Z13" i="1" s="1"/>
  <c r="V13" i="1"/>
  <c r="Y13" i="1" s="1"/>
  <c r="U13" i="1"/>
  <c r="X13" i="1" s="1"/>
  <c r="W12" i="1"/>
  <c r="Z12" i="1" s="1"/>
  <c r="V12" i="1"/>
  <c r="Y12" i="1" s="1"/>
  <c r="U12" i="1"/>
  <c r="X12" i="1" s="1"/>
  <c r="W11" i="1"/>
  <c r="Z11" i="1" s="1"/>
  <c r="V11" i="1"/>
  <c r="Y11" i="1" s="1"/>
  <c r="U11" i="1"/>
  <c r="X11" i="1" s="1"/>
  <c r="W10" i="1"/>
  <c r="Z10" i="1" s="1"/>
  <c r="V10" i="1"/>
  <c r="Y10" i="1" s="1"/>
  <c r="U10" i="1"/>
  <c r="X10" i="1" s="1"/>
  <c r="W9" i="1"/>
  <c r="Z9" i="1" s="1"/>
  <c r="V9" i="1"/>
  <c r="Y9" i="1" s="1"/>
  <c r="U9" i="1"/>
  <c r="X9" i="1" s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Z5" i="1" s="1"/>
  <c r="V5" i="1"/>
  <c r="Y5" i="1" s="1"/>
  <c r="U5" i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F91" i="24" a="1"/>
  <c r="F89" i="24" a="1"/>
  <c r="F88" i="24" a="1"/>
  <c r="F87" i="24" a="1"/>
  <c r="F86" i="24" a="1"/>
  <c r="E91" i="24" a="1"/>
  <c r="E89" i="24" a="1"/>
  <c r="E88" i="24" a="1"/>
  <c r="E87" i="24" a="1"/>
  <c r="E86" i="24" a="1"/>
  <c r="D91" i="24" a="1"/>
  <c r="D89" i="24" a="1"/>
  <c r="D88" i="24" a="1"/>
  <c r="D87" i="24" a="1"/>
  <c r="D86" i="24" a="1"/>
  <c r="F91" i="24" l="1"/>
  <c r="F89" i="24"/>
  <c r="F88" i="24"/>
  <c r="F87" i="24"/>
  <c r="F86" i="24"/>
  <c r="E91" i="24"/>
  <c r="E89" i="24"/>
  <c r="E88" i="24"/>
  <c r="E87" i="24"/>
  <c r="E86" i="24"/>
  <c r="D91" i="24"/>
  <c r="D89" i="24"/>
  <c r="D88" i="24"/>
  <c r="D87" i="24"/>
  <c r="D86" i="24"/>
  <c r="AA95" i="1"/>
  <c r="AA94" i="1"/>
  <c r="AA93" i="1"/>
  <c r="Z96" i="1"/>
  <c r="Y96" i="1"/>
  <c r="U96" i="1"/>
  <c r="W96" i="1"/>
  <c r="V96" i="1"/>
  <c r="AG148" i="31"/>
  <c r="AG300" i="33"/>
  <c r="AG176" i="34"/>
  <c r="AG176" i="31"/>
  <c r="AG172" i="33"/>
  <c r="AG284" i="32"/>
  <c r="AG284" i="30"/>
  <c r="AG136" i="33"/>
  <c r="AG136" i="32"/>
  <c r="AG136" i="31"/>
  <c r="AG136" i="30"/>
  <c r="AG208" i="31"/>
  <c r="AG164" i="34"/>
  <c r="AG252" i="32"/>
  <c r="AG252" i="30"/>
  <c r="AG304" i="34"/>
  <c r="AG304" i="31"/>
  <c r="AG244" i="31"/>
  <c r="AG296" i="33"/>
  <c r="AG296" i="32"/>
  <c r="AG296" i="31"/>
  <c r="AG40" i="32"/>
  <c r="AG40" i="31"/>
  <c r="AG168" i="33"/>
  <c r="AG168" i="32"/>
  <c r="AG168" i="31"/>
  <c r="AG168" i="30"/>
  <c r="AG276" i="31"/>
  <c r="AG272" i="34"/>
  <c r="AG272" i="31"/>
  <c r="AG236" i="33"/>
  <c r="AG72" i="32"/>
  <c r="AG72" i="31"/>
  <c r="AG196" i="34"/>
  <c r="AG240" i="31"/>
  <c r="AG180" i="31"/>
  <c r="AG264" i="33"/>
  <c r="AG264" i="32"/>
  <c r="AG264" i="31"/>
  <c r="AG228" i="34"/>
  <c r="AG156" i="32"/>
  <c r="AG156" i="30"/>
  <c r="AG232" i="33"/>
  <c r="AG232" i="32"/>
  <c r="AG232" i="31"/>
  <c r="AG116" i="31"/>
  <c r="AG140" i="33"/>
  <c r="AG204" i="33"/>
  <c r="AG188" i="32"/>
  <c r="AG188" i="30"/>
  <c r="AG268" i="33"/>
  <c r="AG304" i="29"/>
  <c r="AG300" i="29"/>
  <c r="AG296" i="29"/>
  <c r="AG292" i="29"/>
  <c r="AG284" i="29"/>
  <c r="AG288" i="29"/>
  <c r="AG280" i="29"/>
  <c r="AG276" i="29"/>
  <c r="AG272" i="29"/>
  <c r="AG268" i="29"/>
  <c r="AG264" i="29"/>
  <c r="AG260" i="29"/>
  <c r="AG256" i="29"/>
  <c r="AG252" i="29"/>
  <c r="AG248" i="29"/>
  <c r="AG244" i="29"/>
  <c r="AG240" i="29"/>
  <c r="AG236" i="29"/>
  <c r="AG232" i="29"/>
  <c r="AG228" i="29"/>
  <c r="AG224" i="29"/>
  <c r="AG216" i="29"/>
  <c r="AG220" i="29"/>
  <c r="AG212" i="29"/>
  <c r="AG208" i="29"/>
  <c r="AG204" i="29"/>
  <c r="AG200" i="29"/>
  <c r="AG196" i="29"/>
  <c r="AG188" i="29"/>
  <c r="AG192" i="29"/>
  <c r="AG184" i="29"/>
  <c r="AG180" i="29"/>
  <c r="AG176" i="29"/>
  <c r="AG172" i="29"/>
  <c r="AG168" i="29"/>
  <c r="AG164" i="29"/>
  <c r="AG160" i="29"/>
  <c r="AG156" i="29"/>
  <c r="AG152" i="29"/>
  <c r="AG148" i="29"/>
  <c r="AG144" i="29"/>
  <c r="AG140" i="29"/>
  <c r="AG132" i="29"/>
  <c r="AG136" i="29"/>
  <c r="AG128" i="29"/>
  <c r="AG124" i="29"/>
  <c r="AG120" i="29"/>
  <c r="AG116" i="29"/>
  <c r="AG108" i="29"/>
  <c r="AG112" i="29"/>
  <c r="AG104" i="29"/>
  <c r="AG100" i="29"/>
  <c r="AG96" i="29"/>
  <c r="AG92" i="29"/>
  <c r="AG88" i="29"/>
  <c r="AG84" i="29"/>
  <c r="AG80" i="29"/>
  <c r="AG76" i="29"/>
  <c r="AG72" i="29"/>
  <c r="AG60" i="29"/>
  <c r="AG68" i="29"/>
  <c r="AG64" i="29"/>
  <c r="AG44" i="29"/>
  <c r="AG56" i="29"/>
  <c r="AG52" i="29"/>
  <c r="AG48" i="29"/>
  <c r="AG40" i="29"/>
  <c r="AG28" i="29"/>
  <c r="AG36" i="29"/>
  <c r="AG32" i="29"/>
  <c r="AG24" i="29"/>
  <c r="AG12" i="29"/>
  <c r="AG20" i="29"/>
  <c r="AG16" i="29"/>
  <c r="AG8" i="29"/>
  <c r="AG4" i="29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X75" i="1"/>
  <c r="X96" i="1" s="1"/>
  <c r="X70" i="1"/>
  <c r="AA66" i="1"/>
  <c r="Y70" i="1"/>
  <c r="Z70" i="1"/>
  <c r="AA69" i="1"/>
  <c r="U70" i="1"/>
  <c r="V70" i="1"/>
  <c r="AA68" i="1"/>
  <c r="W70" i="1"/>
  <c r="AA64" i="1"/>
  <c r="AA67" i="1"/>
  <c r="AA65" i="1"/>
  <c r="AA63" i="1"/>
  <c r="AA62" i="1"/>
  <c r="AA61" i="1"/>
  <c r="AA55" i="1"/>
  <c r="AA60" i="1"/>
  <c r="AA59" i="1"/>
  <c r="AA56" i="1"/>
  <c r="AA57" i="1"/>
  <c r="AA58" i="1"/>
  <c r="AA54" i="1"/>
  <c r="AA53" i="1"/>
  <c r="AA52" i="1"/>
  <c r="AA51" i="1"/>
  <c r="AA50" i="1"/>
  <c r="AA49" i="1"/>
  <c r="AA47" i="1"/>
  <c r="AA48" i="1"/>
  <c r="AA46" i="1"/>
  <c r="AA45" i="1"/>
  <c r="AA44" i="1"/>
  <c r="Y38" i="1"/>
  <c r="AA37" i="1"/>
  <c r="AA43" i="1"/>
  <c r="Z38" i="1"/>
  <c r="U38" i="1"/>
  <c r="W38" i="1"/>
  <c r="AA36" i="1"/>
  <c r="V38" i="1"/>
  <c r="AA32" i="1"/>
  <c r="AA35" i="1"/>
  <c r="AA33" i="1"/>
  <c r="AA34" i="1"/>
  <c r="AA31" i="1"/>
  <c r="AA30" i="1"/>
  <c r="AA29" i="1"/>
  <c r="AA28" i="1"/>
  <c r="AA26" i="1"/>
  <c r="AA27" i="1"/>
  <c r="AA25" i="1"/>
  <c r="AA24" i="1"/>
  <c r="X22" i="1"/>
  <c r="X38" i="1" s="1"/>
  <c r="AA23" i="1"/>
  <c r="U16" i="1"/>
  <c r="Y16" i="1"/>
  <c r="AA14" i="1"/>
  <c r="Z16" i="1"/>
  <c r="AA15" i="1"/>
  <c r="AA21" i="1"/>
  <c r="W16" i="1"/>
  <c r="V16" i="1"/>
  <c r="AA12" i="1"/>
  <c r="AA13" i="1"/>
  <c r="AA11" i="1"/>
  <c r="AA10" i="1"/>
  <c r="AA7" i="1"/>
  <c r="AA9" i="1"/>
  <c r="AA8" i="1"/>
  <c r="AA6" i="1"/>
  <c r="X5" i="1"/>
  <c r="X16" i="1" s="1"/>
  <c r="AG4" i="26"/>
  <c r="AA75" i="1" l="1"/>
  <c r="AA96" i="1" s="1"/>
  <c r="AA70" i="1"/>
  <c r="AA22" i="1"/>
  <c r="AA38" i="1" s="1"/>
  <c r="AA5" i="1"/>
  <c r="AA16" i="1" s="1"/>
  <c r="H103" i="1" l="1"/>
  <c r="H105" i="1"/>
  <c r="H104" i="1"/>
  <c r="H102" i="1"/>
  <c r="D105" i="1"/>
  <c r="E104" i="1"/>
  <c r="G102" i="1"/>
  <c r="C105" i="1"/>
  <c r="D103" i="1"/>
  <c r="C102" i="1"/>
  <c r="F102" i="1"/>
  <c r="C103" i="1"/>
  <c r="G104" i="1"/>
  <c r="F103" i="1"/>
  <c r="F105" i="1"/>
  <c r="G103" i="1"/>
  <c r="C104" i="1"/>
  <c r="G105" i="1"/>
  <c r="E102" i="1"/>
  <c r="F104" i="1"/>
  <c r="E103" i="1"/>
  <c r="E105" i="1"/>
  <c r="D102" i="1"/>
  <c r="D104" i="1"/>
  <c r="H109" i="1" l="1"/>
  <c r="H106" i="1"/>
  <c r="G109" i="1"/>
  <c r="F109" i="1"/>
  <c r="E109" i="1"/>
  <c r="D109" i="1"/>
  <c r="C109" i="1"/>
  <c r="C106" i="1"/>
  <c r="G106" i="1"/>
  <c r="I105" i="1"/>
  <c r="I103" i="1"/>
  <c r="E106" i="1"/>
  <c r="F106" i="1"/>
  <c r="I102" i="1"/>
  <c r="D106" i="1"/>
  <c r="I104" i="1"/>
  <c r="W102" i="1"/>
  <c r="U102" i="1"/>
  <c r="Y102" i="1"/>
  <c r="V102" i="1"/>
  <c r="V98" i="1"/>
  <c r="Z102" i="1"/>
  <c r="Y98" i="1"/>
  <c r="W98" i="1"/>
  <c r="U98" i="1"/>
  <c r="Z98" i="1"/>
  <c r="W100" i="1" l="1"/>
  <c r="U100" i="1"/>
  <c r="V100" i="1"/>
  <c r="I107" i="1"/>
  <c r="I109" i="1"/>
  <c r="AA98" i="1"/>
  <c r="X9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<sst xmlns="http://schemas.openxmlformats.org/spreadsheetml/2006/main" count="8551" uniqueCount="2261">
  <si>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</si>
  <si>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</si>
  <si>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</si>
  <si>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</si>
  <si>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</si>
  <si>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</si>
  <si>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</si>
  <si>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</si>
  <si>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</si>
  <si>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</si>
  <si>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</si>
  <si>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</si>
  <si>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</si>
  <si>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</si>
  <si>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</si>
  <si>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</si>
  <si>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</si>
  <si>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</si>
  <si>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</si>
  <si>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</si>
  <si>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</si>
  <si>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</si>
  <si>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</si>
  <si>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</si>
  <si>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</si>
  <si>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</si>
  <si>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</si>
  <si>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</si>
  <si>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</si>
  <si>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</si>
  <si>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</si>
  <si>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</si>
  <si>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</si>
  <si>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</si>
  <si>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</si>
  <si>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</si>
  <si>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</si>
  <si>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</si>
  <si>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</si>
  <si>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</si>
  <si>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</si>
  <si>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</si>
  <si>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</si>
  <si>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</si>
  <si>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</si>
  <si>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</si>
  <si>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</si>
  <si>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</si>
  <si>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</si>
  <si>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</si>
  <si>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</si>
  <si>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</si>
  <si>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</si>
  <si>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</si>
  <si>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</si>
  <si>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</si>
  <si>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</si>
  <si>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</si>
  <si>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</si>
  <si>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</si>
  <si>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</si>
  <si>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</si>
  <si>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</si>
  <si>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</si>
  <si>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</si>
  <si>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</si>
  <si>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</si>
  <si>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</si>
  <si>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</si>
  <si>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</si>
  <si>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</si>
  <si>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</si>
  <si>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</si>
  <si>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</si>
  <si>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</si>
  <si>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</si>
  <si>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</si>
  <si>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</si>
  <si>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</si>
  <si>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</si>
  <si>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</si>
  <si>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</si>
  <si>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</si>
  <si>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</si>
  <si>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</si>
  <si>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</si>
  <si>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</si>
  <si>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</si>
  <si>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</si>
  <si>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</si>
  <si>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</si>
  <si>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</si>
  <si>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</si>
  <si>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</si>
  <si>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</si>
  <si>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</si>
  <si>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</si>
  <si>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</si>
  <si>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</si>
  <si>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</si>
  <si>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</si>
  <si>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</si>
  <si>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</si>
  <si>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</si>
  <si>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</si>
  <si>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</si>
  <si>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</si>
  <si>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</si>
  <si>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</si>
  <si>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</si>
  <si>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</si>
  <si>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</si>
  <si>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</si>
  <si>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</si>
  <si>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</si>
  <si>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</si>
  <si>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</si>
  <si>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</si>
  <si>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</si>
  <si>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</si>
  <si>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</si>
  <si>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</si>
  <si>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</si>
  <si>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</si>
  <si>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</si>
  <si>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</si>
  <si>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</si>
  <si>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</si>
  <si>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</si>
  <si>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</si>
  <si>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</si>
  <si>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</si>
  <si>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</si>
  <si>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</si>
  <si>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</si>
  <si>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</si>
  <si>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</si>
  <si>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</si>
  <si>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</si>
  <si>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</si>
  <si>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</si>
  <si>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</si>
  <si>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</si>
  <si>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</si>
  <si>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</si>
  <si>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</si>
  <si>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</si>
  <si>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</si>
  <si>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</si>
  <si>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</si>
  <si>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</si>
  <si>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</si>
  <si>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</si>
  <si>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</si>
  <si>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</si>
  <si>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</si>
  <si>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</si>
  <si>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</si>
  <si>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</si>
  <si>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</si>
  <si>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</si>
  <si>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</si>
  <si>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</si>
  <si>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</si>
  <si>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</si>
  <si>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</si>
  <si>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</si>
  <si>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</si>
  <si>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</si>
  <si>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</si>
  <si>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</si>
  <si>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</si>
  <si>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</si>
  <si>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</si>
  <si>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</si>
  <si>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</si>
  <si>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</si>
  <si>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</si>
  <si>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</si>
  <si>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</si>
  <si>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</si>
  <si>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</si>
  <si>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</si>
  <si>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</si>
  <si>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</si>
  <si>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</si>
  <si>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</si>
  <si>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</si>
  <si>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</si>
  <si>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</si>
  <si>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</si>
  <si>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</si>
  <si>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</si>
  <si>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</si>
  <si>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</si>
  <si>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</si>
  <si>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</si>
  <si>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</si>
  <si>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</si>
  <si>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</si>
  <si>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</si>
  <si>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</si>
  <si>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</si>
  <si>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</si>
  <si>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</si>
  <si>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</si>
  <si>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</si>
  <si>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</si>
  <si>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</si>
  <si>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</si>
  <si>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</si>
  <si>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</si>
  <si>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</si>
  <si>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</si>
  <si>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</si>
  <si>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</si>
  <si>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</si>
  <si>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</si>
  <si>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</si>
  <si>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</si>
  <si>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</si>
  <si>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</si>
  <si>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</si>
  <si>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</si>
  <si>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</si>
  <si>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</si>
  <si>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</si>
  <si>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</si>
  <si>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</si>
  <si>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</si>
  <si>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</si>
  <si>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</si>
  <si>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</si>
  <si>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</si>
  <si>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</si>
  <si>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</si>
  <si>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</si>
  <si>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</si>
  <si>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</si>
  <si>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</si>
  <si>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</si>
  <si>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</si>
  <si>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</si>
  <si>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</si>
  <si>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</si>
  <si>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</si>
  <si>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</si>
  <si>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</si>
  <si>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</si>
  <si>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</si>
  <si>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</si>
  <si>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</si>
  <si>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</si>
  <si>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</si>
  <si>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</si>
  <si>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</si>
  <si>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</si>
  <si>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</si>
  <si>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</si>
  <si>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</si>
  <si>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</si>
  <si>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</si>
  <si>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</si>
  <si>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</si>
  <si>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</si>
  <si>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</si>
  <si>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</si>
  <si>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</si>
  <si>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</si>
  <si>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</si>
  <si>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</si>
  <si>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</si>
  <si>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</si>
  <si>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</si>
  <si>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</si>
  <si>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</si>
  <si>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</si>
  <si>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</si>
  <si>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</si>
  <si>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</si>
  <si>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</si>
  <si>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</si>
  <si>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</si>
  <si>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</si>
  <si>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</si>
  <si>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</si>
  <si>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</si>
  <si>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</si>
  <si>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</si>
  <si>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</si>
  <si>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</si>
  <si>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</si>
  <si>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</si>
  <si>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</si>
  <si>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</si>
  <si>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</si>
  <si>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</si>
  <si>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</si>
  <si>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</si>
  <si>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</si>
  <si>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</si>
  <si>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</si>
  <si>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</si>
  <si>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</si>
  <si>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</si>
  <si>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</si>
  <si>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</si>
  <si>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</si>
  <si>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</si>
  <si>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</si>
  <si>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</si>
  <si>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</si>
  <si>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</si>
  <si>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</si>
  <si>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</si>
  <si>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</si>
  <si>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</si>
  <si>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</si>
  <si>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</si>
  <si>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</si>
  <si>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</si>
  <si>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</si>
  <si>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</si>
  <si>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</si>
  <si>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</si>
  <si>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</si>
  <si>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</si>
  <si>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</si>
  <si>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</si>
  <si>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</si>
  <si>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</si>
  <si>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</si>
  <si>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</si>
  <si>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</si>
  <si>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</si>
  <si>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</si>
  <si>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</si>
  <si>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</si>
  <si>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</si>
  <si>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</si>
  <si>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</si>
  <si>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</si>
  <si>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</si>
  <si>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</si>
  <si>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</si>
  <si>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</si>
  <si>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</si>
  <si>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</si>
  <si>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</si>
  <si>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</si>
  <si>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</si>
  <si>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</si>
  <si>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</si>
  <si>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</si>
  <si>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</si>
  <si>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</si>
  <si>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</si>
  <si>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</si>
  <si>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</si>
  <si>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</si>
  <si>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</si>
  <si>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</si>
  <si>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</si>
  <si>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</si>
  <si>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</si>
  <si>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</si>
  <si>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</si>
  <si>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</si>
  <si>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</si>
  <si>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</si>
  <si>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</si>
  <si>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</si>
  <si>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</si>
  <si>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</si>
  <si>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</si>
  <si>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</si>
  <si>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</si>
  <si>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</si>
  <si>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</si>
  <si>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</si>
  <si>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</si>
  <si>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</si>
  <si>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</si>
  <si>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</si>
  <si>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</si>
  <si>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</si>
  <si>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</si>
  <si>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</si>
  <si>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</si>
  <si>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</si>
  <si>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</si>
  <si>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</si>
  <si>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</si>
  <si>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</si>
  <si>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</si>
  <si>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</si>
  <si>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</si>
  <si>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</si>
  <si>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</si>
  <si>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</si>
  <si>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</si>
  <si>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</si>
  <si>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</si>
  <si>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</si>
  <si>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</si>
  <si>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</si>
  <si>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</si>
  <si>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</si>
  <si>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</si>
  <si>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</si>
  <si>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</si>
  <si>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</si>
  <si>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</si>
  <si>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</si>
  <si>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</si>
  <si>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</si>
  <si>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</si>
  <si>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</si>
  <si>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</si>
  <si>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</si>
  <si>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</si>
  <si>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</si>
  <si>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</si>
  <si>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</si>
  <si>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</si>
  <si>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</si>
  <si>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</si>
  <si>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</si>
  <si>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</si>
  <si>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</si>
  <si>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</si>
  <si>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</si>
  <si>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</si>
  <si>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</si>
  <si>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</si>
  <si>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</si>
  <si>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</si>
  <si>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</si>
  <si>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</si>
  <si>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</si>
  <si>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</si>
  <si>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</si>
  <si>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</si>
  <si>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</si>
  <si>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</si>
  <si>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</si>
  <si>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</si>
  <si>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</si>
  <si>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</si>
  <si>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</si>
  <si>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</si>
  <si>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</si>
  <si>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</si>
  <si>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</si>
  <si>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</si>
  <si>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</si>
  <si>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</si>
  <si>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</si>
  <si>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</si>
  <si>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</si>
  <si>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</si>
  <si>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</si>
  <si>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</si>
  <si>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</si>
  <si>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</si>
  <si>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</si>
  <si>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</si>
  <si>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</si>
  <si>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</si>
  <si>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</si>
  <si>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</si>
  <si>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</si>
  <si>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</si>
  <si>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</si>
  <si>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</si>
  <si>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</si>
  <si>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</si>
  <si>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</si>
  <si>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</si>
  <si>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</si>
  <si>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</si>
  <si>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</si>
  <si>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</si>
  <si>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</si>
  <si>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</si>
  <si>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</si>
  <si>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</si>
  <si>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</si>
  <si>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</si>
  <si>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</si>
  <si>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</si>
  <si>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</si>
  <si>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</si>
  <si>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</si>
  <si>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</si>
  <si>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</si>
  <si>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</si>
  <si>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</si>
  <si>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</si>
  <si>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</si>
  <si>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</si>
  <si>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</si>
  <si>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</si>
  <si>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</si>
  <si>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</si>
  <si>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</si>
  <si>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</si>
  <si>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</si>
  <si>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</si>
  <si>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</si>
  <si>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</si>
  <si>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</si>
  <si>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</si>
  <si>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</si>
  <si>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</si>
  <si>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</si>
  <si>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</si>
  <si>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</si>
  <si>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</si>
  <si>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</si>
  <si>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</si>
  <si>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</si>
  <si>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</si>
  <si>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</si>
  <si>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</si>
  <si>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</si>
  <si>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</si>
  <si>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</si>
  <si>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</si>
  <si>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</si>
  <si>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</si>
  <si>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</si>
  <si>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</si>
  <si>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</si>
  <si>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</si>
  <si>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</si>
  <si>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</si>
  <si>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</si>
  <si>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</si>
  <si>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</si>
  <si>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</si>
  <si>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</si>
  <si>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</si>
  <si>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</si>
  <si>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</si>
  <si>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</si>
  <si>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</si>
  <si>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</si>
  <si>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</si>
  <si>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</si>
  <si>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</si>
  <si>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</si>
  <si>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</si>
  <si>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</si>
  <si>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</si>
  <si>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</si>
  <si>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</si>
  <si>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</si>
  <si>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</si>
  <si>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</si>
  <si>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</si>
  <si>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</si>
  <si>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</si>
  <si>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</si>
  <si>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</si>
  <si>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</si>
  <si>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</si>
  <si>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</si>
  <si>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</si>
  <si>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</si>
  <si>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</si>
  <si>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</si>
  <si>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</si>
  <si>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</si>
  <si>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</si>
  <si>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</si>
  <si>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</si>
  <si>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</si>
  <si>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</si>
  <si>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</si>
  <si>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</si>
  <si>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</si>
  <si>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</si>
  <si>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</si>
  <si>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</si>
  <si>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</si>
  <si>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</si>
  <si>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</si>
  <si>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</si>
  <si>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</si>
  <si>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</si>
  <si>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</si>
  <si>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</si>
  <si>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</si>
  <si>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</si>
  <si>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</si>
  <si>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</si>
  <si>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</si>
  <si>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</si>
  <si>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</si>
  <si>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</si>
  <si>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</si>
  <si>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</si>
  <si>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</si>
  <si>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</si>
  <si>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</si>
  <si>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</si>
  <si>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</si>
  <si>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</si>
  <si>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</si>
  <si>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</si>
  <si>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</si>
  <si>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</si>
  <si>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</si>
  <si>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</si>
  <si>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</si>
  <si>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</si>
  <si>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</si>
  <si>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</si>
  <si>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</si>
  <si>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</si>
  <si>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</si>
  <si>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</si>
  <si>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</si>
  <si>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</si>
  <si>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</si>
  <si>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</si>
  <si>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</si>
  <si>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</si>
  <si>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</si>
  <si>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</si>
  <si>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</si>
  <si>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</si>
  <si>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</si>
  <si>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</si>
  <si>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</si>
  <si>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</si>
  <si>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</si>
  <si>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</si>
  <si>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</si>
  <si>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</si>
  <si>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</si>
  <si>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</si>
  <si>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</si>
  <si>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</si>
  <si>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</si>
  <si>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</si>
  <si>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</si>
  <si>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</si>
  <si>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</si>
  <si>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</si>
  <si>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</si>
  <si>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</si>
  <si>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</si>
  <si>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</si>
  <si>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</si>
  <si>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</si>
  <si>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</si>
  <si>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</si>
  <si>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</si>
  <si>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</si>
  <si>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</si>
  <si>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</si>
  <si>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</si>
  <si>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</si>
  <si>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</si>
  <si>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</si>
  <si>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</si>
  <si>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</si>
  <si>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</si>
  <si>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</si>
  <si>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</si>
  <si>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</si>
  <si>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</si>
  <si>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</si>
  <si>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</si>
  <si>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</si>
  <si>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</si>
  <si>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</si>
  <si>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</si>
  <si>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</si>
  <si>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</si>
  <si>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</si>
  <si>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</si>
  <si>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</si>
  <si>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</si>
  <si>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</si>
  <si>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</si>
  <si>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</si>
  <si>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</si>
  <si>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</si>
  <si>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</si>
  <si>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</si>
  <si>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</si>
  <si>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</si>
  <si>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</si>
  <si>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</si>
  <si>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</si>
  <si>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</si>
  <si>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</si>
  <si>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</si>
  <si>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</si>
  <si>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</si>
  <si>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</si>
  <si>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</si>
  <si>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</si>
  <si>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</si>
  <si>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</si>
  <si>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</si>
  <si>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</si>
  <si>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</si>
  <si>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</si>
  <si>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</si>
  <si>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</si>
  <si>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</si>
  <si>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</si>
  <si>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</si>
  <si>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</si>
  <si>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</si>
  <si>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</si>
  <si>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</si>
  <si>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</si>
  <si>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</si>
  <si>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</si>
  <si>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</si>
  <si>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</si>
  <si>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</si>
  <si>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</si>
  <si>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</si>
  <si>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</si>
  <si>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</si>
  <si>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</si>
  <si>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</si>
  <si>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</si>
  <si>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</si>
  <si>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</si>
  <si>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</si>
  <si>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</si>
  <si>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</si>
  <si>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</si>
  <si>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</si>
  <si>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</si>
  <si>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</si>
  <si>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</si>
  <si>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</si>
  <si>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</si>
  <si>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</si>
  <si>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</si>
  <si>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</si>
  <si>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</si>
  <si>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</si>
  <si>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</si>
  <si>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</si>
  <si>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</si>
  <si>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</si>
  <si>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</si>
  <si>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</si>
  <si>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</si>
  <si>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</si>
  <si>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</si>
  <si>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</si>
  <si>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</si>
  <si>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</si>
  <si>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</si>
  <si>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</si>
  <si>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</si>
  <si>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</si>
  <si>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</si>
  <si>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</si>
  <si>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</si>
  <si>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</si>
  <si>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</si>
  <si>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</si>
  <si>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</si>
  <si>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</si>
  <si>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</si>
  <si>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</si>
  <si>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</si>
  <si>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</si>
  <si>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</si>
  <si>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</si>
  <si>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</si>
  <si>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</si>
  <si>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</si>
  <si>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</si>
  <si>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</si>
  <si>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</si>
  <si>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</si>
  <si>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</si>
  <si>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</si>
  <si>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</si>
  <si>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</si>
  <si>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</si>
  <si>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</si>
  <si>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</si>
  <si>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</si>
  <si>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</si>
  <si>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</si>
  <si>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</si>
  <si>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</si>
  <si>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</si>
  <si>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</si>
  <si>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</si>
  <si>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</si>
  <si>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</si>
  <si>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</si>
  <si>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</si>
  <si>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</si>
  <si>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</si>
  <si>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</si>
  <si>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</si>
  <si>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</si>
  <si>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</si>
  <si>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</si>
  <si>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</si>
  <si>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</si>
  <si>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</si>
  <si>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</si>
  <si>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</si>
  <si>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</si>
  <si>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</si>
  <si>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</si>
  <si>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</si>
  <si>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</si>
  <si>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</si>
  <si>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</si>
  <si>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</si>
  <si>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</si>
  <si>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</si>
  <si>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</si>
  <si>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</si>
  <si>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</si>
  <si>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</si>
  <si>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</si>
  <si>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</si>
  <si>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</si>
  <si>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</si>
  <si>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</si>
  <si>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</si>
  <si>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</si>
  <si>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</si>
  <si>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</si>
  <si>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</si>
  <si>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</si>
  <si>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</si>
  <si>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</si>
  <si>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</si>
  <si>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</si>
  <si>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</si>
  <si>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</si>
  <si>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</si>
  <si>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</si>
  <si>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</si>
  <si>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</si>
  <si>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</si>
  <si>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</si>
  <si>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</si>
  <si>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</si>
  <si>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</si>
  <si>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</si>
  <si>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</si>
  <si>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</si>
  <si>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</si>
  <si>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</si>
  <si>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</si>
  <si>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</si>
  <si>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</si>
  <si>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</si>
  <si>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</si>
  <si>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</si>
  <si>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</si>
  <si>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</si>
  <si>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</si>
  <si>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</si>
  <si>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</si>
  <si>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</si>
  <si>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</si>
  <si>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</si>
  <si>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</si>
  <si>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</si>
  <si>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</si>
  <si>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</si>
  <si>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</si>
  <si>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</si>
  <si>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</si>
  <si>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</si>
  <si>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</si>
  <si>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</si>
  <si>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</si>
  <si>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</si>
  <si>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</si>
  <si>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</si>
  <si>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</si>
  <si>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</si>
  <si>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</si>
  <si>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</si>
  <si>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</si>
  <si>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</si>
  <si>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</si>
  <si>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</si>
  <si>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</si>
  <si>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</si>
  <si>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</si>
  <si>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</si>
  <si>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</si>
  <si>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</si>
  <si>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</si>
  <si>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</si>
  <si>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</si>
  <si>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</si>
  <si>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</si>
  <si>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</si>
  <si>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</si>
  <si>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</si>
  <si>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</si>
  <si>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</si>
  <si>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</si>
  <si>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</si>
  <si>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</si>
  <si>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</si>
  <si>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</si>
  <si>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</si>
  <si>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</si>
  <si>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</si>
  <si>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</si>
  <si>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</si>
  <si>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</si>
  <si>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</si>
  <si>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</si>
  <si>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</si>
  <si>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</si>
  <si>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</si>
  <si>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</si>
  <si>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</si>
  <si>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</si>
  <si>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</si>
  <si>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</si>
  <si>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</si>
  <si>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</si>
  <si>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</si>
  <si>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</si>
  <si>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</si>
  <si>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</si>
  <si>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</si>
  <si>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</si>
  <si>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</si>
  <si>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</si>
  <si>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</si>
  <si>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</si>
  <si>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</si>
  <si>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</si>
  <si>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</si>
  <si>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</si>
  <si>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</si>
  <si>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</si>
  <si>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</si>
  <si>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</si>
  <si>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</si>
  <si>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</si>
  <si>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</si>
  <si>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</si>
  <si>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</si>
  <si>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</si>
  <si>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</si>
  <si>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</si>
  <si>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</si>
  <si>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</si>
  <si>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</si>
  <si>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</si>
  <si>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</si>
  <si>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</si>
  <si>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</si>
  <si>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</si>
  <si>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</si>
  <si>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</si>
  <si>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</si>
  <si>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</si>
  <si>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</si>
  <si>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</si>
  <si>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</si>
  <si>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</si>
  <si>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</si>
  <si>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</si>
  <si>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</si>
  <si>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</si>
  <si>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</si>
  <si>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</si>
  <si>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</si>
  <si>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</si>
  <si>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</si>
  <si>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</si>
  <si>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</si>
  <si>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</si>
  <si>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</si>
  <si>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</si>
  <si>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</si>
  <si>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</si>
  <si>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</si>
  <si>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</si>
  <si>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</si>
  <si>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</si>
  <si>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</si>
  <si>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</si>
  <si>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</si>
  <si>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</si>
  <si>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</si>
  <si>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</si>
  <si>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</si>
  <si>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</si>
  <si>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</si>
  <si>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</si>
  <si>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</si>
  <si>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</si>
  <si>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</si>
  <si>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</si>
  <si>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</si>
  <si>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</si>
  <si>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</si>
  <si>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</si>
  <si>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</si>
  <si>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</si>
  <si>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</si>
  <si>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</si>
  <si>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</si>
  <si>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</si>
  <si>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</si>
  <si>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</si>
  <si>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</si>
  <si>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</si>
  <si>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</si>
  <si>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</si>
  <si>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</si>
  <si>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</si>
  <si>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</si>
  <si>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</si>
  <si>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</si>
  <si>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</si>
  <si>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</si>
  <si>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</si>
  <si>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</si>
  <si>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</si>
  <si>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</si>
  <si>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</si>
  <si>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</si>
  <si>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</si>
  <si>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</si>
  <si>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</si>
  <si>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</si>
  <si>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</si>
  <si>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</si>
  <si>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</si>
  <si>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</si>
  <si>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</si>
  <si>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</si>
  <si>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</si>
  <si>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</si>
  <si>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</si>
  <si>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</si>
  <si>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</si>
  <si>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</si>
  <si>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</si>
  <si>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</si>
  <si>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DEL 1</t>
  </si>
  <si>
    <t>DEL 2 AL 8</t>
  </si>
  <si>
    <t>DEL 9 AL 15</t>
  </si>
  <si>
    <t>DEL 16 AL 22</t>
  </si>
  <si>
    <t>DEL 23 AL 29</t>
  </si>
  <si>
    <t>DEL 30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</si>
  <si>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</si>
  <si>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</si>
  <si>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</si>
  <si>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</si>
  <si>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</si>
  <si>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</si>
  <si>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</si>
  <si>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</si>
  <si>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</si>
  <si>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</si>
  <si>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</si>
  <si>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</si>
  <si>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</si>
  <si>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</si>
  <si>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</si>
  <si>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</si>
  <si>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</si>
  <si>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</si>
  <si>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</si>
  <si>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</si>
  <si>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</si>
  <si>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</si>
  <si>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</si>
  <si>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</si>
  <si>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</si>
  <si>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</si>
  <si>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</si>
  <si>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</si>
  <si>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</si>
  <si>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</si>
  <si>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</si>
  <si>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</si>
  <si>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</si>
  <si>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</si>
  <si>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</si>
  <si>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</si>
  <si>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</si>
  <si>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</si>
  <si>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</si>
  <si>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</si>
  <si>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</si>
  <si>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</si>
  <si>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</si>
  <si>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</si>
  <si>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</si>
  <si>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</si>
  <si>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</si>
  <si>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</si>
  <si>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</si>
  <si>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</si>
  <si>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</si>
  <si>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</si>
  <si>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</si>
  <si>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</si>
  <si>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</si>
  <si>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</si>
  <si>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</si>
  <si>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</si>
  <si>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</si>
  <si>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</si>
  <si>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</si>
  <si>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</si>
  <si>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</si>
  <si>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</si>
  <si>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</si>
  <si>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</si>
  <si>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</si>
  <si>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</si>
  <si>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</si>
  <si>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</si>
  <si>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</si>
  <si>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</si>
  <si>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</si>
  <si>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</si>
  <si>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</si>
  <si>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</si>
  <si>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</si>
  <si>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</si>
  <si>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</si>
  <si>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</si>
  <si>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</si>
  <si>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</si>
  <si>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</si>
  <si>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</si>
  <si>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</si>
  <si>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</si>
  <si>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</si>
  <si>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</si>
  <si>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</si>
  <si>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</si>
  <si>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</si>
  <si>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</si>
  <si>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</si>
  <si>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</si>
  <si>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</si>
  <si>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</si>
  <si>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</si>
  <si>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</si>
  <si>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</si>
  <si>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</si>
  <si>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</si>
  <si>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</si>
  <si>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</si>
  <si>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</si>
  <si>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</si>
  <si>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</si>
  <si>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</si>
  <si>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</si>
  <si>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</si>
  <si>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</si>
  <si>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</si>
  <si>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</si>
  <si>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</si>
  <si>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</si>
  <si>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</si>
  <si>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</si>
  <si>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</si>
  <si>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</si>
  <si>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</si>
  <si>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</si>
  <si>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</si>
  <si>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</si>
  <si>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</si>
  <si>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</si>
  <si>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</si>
  <si>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</si>
  <si>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</si>
  <si>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</si>
  <si>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</si>
  <si>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</si>
  <si>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</si>
  <si>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</si>
  <si>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</si>
  <si>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</si>
  <si>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</si>
  <si>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</si>
  <si>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</si>
  <si>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</si>
  <si>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</si>
  <si>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</si>
  <si>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</si>
  <si>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</si>
  <si>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</si>
  <si>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</si>
  <si>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</si>
  <si>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</si>
  <si>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</si>
  <si>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</si>
  <si>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</si>
  <si>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</si>
  <si>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</si>
  <si>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</si>
  <si>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</si>
  <si>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</si>
  <si>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</si>
  <si>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</si>
  <si>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</si>
  <si>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</si>
  <si>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</si>
  <si>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</si>
  <si>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</si>
  <si>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</si>
  <si>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</si>
  <si>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</si>
  <si>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</si>
  <si>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</si>
  <si>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</si>
  <si>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</si>
  <si>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</si>
  <si>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</si>
  <si>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</si>
  <si>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</si>
  <si>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</si>
  <si>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</si>
  <si>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</si>
  <si>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</si>
  <si>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</si>
  <si>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</si>
  <si>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</si>
  <si>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</si>
  <si>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</si>
  <si>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</si>
  <si>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</si>
  <si>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</si>
  <si>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</si>
  <si>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</si>
  <si>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</si>
  <si>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</si>
  <si>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</si>
  <si>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</si>
  <si>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</si>
  <si>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</si>
  <si>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</si>
  <si>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</si>
  <si>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</si>
  <si>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</si>
  <si>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</si>
  <si>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</si>
  <si>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</si>
  <si>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</si>
  <si>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</si>
  <si>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</si>
  <si>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</si>
  <si>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</si>
  <si>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</si>
  <si>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</si>
  <si>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</si>
  <si>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</si>
  <si>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</si>
  <si>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</si>
  <si>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</si>
  <si>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</si>
  <si>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</si>
  <si>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</si>
  <si>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</si>
  <si>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</si>
  <si>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</si>
  <si>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</si>
  <si>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</si>
  <si>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</si>
  <si>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</si>
  <si>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</si>
  <si>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</si>
  <si>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</si>
  <si>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</si>
  <si>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</si>
  <si>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</si>
  <si>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</si>
  <si>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</si>
  <si>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</si>
  <si>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</si>
  <si>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</si>
  <si>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</si>
  <si>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</si>
  <si>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</si>
  <si>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</si>
  <si>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</si>
  <si>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</si>
  <si>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</si>
  <si>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</si>
  <si>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</si>
  <si>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</si>
  <si>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</si>
  <si>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</si>
  <si>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</si>
  <si>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</si>
  <si>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</si>
  <si>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</si>
  <si>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</si>
  <si>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</si>
  <si>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</si>
  <si>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</si>
  <si>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</si>
  <si>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</si>
  <si>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</si>
  <si>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</si>
  <si>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</si>
  <si>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</si>
  <si>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</si>
  <si>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</si>
  <si>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</si>
  <si>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</si>
  <si>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</si>
  <si>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</si>
  <si>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</si>
  <si>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</si>
  <si>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</si>
  <si>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</si>
  <si>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</si>
  <si>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</si>
  <si>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</si>
  <si>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</si>
  <si>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</si>
  <si>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</si>
  <si>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</si>
  <si>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</si>
  <si>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</si>
  <si>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</si>
  <si>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</si>
  <si>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</si>
  <si>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</si>
  <si>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</si>
  <si>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</si>
  <si>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</si>
  <si>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</si>
  <si>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</si>
  <si>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</si>
  <si>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</si>
  <si>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</si>
  <si>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</si>
  <si>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</si>
  <si>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</si>
  <si>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</si>
  <si>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</si>
  <si>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</si>
  <si>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</si>
  <si>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</si>
  <si>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</si>
  <si>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</si>
  <si>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</si>
  <si>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</si>
  <si>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</si>
  <si>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</si>
  <si>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</si>
  <si>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</si>
  <si>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</si>
  <si>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</si>
  <si>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</si>
  <si>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</si>
  <si>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</si>
  <si>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</si>
  <si>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</si>
  <si>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</si>
  <si>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</si>
  <si>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</si>
  <si>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</si>
  <si>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</si>
  <si>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</si>
  <si>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</si>
  <si>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</si>
  <si>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</si>
  <si>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</si>
  <si>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</si>
  <si>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</si>
  <si>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</si>
  <si>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</si>
  <si>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</si>
  <si>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</si>
  <si>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</si>
  <si>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</si>
  <si>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</si>
  <si>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</si>
  <si>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</si>
  <si>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</si>
  <si>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</si>
  <si>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</si>
  <si>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</si>
  <si>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</si>
  <si>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</si>
  <si>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</si>
  <si>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</si>
  <si>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</si>
  <si>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</si>
  <si>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</si>
  <si>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</si>
  <si>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</si>
  <si>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</si>
  <si>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</si>
  <si>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</si>
  <si>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</si>
  <si>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</si>
  <si>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</si>
  <si>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</si>
  <si>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</si>
  <si>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</si>
  <si>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</si>
  <si>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</si>
  <si>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</si>
  <si>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</si>
  <si>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</si>
  <si>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</si>
  <si>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</si>
  <si>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</si>
  <si>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</si>
  <si>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</si>
  <si>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</si>
  <si>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</si>
  <si>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</si>
  <si>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</si>
  <si>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</si>
  <si>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</si>
  <si>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</si>
  <si>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</si>
  <si>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</si>
  <si>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</si>
  <si>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</si>
  <si>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</si>
  <si>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</si>
  <si>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</si>
  <si>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</si>
  <si>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</si>
  <si>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</si>
  <si>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</si>
  <si>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</si>
  <si>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</si>
  <si>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</si>
  <si>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</si>
  <si>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</si>
  <si>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</si>
  <si>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</si>
  <si>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</si>
  <si>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</si>
  <si>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</si>
  <si>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</si>
  <si>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</si>
  <si>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</si>
  <si>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</si>
  <si>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</si>
  <si>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</si>
  <si>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</si>
  <si>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</si>
  <si>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</si>
  <si>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</si>
  <si>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</si>
  <si>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</si>
  <si>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</si>
  <si>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</si>
  <si>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</si>
  <si>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</si>
  <si>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</si>
  <si>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</si>
  <si>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</si>
  <si>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</si>
  <si>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</si>
  <si>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</si>
  <si>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</si>
  <si>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</si>
  <si>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</si>
  <si>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</si>
  <si>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</si>
  <si>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</si>
  <si>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</si>
  <si>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</si>
  <si>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</si>
  <si>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</si>
  <si>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</si>
  <si>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</si>
  <si>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</si>
  <si>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</si>
  <si>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</si>
  <si>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</si>
  <si>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</si>
  <si>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</si>
  <si>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</si>
  <si>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</si>
  <si>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</si>
  <si>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</si>
  <si>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</si>
  <si>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</si>
  <si>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</si>
  <si>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</si>
  <si>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</si>
  <si>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</si>
  <si>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</si>
  <si>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</si>
  <si>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</si>
  <si>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</si>
  <si>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</si>
  <si>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</si>
  <si>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</si>
  <si>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</si>
  <si>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</si>
  <si>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</si>
  <si>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</si>
  <si>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</si>
  <si>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</si>
  <si>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</si>
  <si>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</si>
  <si>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</si>
  <si>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</si>
  <si>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</si>
  <si>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</si>
  <si>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</si>
  <si>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</si>
  <si>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</si>
  <si>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</si>
  <si>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</si>
  <si>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</si>
  <si>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</si>
  <si>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</si>
  <si>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</si>
  <si>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</si>
  <si>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</si>
  <si>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</si>
  <si>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</si>
  <si>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</si>
  <si>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</si>
  <si>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</si>
  <si>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</si>
  <si>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</si>
  <si>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</si>
  <si>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</si>
  <si>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</si>
  <si>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</si>
  <si>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</si>
  <si>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</si>
  <si>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</si>
  <si>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</si>
  <si>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</si>
  <si>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</si>
  <si>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</si>
  <si>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</si>
  <si>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</si>
  <si>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</si>
  <si>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</si>
  <si>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</si>
  <si>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</si>
  <si>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</si>
  <si>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</si>
  <si>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</si>
  <si>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</si>
  <si>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</si>
  <si>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</si>
  <si>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</si>
  <si>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</si>
  <si>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</si>
  <si>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</si>
  <si>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</si>
  <si>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</si>
  <si>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</si>
  <si>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</si>
  <si>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</si>
  <si>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</si>
  <si>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</si>
  <si>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</si>
  <si>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</si>
  <si>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</si>
  <si>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</si>
  <si>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</si>
  <si>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</si>
  <si>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</si>
  <si>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</si>
  <si>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</si>
  <si>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</si>
  <si>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</si>
  <si>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</si>
  <si>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</si>
  <si>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</si>
  <si>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</si>
  <si>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</si>
  <si>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</si>
  <si>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</si>
  <si>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</si>
  <si>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</si>
  <si>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</si>
  <si>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</si>
  <si>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</si>
  <si>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</si>
  <si>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</si>
  <si>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</si>
  <si>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</si>
  <si>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</si>
  <si>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</si>
  <si>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</si>
  <si>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</si>
  <si>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</si>
  <si>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</si>
  <si>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</si>
  <si>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</si>
  <si>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</si>
  <si>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</si>
  <si>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</si>
  <si>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</si>
  <si>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</si>
  <si>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</si>
  <si>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</si>
  <si>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</si>
  <si>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</si>
  <si>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</si>
  <si>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</si>
  <si>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</si>
  <si>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</si>
  <si>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</si>
  <si>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</si>
  <si>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</si>
  <si>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</si>
  <si>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</si>
  <si>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</si>
  <si>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</si>
  <si>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</si>
  <si>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</si>
  <si>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</si>
  <si>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</si>
  <si>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</si>
  <si>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</si>
  <si>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</si>
  <si>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</si>
  <si>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</si>
  <si>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</si>
  <si>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</si>
  <si>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</si>
  <si>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</si>
  <si>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</si>
  <si>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</si>
  <si>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</si>
  <si>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</si>
  <si>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</si>
  <si>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</si>
  <si>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</si>
  <si>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</si>
  <si>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</si>
  <si>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</si>
  <si>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</si>
  <si>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</si>
  <si>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</si>
  <si>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</si>
  <si>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</si>
  <si>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</si>
  <si>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</si>
  <si>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</si>
  <si>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</si>
  <si>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</si>
  <si>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</si>
  <si>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</si>
  <si>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</si>
  <si>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</si>
  <si>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</si>
  <si>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</si>
  <si>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</si>
  <si>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</si>
  <si>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</si>
  <si>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</si>
  <si>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</si>
  <si>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</si>
  <si>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</si>
  <si>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</si>
  <si>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</si>
  <si>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</si>
  <si>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</si>
  <si>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</si>
  <si>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</si>
  <si>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</si>
  <si>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</si>
  <si>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</si>
  <si>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</si>
  <si>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</si>
  <si>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</si>
  <si>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</si>
  <si>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</si>
  <si>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</si>
  <si>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</si>
  <si>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</si>
  <si>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</si>
  <si>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</si>
  <si>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</si>
  <si>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</si>
  <si>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</si>
  <si>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</si>
  <si>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</si>
  <si>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</si>
  <si>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</si>
  <si>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</si>
  <si>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</si>
  <si>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</si>
  <si>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</si>
  <si>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</si>
  <si>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</si>
  <si>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</si>
  <si>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</si>
  <si>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</si>
  <si>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</si>
  <si>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</si>
  <si>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</si>
  <si>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</si>
  <si>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</si>
  <si>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</si>
  <si>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</si>
  <si>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</si>
  <si>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</si>
  <si>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</si>
  <si>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</si>
  <si>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</si>
  <si>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</si>
  <si>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</si>
  <si>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</si>
  <si>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</si>
  <si>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</si>
  <si>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</si>
  <si>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</si>
  <si>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</si>
  <si>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</si>
  <si>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</si>
  <si>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</si>
  <si>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</si>
  <si>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</si>
  <si>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</si>
  <si>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</si>
  <si>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</si>
  <si>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</si>
  <si>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</si>
  <si>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</si>
  <si>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</si>
  <si>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</si>
  <si>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</si>
  <si>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</si>
  <si>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</si>
  <si>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</si>
  <si>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</si>
  <si>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</si>
  <si>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</si>
  <si>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</si>
  <si>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</si>
  <si>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</si>
  <si>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</si>
  <si>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</si>
  <si>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</si>
  <si>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</si>
  <si>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</si>
  <si>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</si>
  <si>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</si>
  <si>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</si>
  <si>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</si>
  <si>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</si>
  <si>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</si>
  <si>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</si>
  <si>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</si>
  <si>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</si>
  <si>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</si>
  <si>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</si>
  <si>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</si>
  <si>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</si>
  <si>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</si>
  <si>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</si>
  <si>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</si>
  <si>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</si>
  <si>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</si>
  <si>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</si>
  <si>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</si>
  <si>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</si>
  <si>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</si>
  <si>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</si>
  <si>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</si>
  <si>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</si>
  <si>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</si>
  <si>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</si>
  <si>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</si>
  <si>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</si>
  <si>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</si>
  <si>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</si>
  <si>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</si>
  <si>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</si>
  <si>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</si>
  <si>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</si>
  <si>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</si>
  <si>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</si>
  <si>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</si>
  <si>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</si>
  <si>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</si>
  <si>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</si>
  <si>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</si>
  <si>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</si>
  <si>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</si>
  <si>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</si>
  <si>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</si>
  <si>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</si>
  <si>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</si>
  <si>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</si>
  <si>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</si>
  <si>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</si>
  <si>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</si>
  <si>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</si>
  <si>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</si>
  <si>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</si>
  <si>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</si>
  <si>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</si>
  <si>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</si>
  <si>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</si>
  <si>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</si>
  <si>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</si>
  <si>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</si>
  <si>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</si>
  <si>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</si>
  <si>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</si>
  <si>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</si>
  <si>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</si>
  <si>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</si>
  <si>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</si>
  <si>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</si>
  <si>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</si>
  <si>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</si>
  <si>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</si>
  <si>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</si>
  <si>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</si>
  <si>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</si>
  <si>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</si>
  <si>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</si>
  <si>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</si>
  <si>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</si>
  <si>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</si>
  <si>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</si>
  <si>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</si>
  <si>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</si>
  <si>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</si>
  <si>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</si>
  <si>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</si>
  <si>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</si>
  <si>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</si>
  <si>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</si>
  <si>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</si>
  <si>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</si>
  <si>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</si>
  <si>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</si>
  <si>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</si>
  <si>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</si>
  <si>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</si>
  <si>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</si>
  <si>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</si>
  <si>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</si>
  <si>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</si>
  <si>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</si>
  <si>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</si>
  <si>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</si>
  <si>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</si>
  <si>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</si>
  <si>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</si>
  <si>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</si>
  <si>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</si>
  <si>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</si>
  <si>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</si>
  <si>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</si>
  <si>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</si>
  <si>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</si>
  <si>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</si>
  <si>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</si>
  <si>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</si>
  <si>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</si>
  <si>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</si>
  <si>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</si>
  <si>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</si>
  <si>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</si>
  <si>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</si>
  <si>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</si>
  <si>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</si>
  <si>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</si>
  <si>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</si>
  <si>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</si>
  <si>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</si>
  <si>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</si>
  <si>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</si>
  <si>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</si>
  <si>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</si>
  <si>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</si>
  <si>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</si>
  <si>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</si>
  <si>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</si>
  <si>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</si>
  <si>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</si>
  <si>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</si>
  <si>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</si>
  <si>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</si>
  <si>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</si>
  <si>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</si>
  <si>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</si>
  <si>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</si>
  <si>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</si>
  <si>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</si>
  <si>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</si>
  <si>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</si>
  <si>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</si>
  <si>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</si>
  <si>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</si>
  <si>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</si>
  <si>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</si>
  <si>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</si>
  <si>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</si>
  <si>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</si>
  <si>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</si>
  <si>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</si>
  <si>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</si>
  <si>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</si>
  <si>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</si>
  <si>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</si>
  <si>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</si>
  <si>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</si>
  <si>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</si>
  <si>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</si>
  <si>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</si>
  <si>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</si>
  <si>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</si>
  <si>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</si>
  <si>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</si>
  <si>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</si>
  <si>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</si>
  <si>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</si>
  <si>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</si>
  <si>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</si>
  <si>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</si>
  <si>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</si>
  <si>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</si>
  <si>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</si>
  <si>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</si>
  <si>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</si>
  <si>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</si>
  <si>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</si>
  <si>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</si>
  <si>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</si>
  <si>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</si>
  <si>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</si>
  <si>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</si>
  <si>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</si>
  <si>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</si>
  <si>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</si>
  <si>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</si>
  <si>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</si>
  <si>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</si>
  <si>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</si>
  <si>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</si>
  <si>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</si>
  <si>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</si>
  <si>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</si>
  <si>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</si>
  <si>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</si>
  <si>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</si>
  <si>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</si>
  <si>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</si>
  <si>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</si>
  <si>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</si>
  <si>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</si>
  <si>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</si>
  <si>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</si>
  <si>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</si>
  <si>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</si>
  <si>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</si>
  <si>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</si>
  <si>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</si>
  <si>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</si>
  <si>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</si>
  <si>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</si>
  <si>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</si>
  <si>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</si>
  <si>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</si>
  <si>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</si>
  <si>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</si>
  <si>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</si>
  <si>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</si>
  <si>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</si>
  <si>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</si>
  <si>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</si>
  <si>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</si>
  <si>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</si>
  <si>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</si>
  <si>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</si>
  <si>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</si>
  <si>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</si>
  <si>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</si>
  <si>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</si>
  <si>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</si>
  <si>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</si>
  <si>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</si>
  <si>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</si>
  <si>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</si>
  <si>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</si>
  <si>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</si>
  <si>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</si>
  <si>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</si>
  <si>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</si>
  <si>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</si>
  <si>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</si>
  <si>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</si>
  <si>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</si>
  <si>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</si>
  <si>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</si>
  <si>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</si>
  <si>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</si>
  <si>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</si>
  <si>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</si>
  <si>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</si>
  <si>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</si>
  <si>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</si>
  <si>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</si>
  <si>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</si>
  <si>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</si>
  <si>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</si>
  <si>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</si>
  <si>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</si>
  <si>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</si>
  <si>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</si>
  <si>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</si>
  <si>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</si>
  <si>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</si>
  <si>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</si>
  <si>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</si>
  <si>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</si>
  <si>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</si>
  <si>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</si>
  <si>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</si>
  <si>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</si>
  <si>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</si>
  <si>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</si>
  <si>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</si>
  <si>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</si>
  <si>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</si>
  <si>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</si>
  <si>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</si>
  <si>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</si>
  <si>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</si>
  <si>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</si>
  <si>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</si>
  <si>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</si>
  <si>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</si>
  <si>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</si>
  <si>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</si>
  <si>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</si>
  <si>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</si>
  <si>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</si>
  <si>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</si>
  <si>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</si>
  <si>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</si>
  <si>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</si>
  <si>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</si>
  <si>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</si>
  <si>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</si>
  <si>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</si>
  <si>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</si>
  <si>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</si>
  <si>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</si>
  <si>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</si>
  <si>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</si>
  <si>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</si>
  <si>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</si>
  <si>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</si>
  <si>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</si>
  <si>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</si>
  <si>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</si>
  <si>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</si>
  <si>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</si>
  <si>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</si>
  <si>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</si>
  <si>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</si>
  <si>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</si>
  <si>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</si>
  <si>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</si>
  <si>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</si>
  <si>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</si>
  <si>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</si>
  <si>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</si>
  <si>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</si>
  <si>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</si>
  <si>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</si>
  <si>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</si>
  <si>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</si>
  <si>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</si>
  <si>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</si>
  <si>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</si>
  <si>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</si>
  <si>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</si>
  <si>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</si>
  <si>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</si>
  <si>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</si>
  <si>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</si>
  <si>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</si>
  <si>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</si>
  <si>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</si>
  <si>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</si>
  <si>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</si>
  <si>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</si>
  <si>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</si>
  <si>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</si>
  <si>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</si>
  <si>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</si>
  <si>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</si>
  <si>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</si>
  <si>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</si>
  <si>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</si>
  <si>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</si>
  <si>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</si>
  <si>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</si>
  <si>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</si>
  <si>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</si>
  <si>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</si>
  <si>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</si>
  <si>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</si>
  <si>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</si>
  <si>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</si>
  <si>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</si>
  <si>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</si>
  <si>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</si>
  <si>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</si>
  <si>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</si>
  <si>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</si>
  <si>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</si>
  <si>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</si>
  <si>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</si>
  <si>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</si>
  <si>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</si>
  <si>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</si>
  <si>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</si>
  <si>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</si>
  <si>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</si>
  <si>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</si>
  <si>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</si>
  <si>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</si>
  <si>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</si>
  <si>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</si>
  <si>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</si>
  <si>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</si>
  <si>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</si>
  <si>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</si>
  <si>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</si>
  <si>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</si>
  <si>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</si>
  <si>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</si>
  <si>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</si>
  <si>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</si>
  <si>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</si>
  <si>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</si>
  <si>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</si>
  <si>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</si>
  <si>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</si>
  <si>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</si>
  <si>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</si>
  <si>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</si>
  <si>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</si>
  <si>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</si>
  <si>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</si>
  <si>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</si>
  <si>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</si>
  <si>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</si>
  <si>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</si>
  <si>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</si>
  <si>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</si>
  <si>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</si>
  <si>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</si>
  <si>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</si>
  <si>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</si>
  <si>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</si>
  <si>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</si>
  <si>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</si>
  <si>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</si>
  <si>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</si>
  <si>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</si>
  <si>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</si>
  <si>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</si>
  <si>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</si>
  <si>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</si>
  <si>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</si>
  <si>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02</t>
  </si>
  <si>
    <t>MARTES 03</t>
  </si>
  <si>
    <t>MIERCOLES 04</t>
  </si>
  <si>
    <t>JUEVES 05</t>
  </si>
  <si>
    <t>VIERNES 06</t>
  </si>
  <si>
    <t>SABADO 07</t>
  </si>
  <si>
    <t>DOMINGO 08</t>
  </si>
  <si>
    <t>LUNES 09</t>
  </si>
  <si>
    <t>MARTES 10</t>
  </si>
  <si>
    <t>MIERCOLES 11</t>
  </si>
  <si>
    <t>JUEVES 12</t>
  </si>
  <si>
    <t>VIERNES 13</t>
  </si>
  <si>
    <t>SABADO 14</t>
  </si>
  <si>
    <t>DOMINGO 15</t>
  </si>
  <si>
    <t>LUNES 16</t>
  </si>
  <si>
    <t>MARTES 17</t>
  </si>
  <si>
    <t>MIERCOLES 18</t>
  </si>
  <si>
    <t>JUEVES 19</t>
  </si>
  <si>
    <t>VIERNES 20</t>
  </si>
  <si>
    <t>SABADO 21</t>
  </si>
  <si>
    <t>DOMINGO 22</t>
  </si>
  <si>
    <t>LUNES 23</t>
  </si>
  <si>
    <t>MARTES 24</t>
  </si>
  <si>
    <t>MIERCOLES 25</t>
  </si>
  <si>
    <t>JUEVES 26</t>
  </si>
  <si>
    <t>VIERNES 27</t>
  </si>
  <si>
    <t>SABADO 28</t>
  </si>
  <si>
    <t>DOMINGO 29</t>
  </si>
  <si>
    <t>LUNES 30</t>
  </si>
  <si>
    <t>MARTES 01</t>
  </si>
  <si>
    <t>MIERCOLES 02</t>
  </si>
  <si>
    <t>JUEVES 03</t>
  </si>
  <si>
    <t>VIERNES 04</t>
  </si>
  <si>
    <t>SABADO 05</t>
  </si>
  <si>
    <t>DOMINGO 06</t>
  </si>
  <si>
    <t>,0</t>
  </si>
  <si>
    <t>7,0</t>
  </si>
  <si>
    <t>4,5</t>
  </si>
  <si>
    <t>6,5</t>
  </si>
  <si>
    <t>8,0</t>
  </si>
  <si>
    <t>5,0</t>
  </si>
  <si>
    <t>7,5</t>
  </si>
  <si>
    <t>9,0</t>
  </si>
  <si>
    <t>4,0</t>
  </si>
  <si>
    <t>9,5</t>
  </si>
  <si>
    <t>8,5</t>
  </si>
  <si>
    <t>,5</t>
  </si>
  <si>
    <t>10,0</t>
  </si>
  <si>
    <t>11,0</t>
  </si>
  <si>
    <t>10,5</t>
  </si>
  <si>
    <t>13,5</t>
  </si>
  <si>
    <t>2,5</t>
  </si>
  <si>
    <t>3,0</t>
  </si>
  <si>
    <t>5,5</t>
  </si>
  <si>
    <t>1,5</t>
  </si>
  <si>
    <t>2,0</t>
  </si>
  <si>
    <t>6,0</t>
  </si>
  <si>
    <t>3,5</t>
  </si>
  <si>
    <t>30 de septiembre de 2024</t>
  </si>
  <si>
    <t xml:space="preserve">ALMACEN: </t>
  </si>
  <si>
    <t xml:space="preserve">LA TORRE: </t>
  </si>
  <si>
    <t xml:space="preserve">INV.2.1: </t>
  </si>
  <si>
    <t xml:space="preserve">INV.3.1: </t>
  </si>
  <si>
    <t xml:space="preserve">GOBERNADORA: </t>
  </si>
  <si>
    <t xml:space="preserve">ENCARGADOS: </t>
  </si>
  <si>
    <t xml:space="preserve">TOTAL GENERAL: 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</si>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</sst>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3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  <font>
      <sz val="8"/>
      <color rgb="FFFF0000"/>
      <name val="Arial"/>
      <family val="2"/>
    </font>
    <font>
      <sz val="8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7F7F7F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66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5" fillId="2" borderId="1" xfId="0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8" fontId="5" fillId="2" borderId="0" xfId="0" applyNumberFormat="1" applyFont="1" applyFill="1" applyAlignment="1">
      <alignment horizontal="right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0" fillId="0" borderId="0" xfId="0" applyAlignment="1">
      <alignment horizontal="center" vertical="center" textRotation="90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27" fillId="0" borderId="37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17" fillId="0" borderId="0" xfId="0" applyFont="1" applyFill="1"/>
    <xf numFmtId="0" fontId="17" fillId="0" borderId="35" xfId="0" applyFont="1" applyFill="1" applyBorder="1"/>
    <xf numFmtId="0" fontId="17" fillId="0" borderId="0" xfId="0" applyFont="1" applyFill="1" applyProtection="1">
      <protection locked="0"/>
    </xf>
    <xf numFmtId="1" fontId="17" fillId="0" borderId="0" xfId="0" applyNumberFormat="1" applyFont="1" applyFill="1" applyProtection="1">
      <protection locked="0"/>
    </xf>
    <xf numFmtId="0" fontId="0" fillId="2" borderId="32" xfId="0" applyFill="1" applyBorder="1"/>
    <xf numFmtId="0" fontId="17" fillId="21" borderId="35" xfId="0" applyFont="1" applyFill="1" applyBorder="1"/>
    <xf numFmtId="0" fontId="9" fillId="0" borderId="37" xfId="0" applyFont="1" applyBorder="1"/>
    <xf numFmtId="0" fontId="0" fillId="2" borderId="23" xfId="0" applyFill="1" applyBorder="1"/>
    <xf numFmtId="0" fontId="17" fillId="22" borderId="35" xfId="0" applyFont="1" applyFill="1" applyBorder="1"/>
    <xf numFmtId="0" fontId="28" fillId="23" borderId="35" xfId="0" applyFont="1" applyFill="1" applyBorder="1"/>
    <xf numFmtId="7" fontId="17" fillId="0" borderId="0" xfId="0" applyNumberFormat="1" applyFont="1" applyFill="1" applyProtection="1">
      <protection locked="0"/>
    </xf>
    <xf numFmtId="0" fontId="29" fillId="0" borderId="0" xfId="0" applyFont="1" applyFill="1" applyProtection="1">
      <protection locked="0"/>
    </xf>
    <xf numFmtId="0" fontId="28" fillId="0" borderId="0" xfId="0" applyFont="1" applyFill="1" applyProtection="1">
      <protection locked="0"/>
    </xf>
    <xf numFmtId="0" fontId="29" fillId="4" borderId="35" xfId="0" applyFont="1" applyFill="1" applyBorder="1"/>
    <xf numFmtId="0" fontId="28" fillId="4" borderId="35" xfId="0" applyFont="1" applyFill="1" applyBorder="1"/>
    <xf numFmtId="0" fontId="17" fillId="19" borderId="0" xfId="0" applyFont="1" applyFill="1" applyProtection="1">
      <protection locked="0"/>
    </xf>
    <xf numFmtId="0" fontId="17" fillId="20" borderId="0" xfId="0" applyFont="1" applyFill="1" applyProtection="1">
      <protection locked="0"/>
    </xf>
    <xf numFmtId="0" fontId="17" fillId="21" borderId="0" xfId="0" applyFont="1" applyFill="1" applyProtection="1">
      <protection locked="0"/>
    </xf>
    <xf numFmtId="0" fontId="17" fillId="22" borderId="0" xfId="0" applyFont="1" applyFill="1" applyProtection="1">
      <protection locked="0"/>
    </xf>
    <xf numFmtId="0" fontId="17" fillId="23" borderId="0" xfId="0" applyFont="1" applyFill="1" applyProtection="1">
      <protection locked="0"/>
    </xf>
    <xf numFmtId="0" fontId="17" fillId="19" borderId="35" xfId="0" applyFont="1" applyFill="1" applyBorder="1" applyAlignment="1">
      <alignment horizontal="right"/>
    </xf>
    <xf numFmtId="0" fontId="17" fillId="20" borderId="35" xfId="0" applyFont="1" applyFill="1" applyBorder="1" applyAlignment="1">
      <alignment horizontal="right"/>
    </xf>
    <xf numFmtId="0" fontId="17" fillId="21" borderId="35" xfId="0" applyFont="1" applyFill="1" applyBorder="1" applyAlignment="1">
      <alignment horizontal="right"/>
    </xf>
    <xf numFmtId="0" fontId="17" fillId="22" borderId="35" xfId="0" applyFont="1" applyFill="1" applyBorder="1" applyAlignment="1">
      <alignment horizontal="right"/>
    </xf>
    <xf numFmtId="0" fontId="17" fillId="0" borderId="35" xfId="0" applyFont="1" applyFill="1" applyBorder="1" applyAlignment="1">
      <alignment horizontal="right"/>
    </xf>
    <xf numFmtId="0" fontId="17" fillId="23" borderId="35" xfId="0" applyFont="1" applyFill="1" applyBorder="1" applyAlignment="1">
      <alignment horizontal="right"/>
    </xf>
    <xf numFmtId="3" fontId="2" fillId="0" borderId="0" xfId="0" applyNumberFormat="1" applyFont="1" applyBorder="1" applyAlignment="1" applyProtection="1">
      <alignment horizontal="left"/>
      <protection locked="0"/>
    </xf>
    <xf numFmtId="3" fontId="2" fillId="0" borderId="0" xfId="0" applyNumberFormat="1" applyFont="1" applyBorder="1" applyProtection="1">
      <protection locked="0"/>
    </xf>
    <xf numFmtId="3" fontId="2" fillId="24" borderId="0" xfId="0" applyNumberFormat="1" applyFont="1" applyFill="1" applyBorder="1" applyAlignment="1" applyProtection="1">
      <alignment horizontal="left"/>
      <protection locked="0"/>
    </xf>
    <xf numFmtId="3" fontId="2" fillId="7" borderId="0" xfId="0" applyNumberFormat="1" applyFont="1" applyFill="1" applyBorder="1" applyAlignment="1" applyProtection="1">
      <alignment horizontal="left"/>
      <protection locked="0"/>
    </xf>
    <xf numFmtId="0" fontId="2" fillId="0" borderId="0" xfId="0" applyFont="1" applyAlignment="1">
      <alignment horizontal="center"/>
    </xf>
    <xf numFmtId="0" fontId="2" fillId="21" borderId="35" xfId="0" applyFont="1" applyFill="1" applyBorder="1" applyAlignment="1">
      <alignment horizontal="left"/>
    </xf>
    <xf numFmtId="0" fontId="2" fillId="22" borderId="35" xfId="0" applyFont="1" applyFill="1" applyBorder="1" applyAlignment="1">
      <alignment horizontal="left"/>
    </xf>
    <xf numFmtId="0" fontId="11" fillId="23" borderId="35" xfId="0" applyFont="1" applyFill="1" applyBorder="1" applyAlignment="1">
      <alignment horizontal="left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224"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100</xdr:row>
          <xdr:rowOff>0</xdr:rowOff>
        </xdr:from>
        <xdr:to>
          <xdr:col>14</xdr:col>
          <xdr:colOff>0</xdr:colOff>
          <xdr:row>102</xdr:row>
          <xdr:rowOff>19049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100</xdr:row>
          <xdr:rowOff>0</xdr:rowOff>
        </xdr:from>
        <xdr:to>
          <xdr:col>17</xdr:col>
          <xdr:colOff>76200</xdr:colOff>
          <xdr:row>102</xdr:row>
          <xdr:rowOff>19049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103</xdr:row>
          <xdr:rowOff>9525</xdr:rowOff>
        </xdr:from>
        <xdr:to>
          <xdr:col>14</xdr:col>
          <xdr:colOff>0</xdr:colOff>
          <xdr:row>105</xdr:row>
          <xdr:rowOff>28575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103</xdr:row>
          <xdr:rowOff>9525</xdr:rowOff>
        </xdr:from>
        <xdr:to>
          <xdr:col>17</xdr:col>
          <xdr:colOff>76200</xdr:colOff>
          <xdr:row>105</xdr:row>
          <xdr:rowOff>28575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106</xdr:row>
          <xdr:rowOff>9525</xdr:rowOff>
        </xdr:from>
        <xdr:to>
          <xdr:col>14</xdr:col>
          <xdr:colOff>0</xdr:colOff>
          <xdr:row>108</xdr:row>
          <xdr:rowOff>28575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133350</xdr:rowOff>
        </xdr:from>
        <xdr:to>
          <xdr:col>2</xdr:col>
          <xdr:colOff>742950</xdr:colOff>
          <xdr:row>0</xdr:row>
          <xdr:rowOff>390525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23"/>
    <tableColumn id="2" xr3:uid="{3D24EFA5-F871-4B52-9712-6DB4100FAA7A}" uniqueName="2" name="NOMBRE" queryTableFieldId="2" dataDxfId="222"/>
    <tableColumn id="3" xr3:uid="{E0F7DE7A-4D84-4101-ABA9-3D631B129D52}" uniqueName="3" name="APELLIDOS" queryTableFieldId="3" dataDxfId="221"/>
    <tableColumn id="4" xr3:uid="{EBEEE8B3-20D0-44D3-A184-4F56E378C794}" uniqueName="4" name="DNI" queryTableFieldId="4" dataDxfId="220"/>
    <tableColumn id="5" xr3:uid="{0F931854-B521-4C6F-9E23-01ECCB037358}" uniqueName="5" name="FECHA" queryTableFieldId="5" dataDxfId="219"/>
    <tableColumn id="6" xr3:uid="{C857B5CB-9050-458A-9BAA-64370BE1AD68}" uniqueName="6" name="HORAS" queryTableFieldId="6" dataDxfId="218"/>
    <tableColumn id="7" xr3:uid="{7AF04E4B-2D18-4132-84A5-7DAB95FB6C40}" uniqueName="7" name="ENTRADA/SALIDA" queryTableFieldId="7" dataDxfId="2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16"/>
    <tableColumn id="3" xr3:uid="{2B2A577C-8801-43C6-B334-AB1D36348EE9}" uniqueName="3" name="ID" queryTableFieldId="3"/>
    <tableColumn id="4" xr3:uid="{E1EFBBFA-1DE0-4950-ADC8-E5B2B904A019}" uniqueName="4" name="NOMBRE Y APELLIDOS" queryTableFieldId="4" dataDxfId="215"/>
    <tableColumn id="5" xr3:uid="{59062B42-9834-4CCC-8EF9-EEC987C55338}" uniqueName="5" name="FINCA" queryTableFieldId="5" dataDxfId="214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204"/>
    <tableColumn id="8" xr3:uid="{50FAE89D-4C5D-4057-AD6F-A0E9D7BB6673}" uniqueName="8" name="ALTA" queryTableFieldId="8" dataDxfId="203"/>
    <tableColumn id="9" xr3:uid="{5CBCE841-7194-4D82-B805-46143A6A8A86}" uniqueName="9" name="BAJA" queryTableFieldId="9" dataDxfId="202"/>
    <tableColumn id="10" xr3:uid="{7FE2E989-5981-44CA-9124-8770B7374C83}" uniqueName="10" name="ACTIVOS" queryTableFieldId="10" dataDxfId="213"/>
    <tableColumn id="11" xr3:uid="{1CA53021-034B-4AC0-917F-F656AE0D617D}" uniqueName="11" name="PREVISION ALTA" queryTableFieldId="11" dataDxfId="201"/>
    <tableColumn id="12" xr3:uid="{8D3D58F4-004E-4FAA-BCF3-91D0B9FFD12F}" uniqueName="12" name="PREVISION BAJA" queryTableFieldId="12" dataDxfId="200"/>
    <tableColumn id="13" xr3:uid="{0976DC3B-6AA4-4549-B333-C671D6C1894D}" uniqueName="13" name="ULT. FORMACION" queryTableFieldId="13"/>
    <tableColumn id="14" xr3:uid="{D8B22DC6-BE82-4D5B-B5F4-9539C67211C3}" uniqueName="14" name="RECO" queryTableFieldId="14" dataDxfId="212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211"/>
    <tableColumn id="3" xr3:uid="{4A16FEBE-4A1C-4C5A-9052-0E71E456A6F1}" uniqueName="3" name="SITUACION" queryTableFieldId="3" dataDxfId="210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209"/>
    <tableColumn id="8" xr3:uid="{1B4DDFA7-7C24-4796-AABA-3CAD97444AFD}" uniqueName="8" name="PRIVILEGIOS" queryTableFieldId="8" dataDxfId="208"/>
    <tableColumn id="9" xr3:uid="{01863163-5353-4E9D-A554-B7222CE39CFB}" uniqueName="9" name="NACIONALIDAD" queryTableFieldId="9" dataDxfId="207"/>
    <tableColumn id="10" xr3:uid="{72B14A40-B872-41A3-B295-5BC9BD7FF2C4}" uniqueName="10" name="EMAIL" queryTableFieldId="10"/>
    <tableColumn id="11" xr3:uid="{0309B5C4-507C-4B49-A92A-8FFD38923481}" uniqueName="11" name="DIRECCIÓN" queryTableFieldId="11" dataDxfId="206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205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65"/>
  <sheetViews>
    <sheetView topLeftCell="A84" zoomScale="85" zoomScaleNormal="85" workbookViewId="0">
      <selection activeCell="A96" sqref="A96"/>
    </sheetView>
  </sheetViews>
  <sheetFormatPr baseColWidth="10" defaultColWidth="11.28515625" defaultRowHeight="15.75" x14ac:dyDescent="0.25"/>
  <cols>
    <col min="1" max="1" width="8.140625" style="1" customWidth="1"/>
    <col min="2" max="2" width="48" style="2" bestFit="1" customWidth="1"/>
    <col min="3" max="3" width="8.140625" style="2" bestFit="1" customWidth="1"/>
    <col min="4" max="4" width="8.42578125" style="2" bestFit="1" customWidth="1"/>
    <col min="5" max="5" width="9" style="2" customWidth="1"/>
    <col min="6" max="7" width="8.5703125" style="2" customWidth="1"/>
    <col min="8" max="8" width="7.5703125" style="2" customWidth="1"/>
    <col min="9" max="9" width="6.85546875" style="2" customWidth="1"/>
    <col min="10" max="10" width="6.28515625" style="2" customWidth="1"/>
    <col min="11" max="11" width="6.7109375" style="2" customWidth="1"/>
    <col min="12" max="14" width="8.140625" style="2" customWidth="1"/>
    <col min="15" max="20" width="8.140625" style="6" customWidth="1"/>
    <col min="21" max="23" width="12.5703125" style="2" customWidth="1"/>
    <col min="24" max="24" width="13.85546875" style="2" bestFit="1" customWidth="1"/>
    <col min="25" max="26" width="12.5703125" style="2" customWidth="1"/>
    <col min="27" max="27" width="15.5703125" style="2" customWidth="1"/>
    <col min="28" max="28" width="13.28515625" style="1" customWidth="1"/>
    <col min="29" max="29" width="14" style="1" customWidth="1"/>
    <col min="30" max="16384" width="11.28515625" style="1"/>
  </cols>
  <sheetData>
    <row r="1" spans="1:29" x14ac:dyDescent="0.25">
      <c r="AC1" s="1">
        <v>2024</v>
      </c>
    </row>
    <row r="2" spans="1:29" ht="12" customHeight="1" x14ac:dyDescent="0.25"/>
    <row r="3" spans="1:29" ht="18.75" x14ac:dyDescent="0.25">
      <c r="A3" s="164" t="s">
        <v>20</v>
      </c>
      <c r="B3" s="165"/>
      <c r="C3" s="159" t="s">
        <v>175</v>
      </c>
      <c r="D3" s="160"/>
      <c r="E3" s="161"/>
      <c r="F3" s="159" t="s">
        <v>176</v>
      </c>
      <c r="G3" s="160"/>
      <c r="H3" s="161"/>
      <c r="I3" s="159" t="s">
        <v>177</v>
      </c>
      <c r="J3" s="160"/>
      <c r="K3" s="161"/>
      <c r="L3" s="159" t="s">
        <v>178</v>
      </c>
      <c r="M3" s="160"/>
      <c r="N3" s="161"/>
      <c r="O3" s="156" t="s">
        <v>179</v>
      </c>
      <c r="P3" s="157"/>
      <c r="Q3" s="158"/>
      <c r="R3" s="156" t="s">
        <v>180</v>
      </c>
      <c r="S3" s="157"/>
      <c r="T3" s="158"/>
      <c r="U3" s="155" t="s">
        <v>12</v>
      </c>
      <c r="V3" s="155"/>
      <c r="W3" s="155"/>
      <c r="X3" s="155" t="s">
        <v>11</v>
      </c>
      <c r="Y3" s="155"/>
      <c r="Z3" s="155"/>
      <c r="AA3" s="155"/>
    </row>
    <row r="4" spans="1:29" ht="15" customHeight="1" x14ac:dyDescent="0.25">
      <c r="A4" s="21" t="s">
        <v>0</v>
      </c>
      <c r="B4" s="4" t="s">
        <v>1</v>
      </c>
      <c r="C4" s="163" t="s">
        <v>1062</v>
      </c>
      <c r="D4" s="163"/>
      <c r="E4" s="163"/>
      <c r="F4" s="163" t="s">
        <v>1063</v>
      </c>
      <c r="G4" s="163"/>
      <c r="H4" s="163"/>
      <c r="I4" s="163" t="s">
        <v>1064</v>
      </c>
      <c r="J4" s="163"/>
      <c r="K4" s="163"/>
      <c r="L4" s="162" t="s">
        <v>1065</v>
      </c>
      <c r="M4" s="162"/>
      <c r="N4" s="162"/>
      <c r="O4" s="162" t="s">
        <v>1066</v>
      </c>
      <c r="P4" s="162"/>
      <c r="Q4" s="162"/>
      <c r="R4" s="162" t="s">
        <v>1067</v>
      </c>
      <c r="S4" s="162"/>
      <c r="T4" s="162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25">
      <c r="A5" s="194">
        <v>11488</v>
      </c>
      <c r="B5" s="195" t="s">
        <v>14</v>
      </c>
      <c r="C5" s="143">
        <v>0</v>
      </c>
      <c r="D5" s="144">
        <v>0</v>
      </c>
      <c r="E5" s="145">
        <v>0</v>
      </c>
      <c r="F5" s="143">
        <v>0</v>
      </c>
      <c r="G5" s="144">
        <v>0</v>
      </c>
      <c r="H5" s="145">
        <v>0</v>
      </c>
      <c r="I5" s="143">
        <v>0</v>
      </c>
      <c r="J5" s="144">
        <v>0</v>
      </c>
      <c r="K5" s="145">
        <v>0</v>
      </c>
      <c r="L5" s="143">
        <v>0</v>
      </c>
      <c r="M5" s="144">
        <v>0</v>
      </c>
      <c r="N5" s="145">
        <v>0</v>
      </c>
      <c r="O5" s="143">
        <v>0</v>
      </c>
      <c r="P5" s="144">
        <v>0</v>
      </c>
      <c r="Q5" s="145">
        <v>0</v>
      </c>
      <c r="R5" s="143">
        <v>0</v>
      </c>
      <c r="S5" s="144">
        <v>0</v>
      </c>
      <c r="T5" s="145">
        <v>0</v>
      </c>
      <c r="U5" s="146">
        <f>C5+F5+I5+L5+O5+R5</f>
        <v>0</v>
      </c>
      <c r="V5" s="147">
        <f>D5+G5+J5+M5+P5+S5</f>
        <v>0</v>
      </c>
      <c r="W5" s="148">
        <f>E5+H5+K5+N5+Q5+T5</f>
        <v>0</v>
      </c>
      <c r="X5" s="149">
        <f>U5*8.9</f>
        <v>0</v>
      </c>
      <c r="Y5" s="150">
        <f>V5*8.9</f>
        <v>0</v>
      </c>
      <c r="Z5" s="151">
        <f>W5*11.12</f>
        <v>0</v>
      </c>
      <c r="AA5" s="152">
        <f>X5+Z5</f>
        <v>0</v>
      </c>
    </row>
    <row r="6" spans="1:29" x14ac:dyDescent="0.25">
      <c r="A6" s="194">
        <v>11467</v>
      </c>
      <c r="B6" s="195" t="s">
        <v>15</v>
      </c>
      <c r="C6" s="193">
        <v>0</v>
      </c>
      <c r="D6" s="144">
        <v>0</v>
      </c>
      <c r="E6" s="145">
        <v>0</v>
      </c>
      <c r="F6" s="143">
        <v>0</v>
      </c>
      <c r="G6" s="144">
        <v>0</v>
      </c>
      <c r="H6" s="145">
        <v>0</v>
      </c>
      <c r="I6" s="143">
        <v>0</v>
      </c>
      <c r="J6" s="144">
        <v>0</v>
      </c>
      <c r="K6" s="145">
        <v>0</v>
      </c>
      <c r="L6" s="143">
        <v>0</v>
      </c>
      <c r="M6" s="144">
        <v>0</v>
      </c>
      <c r="N6" s="145">
        <v>0</v>
      </c>
      <c r="O6" s="143">
        <v>0</v>
      </c>
      <c r="P6" s="144">
        <v>0</v>
      </c>
      <c r="Q6" s="145">
        <v>0</v>
      </c>
      <c r="R6" s="143">
        <v>0</v>
      </c>
      <c r="S6" s="144">
        <v>0</v>
      </c>
      <c r="T6" s="145">
        <v>0</v>
      </c>
      <c r="U6" s="146">
        <f>C6+F6+I6+L6+O6+R6</f>
        <v>0</v>
      </c>
      <c r="V6" s="147">
        <f>D6+G6+J6+M6+P6+S6</f>
        <v>0</v>
      </c>
      <c r="W6" s="148">
        <f>E6+H6+K6+N6+Q6+T6</f>
        <v>0</v>
      </c>
      <c r="X6" s="149">
        <f>U6*8.9</f>
        <v>0</v>
      </c>
      <c r="Y6" s="150">
        <f>V6*8.9</f>
        <v>0</v>
      </c>
      <c r="Z6" s="151">
        <f>W6*11.12</f>
        <v>0</v>
      </c>
      <c r="AA6" s="152">
        <f>X6+Z6</f>
        <v>0</v>
      </c>
    </row>
    <row r="7" spans="1:29" x14ac:dyDescent="0.25">
      <c r="A7" s="194">
        <v>11482</v>
      </c>
      <c r="B7" s="195" t="s">
        <v>17</v>
      </c>
      <c r="C7" s="193">
        <v>0</v>
      </c>
      <c r="D7" s="144">
        <v>0</v>
      </c>
      <c r="E7" s="145">
        <v>0</v>
      </c>
      <c r="F7" s="143">
        <v>0</v>
      </c>
      <c r="G7" s="144">
        <v>0</v>
      </c>
      <c r="H7" s="145">
        <v>0</v>
      </c>
      <c r="I7" s="143">
        <v>0</v>
      </c>
      <c r="J7" s="144">
        <v>0</v>
      </c>
      <c r="K7" s="145">
        <v>0</v>
      </c>
      <c r="L7" s="143">
        <v>0</v>
      </c>
      <c r="M7" s="144">
        <v>0</v>
      </c>
      <c r="N7" s="145">
        <v>0</v>
      </c>
      <c r="O7" s="143">
        <v>0</v>
      </c>
      <c r="P7" s="144">
        <v>0</v>
      </c>
      <c r="Q7" s="145">
        <v>0</v>
      </c>
      <c r="R7" s="143">
        <v>0</v>
      </c>
      <c r="S7" s="144">
        <v>0</v>
      </c>
      <c r="T7" s="145">
        <v>0</v>
      </c>
      <c r="U7" s="146">
        <f>C7+F7+I7+L7+O7+R7</f>
        <v>0</v>
      </c>
      <c r="V7" s="147">
        <f>D7+G7+J7+M7+P7+S7</f>
        <v>0</v>
      </c>
      <c r="W7" s="148">
        <f>E7+H7+K7+N7+Q7+T7</f>
        <v>0</v>
      </c>
      <c r="X7" s="149">
        <f>U7*8.9</f>
        <v>0</v>
      </c>
      <c r="Y7" s="150">
        <f>V7*8.9</f>
        <v>0</v>
      </c>
      <c r="Z7" s="151">
        <f>W7*11.12</f>
        <v>0</v>
      </c>
      <c r="AA7" s="152">
        <f>X7+Z7</f>
        <v>0</v>
      </c>
    </row>
    <row r="8" spans="1:29" x14ac:dyDescent="0.25">
      <c r="A8" s="194">
        <v>11490</v>
      </c>
      <c r="B8" s="195" t="s">
        <v>93</v>
      </c>
      <c r="C8" s="193">
        <v>0</v>
      </c>
      <c r="D8" s="144">
        <v>0</v>
      </c>
      <c r="E8" s="145">
        <v>0</v>
      </c>
      <c r="F8" s="143">
        <v>0</v>
      </c>
      <c r="G8" s="144">
        <v>0</v>
      </c>
      <c r="H8" s="145">
        <v>0</v>
      </c>
      <c r="I8" s="143">
        <v>0</v>
      </c>
      <c r="J8" s="144">
        <v>0</v>
      </c>
      <c r="K8" s="145">
        <v>0</v>
      </c>
      <c r="L8" s="143">
        <v>0</v>
      </c>
      <c r="M8" s="144">
        <v>0</v>
      </c>
      <c r="N8" s="145">
        <v>0</v>
      </c>
      <c r="O8" s="143">
        <v>0</v>
      </c>
      <c r="P8" s="144">
        <v>0</v>
      </c>
      <c r="Q8" s="145">
        <v>0</v>
      </c>
      <c r="R8" s="143">
        <v>0</v>
      </c>
      <c r="S8" s="144">
        <v>0</v>
      </c>
      <c r="T8" s="145">
        <v>0</v>
      </c>
      <c r="U8" s="146">
        <f>C8+F8+I8+L8+O8+R8</f>
        <v>0</v>
      </c>
      <c r="V8" s="147">
        <f>D8+G8+J8+M8+P8+S8</f>
        <v>0</v>
      </c>
      <c r="W8" s="148">
        <f>E8+H8+K8+N8+Q8+T8</f>
        <v>0</v>
      </c>
      <c r="X8" s="149">
        <f>U8*8.9</f>
        <v>0</v>
      </c>
      <c r="Y8" s="150">
        <f>V8*8.9</f>
        <v>0</v>
      </c>
      <c r="Z8" s="151">
        <f>W8*11.12</f>
        <v>0</v>
      </c>
      <c r="AA8" s="152">
        <f>X8+Z8</f>
        <v>0</v>
      </c>
    </row>
    <row r="9" spans="1:29" x14ac:dyDescent="0.25">
      <c r="A9" s="194">
        <v>11438</v>
      </c>
      <c r="B9" s="196" t="s">
        <v>2</v>
      </c>
      <c r="C9" s="193">
        <v>0</v>
      </c>
      <c r="D9" s="144">
        <v>0</v>
      </c>
      <c r="E9" s="145">
        <v>0</v>
      </c>
      <c r="F9" s="143">
        <v>0</v>
      </c>
      <c r="G9" s="144">
        <v>0</v>
      </c>
      <c r="H9" s="145">
        <v>0</v>
      </c>
      <c r="I9" s="143">
        <v>0</v>
      </c>
      <c r="J9" s="144">
        <v>0</v>
      </c>
      <c r="K9" s="145">
        <v>0</v>
      </c>
      <c r="L9" s="143">
        <v>0</v>
      </c>
      <c r="M9" s="144">
        <v>0</v>
      </c>
      <c r="N9" s="145">
        <v>0</v>
      </c>
      <c r="O9" s="143">
        <v>0</v>
      </c>
      <c r="P9" s="144">
        <v>0</v>
      </c>
      <c r="Q9" s="145">
        <v>0</v>
      </c>
      <c r="R9" s="143">
        <v>0</v>
      </c>
      <c r="S9" s="144">
        <v>0</v>
      </c>
      <c r="T9" s="145">
        <v>0</v>
      </c>
      <c r="U9" s="146">
        <f>C9+F9+I9+L9+O9+R9</f>
        <v>0</v>
      </c>
      <c r="V9" s="147">
        <f>D9+G9+J9+M9+P9+S9</f>
        <v>0</v>
      </c>
      <c r="W9" s="148">
        <f>E9+H9+K9+N9+Q9+T9</f>
        <v>0</v>
      </c>
      <c r="X9" s="149">
        <f>U9*9.56</f>
        <v>0</v>
      </c>
      <c r="Y9" s="150">
        <f>V9*9.56</f>
        <v>0</v>
      </c>
      <c r="Z9" s="151">
        <f>W9*11.95</f>
        <v>0</v>
      </c>
      <c r="AA9" s="152">
        <f>X9+Z9</f>
        <v>0</v>
      </c>
    </row>
    <row r="10" spans="1:29" x14ac:dyDescent="0.25">
      <c r="A10" s="194">
        <v>11375</v>
      </c>
      <c r="B10" s="195" t="s">
        <v>215</v>
      </c>
      <c r="C10" s="193">
        <v>0</v>
      </c>
      <c r="D10" s="144">
        <v>0</v>
      </c>
      <c r="E10" s="145">
        <v>0</v>
      </c>
      <c r="F10" s="143">
        <v>0</v>
      </c>
      <c r="G10" s="144">
        <v>0</v>
      </c>
      <c r="H10" s="145">
        <v>0</v>
      </c>
      <c r="I10" s="143">
        <v>0</v>
      </c>
      <c r="J10" s="144">
        <v>0</v>
      </c>
      <c r="K10" s="145">
        <v>0</v>
      </c>
      <c r="L10" s="143">
        <v>0</v>
      </c>
      <c r="M10" s="144">
        <v>0</v>
      </c>
      <c r="N10" s="145">
        <v>0</v>
      </c>
      <c r="O10" s="143">
        <v>0</v>
      </c>
      <c r="P10" s="144">
        <v>0</v>
      </c>
      <c r="Q10" s="145">
        <v>0</v>
      </c>
      <c r="R10" s="143">
        <v>0</v>
      </c>
      <c r="S10" s="144">
        <v>0</v>
      </c>
      <c r="T10" s="145">
        <v>0</v>
      </c>
      <c r="U10" s="146">
        <f>C10+F10+I10+L10+O10+R10</f>
        <v>0</v>
      </c>
      <c r="V10" s="147">
        <f>D10+G10+J10+M10+P10+S10</f>
        <v>0</v>
      </c>
      <c r="W10" s="148">
        <f>E10+H10+K10+N10+Q10+T10</f>
        <v>0</v>
      </c>
      <c r="X10" s="149">
        <f>U10*8.9</f>
        <v>0</v>
      </c>
      <c r="Y10" s="150">
        <f>V10*8.9</f>
        <v>0</v>
      </c>
      <c r="Z10" s="151">
        <f>W10*11.12</f>
        <v>0</v>
      </c>
      <c r="AA10" s="152">
        <f>X10+Z10</f>
        <v>0</v>
      </c>
    </row>
    <row r="11" spans="1:29" x14ac:dyDescent="0.25">
      <c r="A11" s="194">
        <v>11505</v>
      </c>
      <c r="B11" s="195" t="s">
        <v>99</v>
      </c>
      <c r="C11" s="193">
        <v>0</v>
      </c>
      <c r="D11" s="144">
        <v>0</v>
      </c>
      <c r="E11" s="145">
        <v>0</v>
      </c>
      <c r="F11" s="143">
        <v>0</v>
      </c>
      <c r="G11" s="144">
        <v>0</v>
      </c>
      <c r="H11" s="145">
        <v>0</v>
      </c>
      <c r="I11" s="143">
        <v>0</v>
      </c>
      <c r="J11" s="144">
        <v>0</v>
      </c>
      <c r="K11" s="145">
        <v>0</v>
      </c>
      <c r="L11" s="143">
        <v>0</v>
      </c>
      <c r="M11" s="144">
        <v>0</v>
      </c>
      <c r="N11" s="145">
        <v>0</v>
      </c>
      <c r="O11" s="143">
        <v>0</v>
      </c>
      <c r="P11" s="144">
        <v>0</v>
      </c>
      <c r="Q11" s="145">
        <v>0</v>
      </c>
      <c r="R11" s="143">
        <v>0</v>
      </c>
      <c r="S11" s="144">
        <v>0</v>
      </c>
      <c r="T11" s="145">
        <v>0</v>
      </c>
      <c r="U11" s="146">
        <f>C11+F11+I11+L11+O11+R11</f>
        <v>0</v>
      </c>
      <c r="V11" s="147">
        <f>D11+G11+J11+M11+P11+S11</f>
        <v>0</v>
      </c>
      <c r="W11" s="148">
        <f>E11+H11+K11+N11+Q11+T11</f>
        <v>0</v>
      </c>
      <c r="X11" s="149">
        <f>U11*8.9</f>
        <v>0</v>
      </c>
      <c r="Y11" s="150">
        <f>V11*8.9</f>
        <v>0</v>
      </c>
      <c r="Z11" s="151">
        <f>W11*11.12</f>
        <v>0</v>
      </c>
      <c r="AA11" s="152">
        <f>X11+Z11</f>
        <v>0</v>
      </c>
    </row>
    <row r="12" spans="1:29" x14ac:dyDescent="0.25">
      <c r="A12" s="194">
        <v>11525</v>
      </c>
      <c r="B12" s="195" t="s">
        <v>219</v>
      </c>
      <c r="C12" s="193">
        <v>0</v>
      </c>
      <c r="D12" s="144">
        <v>0</v>
      </c>
      <c r="E12" s="145">
        <v>0</v>
      </c>
      <c r="F12" s="143">
        <v>0</v>
      </c>
      <c r="G12" s="144">
        <v>0</v>
      </c>
      <c r="H12" s="145">
        <v>0</v>
      </c>
      <c r="I12" s="143">
        <v>0</v>
      </c>
      <c r="J12" s="144">
        <v>0</v>
      </c>
      <c r="K12" s="145">
        <v>0</v>
      </c>
      <c r="L12" s="143">
        <v>0</v>
      </c>
      <c r="M12" s="144">
        <v>0</v>
      </c>
      <c r="N12" s="145">
        <v>0</v>
      </c>
      <c r="O12" s="143">
        <v>0</v>
      </c>
      <c r="P12" s="144">
        <v>0</v>
      </c>
      <c r="Q12" s="145">
        <v>0</v>
      </c>
      <c r="R12" s="143">
        <v>0</v>
      </c>
      <c r="S12" s="144">
        <v>0</v>
      </c>
      <c r="T12" s="145">
        <v>0</v>
      </c>
      <c r="U12" s="146">
        <f>C12+F12+I12+L12+O12+R12</f>
        <v>0</v>
      </c>
      <c r="V12" s="147">
        <f>D12+G12+J12+M12+P12+S12</f>
        <v>0</v>
      </c>
      <c r="W12" s="148">
        <f>E12+H12+K12+N12+Q12+T12</f>
        <v>0</v>
      </c>
      <c r="X12" s="149">
        <f>U12*8.9</f>
        <v>0</v>
      </c>
      <c r="Y12" s="150">
        <f>V12*8.9</f>
        <v>0</v>
      </c>
      <c r="Z12" s="151">
        <f>W12*11.12</f>
        <v>0</v>
      </c>
      <c r="AA12" s="152">
        <f>X12+Z12</f>
        <v>0</v>
      </c>
    </row>
    <row r="13" spans="1:29" x14ac:dyDescent="0.25">
      <c r="A13" s="194">
        <v>2096</v>
      </c>
      <c r="B13" s="196" t="s">
        <v>7</v>
      </c>
      <c r="C13" s="193">
        <v>0</v>
      </c>
      <c r="D13" s="144">
        <v>0</v>
      </c>
      <c r="E13" s="145">
        <v>0</v>
      </c>
      <c r="F13" s="143">
        <v>0</v>
      </c>
      <c r="G13" s="144">
        <v>0</v>
      </c>
      <c r="H13" s="145">
        <v>0</v>
      </c>
      <c r="I13" s="143">
        <v>0</v>
      </c>
      <c r="J13" s="144">
        <v>0</v>
      </c>
      <c r="K13" s="145">
        <v>0</v>
      </c>
      <c r="L13" s="143">
        <v>0</v>
      </c>
      <c r="M13" s="144">
        <v>0</v>
      </c>
      <c r="N13" s="145">
        <v>0</v>
      </c>
      <c r="O13" s="143">
        <v>0</v>
      </c>
      <c r="P13" s="144">
        <v>0</v>
      </c>
      <c r="Q13" s="145">
        <v>0</v>
      </c>
      <c r="R13" s="143">
        <v>0</v>
      </c>
      <c r="S13" s="144">
        <v>0</v>
      </c>
      <c r="T13" s="145">
        <v>0</v>
      </c>
      <c r="U13" s="146">
        <f>C13+F13+I13+L13+O13+R13</f>
        <v>0</v>
      </c>
      <c r="V13" s="147">
        <f>D13+G13+J13+M13+P13+S13</f>
        <v>0</v>
      </c>
      <c r="W13" s="148">
        <f>E13+H13+K13+N13+Q13+T13</f>
        <v>0</v>
      </c>
      <c r="X13" s="149">
        <f>U13*9.56</f>
        <v>0</v>
      </c>
      <c r="Y13" s="150">
        <f>V13*9.56</f>
        <v>0</v>
      </c>
      <c r="Z13" s="151">
        <f>W13*11.95</f>
        <v>0</v>
      </c>
      <c r="AA13" s="152">
        <f>X13+Z13</f>
        <v>0</v>
      </c>
    </row>
    <row r="14" spans="1:29" x14ac:dyDescent="0.25">
      <c r="A14" s="194">
        <v>11483</v>
      </c>
      <c r="B14" s="195" t="s">
        <v>18</v>
      </c>
      <c r="C14" s="193">
        <v>0</v>
      </c>
      <c r="D14" s="144">
        <v>0</v>
      </c>
      <c r="E14" s="145">
        <v>0</v>
      </c>
      <c r="F14" s="143">
        <v>0</v>
      </c>
      <c r="G14" s="144">
        <v>0</v>
      </c>
      <c r="H14" s="145">
        <v>0</v>
      </c>
      <c r="I14" s="143">
        <v>0</v>
      </c>
      <c r="J14" s="144">
        <v>0</v>
      </c>
      <c r="K14" s="145">
        <v>0</v>
      </c>
      <c r="L14" s="143">
        <v>0</v>
      </c>
      <c r="M14" s="144">
        <v>0</v>
      </c>
      <c r="N14" s="145">
        <v>0</v>
      </c>
      <c r="O14" s="143">
        <v>0</v>
      </c>
      <c r="P14" s="144">
        <v>0</v>
      </c>
      <c r="Q14" s="145">
        <v>0</v>
      </c>
      <c r="R14" s="143">
        <v>0</v>
      </c>
      <c r="S14" s="144">
        <v>0</v>
      </c>
      <c r="T14" s="145">
        <v>0</v>
      </c>
      <c r="U14" s="146">
        <f>C14+F14+I14+L14+O14+R14</f>
        <v>0</v>
      </c>
      <c r="V14" s="147">
        <f>D14+G14+J14+M14+P14+S14</f>
        <v>0</v>
      </c>
      <c r="W14" s="148">
        <f>E14+H14+K14+N14+Q14+T14</f>
        <v>0</v>
      </c>
      <c r="X14" s="149">
        <f>U14*8.9</f>
        <v>0</v>
      </c>
      <c r="Y14" s="150">
        <f>V14*8.9</f>
        <v>0</v>
      </c>
      <c r="Z14" s="151">
        <f>W14*11.12</f>
        <v>0</v>
      </c>
      <c r="AA14" s="152">
        <f>X14+Z14</f>
        <v>0</v>
      </c>
    </row>
    <row r="15" spans="1:29" x14ac:dyDescent="0.25">
      <c r="A15" s="23">
        <v>11487</v>
      </c>
      <c r="B15" s="192" t="s">
        <v>19</v>
      </c>
      <c r="C15" s="193">
        <v>0</v>
      </c>
      <c r="D15" s="144">
        <v>0</v>
      </c>
      <c r="E15" s="145">
        <v>0</v>
      </c>
      <c r="F15" s="143">
        <v>0</v>
      </c>
      <c r="G15" s="144">
        <v>0</v>
      </c>
      <c r="H15" s="145">
        <v>0</v>
      </c>
      <c r="I15" s="143">
        <v>0</v>
      </c>
      <c r="J15" s="144">
        <v>0</v>
      </c>
      <c r="K15" s="145">
        <v>0</v>
      </c>
      <c r="L15" s="143">
        <v>0</v>
      </c>
      <c r="M15" s="144">
        <v>0</v>
      </c>
      <c r="N15" s="145">
        <v>0</v>
      </c>
      <c r="O15" s="143">
        <v>0</v>
      </c>
      <c r="P15" s="144">
        <v>0</v>
      </c>
      <c r="Q15" s="145">
        <v>0</v>
      </c>
      <c r="R15" s="143">
        <v>0</v>
      </c>
      <c r="S15" s="144">
        <v>0</v>
      </c>
      <c r="T15" s="145">
        <v>0</v>
      </c>
      <c r="U15" s="146">
        <f>C15+F15+I15+L15+O15+R15</f>
        <v>0</v>
      </c>
      <c r="V15" s="147">
        <f>D15+G15+J15+M15+P15+S15</f>
        <v>0</v>
      </c>
      <c r="W15" s="148">
        <f>E15+H15+K15+N15+Q15+T15</f>
        <v>0</v>
      </c>
      <c r="X15" s="149">
        <f>U15*8.9</f>
        <v>0</v>
      </c>
      <c r="Y15" s="150">
        <f>V15*8.9</f>
        <v>0</v>
      </c>
      <c r="Z15" s="151">
        <f>W15*11.12</f>
        <v>0</v>
      </c>
      <c r="AA15" s="152">
        <f>X15+Z15</f>
        <v>0</v>
      </c>
    </row>
    <row r="16" spans="1:29" x14ac:dyDescent="0.25">
      <c r="A16" s="154" t="s">
        <v>2190</v>
      </c>
      <c r="B16" s="2">
        <f>COUNTA(B5:B15)</f>
        <v>11</v>
      </c>
      <c r="C16" s="153">
        <f>SUM(C5:C15)</f>
        <v>0</v>
      </c>
      <c r="D16" s="153">
        <f>SUM(D5:D15)</f>
        <v>0</v>
      </c>
      <c r="E16" s="153">
        <f>SUM(E5:E15)</f>
        <v>0</v>
      </c>
      <c r="F16" s="153">
        <f>SUM(F5:F15)</f>
        <v>0</v>
      </c>
      <c r="G16" s="153">
        <f>SUM(G5:G15)</f>
        <v>0</v>
      </c>
      <c r="H16" s="153">
        <f>SUM(H5:H15)</f>
        <v>0</v>
      </c>
      <c r="I16" s="153">
        <f>SUM(I5:I15)</f>
        <v>0</v>
      </c>
      <c r="J16" s="153">
        <f>SUM(J5:J15)</f>
        <v>0</v>
      </c>
      <c r="K16" s="153">
        <f>SUM(K5:K15)</f>
        <v>0</v>
      </c>
      <c r="L16" s="153">
        <f>SUM(L5:L15)</f>
        <v>0</v>
      </c>
      <c r="M16" s="153">
        <f>SUM(M5:M15)</f>
        <v>0</v>
      </c>
      <c r="N16" s="153">
        <f>SUM(N5:N15)</f>
        <v>0</v>
      </c>
      <c r="O16" s="153">
        <f>SUM(O5:O15)</f>
        <v>0</v>
      </c>
      <c r="P16" s="153">
        <f>SUM(P5:P15)</f>
        <v>0</v>
      </c>
      <c r="Q16" s="153">
        <f>SUM(Q5:Q15)</f>
        <v>0</v>
      </c>
      <c r="R16" s="153">
        <f>SUM(R5:R15)</f>
        <v>0</v>
      </c>
      <c r="S16" s="153">
        <f>SUM(S5:S15)</f>
        <v>0</v>
      </c>
      <c r="T16" s="153">
        <f>SUM(T5:T15)</f>
        <v>0</v>
      </c>
      <c r="U16" s="39">
        <f>SUM(U5:U15)</f>
        <v>0</v>
      </c>
      <c r="V16" s="39">
        <f>SUM(V5:V15)</f>
        <v>0</v>
      </c>
      <c r="W16" s="39">
        <f>SUM(W5:W15)</f>
        <v>0</v>
      </c>
      <c r="X16" s="40">
        <f>SUM(X5:X15)</f>
        <v>0</v>
      </c>
      <c r="Y16" s="40">
        <f>SUM(Y5:Y15)</f>
        <v>0</v>
      </c>
      <c r="Z16" s="40">
        <f>SUM(Z5:Z15)</f>
        <v>0</v>
      </c>
      <c r="AA16" s="40">
        <f>SUM(AA5:AA15)</f>
        <v>0</v>
      </c>
    </row>
    <row r="17" spans="1:29" x14ac:dyDescent="0.25">
      <c r="U17" s="24"/>
      <c r="Y17" s="24"/>
      <c r="Z17" s="24"/>
      <c r="AB17" s="8"/>
      <c r="AC17" s="8"/>
    </row>
    <row r="18" spans="1:29" x14ac:dyDescent="0.25">
      <c r="U18" s="42"/>
      <c r="V18" s="42"/>
      <c r="W18" s="42"/>
      <c r="X18" s="42"/>
      <c r="Y18" s="42"/>
      <c r="Z18" s="42"/>
    </row>
    <row r="19" spans="1:29" ht="18" customHeight="1" x14ac:dyDescent="0.25">
      <c r="A19" s="164" t="s">
        <v>52</v>
      </c>
      <c r="B19" s="165"/>
      <c r="C19" s="159" t="s">
        <v>175</v>
      </c>
      <c r="D19" s="160"/>
      <c r="E19" s="161"/>
      <c r="F19" s="159" t="s">
        <v>176</v>
      </c>
      <c r="G19" s="160"/>
      <c r="H19" s="161"/>
      <c r="I19" s="159" t="s">
        <v>177</v>
      </c>
      <c r="J19" s="160"/>
      <c r="K19" s="161"/>
      <c r="L19" s="159" t="s">
        <v>178</v>
      </c>
      <c r="M19" s="160"/>
      <c r="N19" s="161"/>
      <c r="O19" s="156" t="s">
        <v>179</v>
      </c>
      <c r="P19" s="157"/>
      <c r="Q19" s="158"/>
      <c r="R19" s="156" t="s">
        <v>180</v>
      </c>
      <c r="S19" s="157"/>
      <c r="T19" s="158"/>
      <c r="U19" s="155" t="s">
        <v>12</v>
      </c>
      <c r="V19" s="155"/>
      <c r="W19" s="155"/>
      <c r="X19" s="155" t="s">
        <v>11</v>
      </c>
      <c r="Y19" s="155"/>
      <c r="Z19" s="155"/>
      <c r="AA19" s="155"/>
    </row>
    <row r="20" spans="1:29" ht="15" customHeight="1" x14ac:dyDescent="0.25">
      <c r="A20" s="21" t="s">
        <v>0</v>
      </c>
      <c r="B20" s="4" t="s">
        <v>1</v>
      </c>
      <c r="C20" s="163" t="s">
        <v>1062</v>
      </c>
      <c r="D20" s="163"/>
      <c r="E20" s="163"/>
      <c r="F20" s="163" t="s">
        <v>1063</v>
      </c>
      <c r="G20" s="163"/>
      <c r="H20" s="163"/>
      <c r="I20" s="163" t="s">
        <v>1064</v>
      </c>
      <c r="J20" s="163"/>
      <c r="K20" s="163"/>
      <c r="L20" s="162" t="s">
        <v>1065</v>
      </c>
      <c r="M20" s="162"/>
      <c r="N20" s="162"/>
      <c r="O20" s="162" t="s">
        <v>1066</v>
      </c>
      <c r="P20" s="162"/>
      <c r="Q20" s="162"/>
      <c r="R20" s="162" t="s">
        <v>1067</v>
      </c>
      <c r="S20" s="162"/>
      <c r="T20" s="162"/>
      <c r="U20" s="3" t="s">
        <v>10</v>
      </c>
      <c r="V20" s="3" t="s">
        <v>9</v>
      </c>
      <c r="W20" s="3" t="s">
        <v>8</v>
      </c>
      <c r="X20" s="3" t="s">
        <v>10</v>
      </c>
      <c r="Y20" s="3" t="s">
        <v>9</v>
      </c>
      <c r="Z20" s="3" t="s">
        <v>8</v>
      </c>
      <c r="AA20" s="4" t="s">
        <v>13</v>
      </c>
    </row>
    <row r="21" spans="1:29" x14ac:dyDescent="0.25">
      <c r="A21" s="194">
        <v>11411</v>
      </c>
      <c r="B21" s="196" t="s">
        <v>21</v>
      </c>
      <c r="C21" s="143">
        <v>0</v>
      </c>
      <c r="D21" s="144">
        <v>0</v>
      </c>
      <c r="E21" s="145">
        <v>0</v>
      </c>
      <c r="F21" s="143">
        <v>0</v>
      </c>
      <c r="G21" s="144">
        <v>0</v>
      </c>
      <c r="H21" s="145">
        <v>0</v>
      </c>
      <c r="I21" s="143">
        <v>0</v>
      </c>
      <c r="J21" s="144">
        <v>0</v>
      </c>
      <c r="K21" s="145">
        <v>0</v>
      </c>
      <c r="L21" s="143">
        <v>0</v>
      </c>
      <c r="M21" s="144">
        <v>0</v>
      </c>
      <c r="N21" s="145">
        <v>0</v>
      </c>
      <c r="O21" s="143">
        <v>0</v>
      </c>
      <c r="P21" s="144">
        <v>0</v>
      </c>
      <c r="Q21" s="145">
        <v>0</v>
      </c>
      <c r="R21" s="143">
        <v>0</v>
      </c>
      <c r="S21" s="144">
        <v>0</v>
      </c>
      <c r="T21" s="145">
        <v>0</v>
      </c>
      <c r="U21" s="146">
        <f>C21+F21+I21+L21+O21+R21</f>
        <v>0</v>
      </c>
      <c r="V21" s="147">
        <f>D21+G21+J21+M21+P21+S21</f>
        <v>0</v>
      </c>
      <c r="W21" s="148">
        <f>E21+H21+K21+N21+Q21+T21</f>
        <v>0</v>
      </c>
      <c r="X21" s="149">
        <f>U21*9.56</f>
        <v>0</v>
      </c>
      <c r="Y21" s="150">
        <f>V21*9.56</f>
        <v>0</v>
      </c>
      <c r="Z21" s="151">
        <f>W21*11.95</f>
        <v>0</v>
      </c>
      <c r="AA21" s="152">
        <f>X21+Z21</f>
        <v>0</v>
      </c>
    </row>
    <row r="22" spans="1:29" x14ac:dyDescent="0.25">
      <c r="A22" s="194">
        <v>11414</v>
      </c>
      <c r="B22" s="196" t="s">
        <v>22</v>
      </c>
      <c r="C22" s="193">
        <v>0</v>
      </c>
      <c r="D22" s="144">
        <v>0</v>
      </c>
      <c r="E22" s="145">
        <v>0</v>
      </c>
      <c r="F22" s="143">
        <v>0</v>
      </c>
      <c r="G22" s="144">
        <v>0</v>
      </c>
      <c r="H22" s="145">
        <v>0</v>
      </c>
      <c r="I22" s="143">
        <v>0</v>
      </c>
      <c r="J22" s="144">
        <v>0</v>
      </c>
      <c r="K22" s="145">
        <v>0</v>
      </c>
      <c r="L22" s="143">
        <v>0</v>
      </c>
      <c r="M22" s="144">
        <v>0</v>
      </c>
      <c r="N22" s="145">
        <v>0</v>
      </c>
      <c r="O22" s="143">
        <v>0</v>
      </c>
      <c r="P22" s="144">
        <v>0</v>
      </c>
      <c r="Q22" s="145">
        <v>0</v>
      </c>
      <c r="R22" s="143">
        <v>0</v>
      </c>
      <c r="S22" s="144">
        <v>0</v>
      </c>
      <c r="T22" s="145">
        <v>0</v>
      </c>
      <c r="U22" s="146">
        <f>C22+F22+I22+L22+O22+R22</f>
        <v>0</v>
      </c>
      <c r="V22" s="147">
        <f>D22+G22+J22+M22+P22+S22</f>
        <v>0</v>
      </c>
      <c r="W22" s="148">
        <f>E22+H22+K22+N22+Q22+T22</f>
        <v>0</v>
      </c>
      <c r="X22" s="149">
        <f>U22*9.56</f>
        <v>0</v>
      </c>
      <c r="Y22" s="150">
        <f>V22*9.56</f>
        <v>0</v>
      </c>
      <c r="Z22" s="151">
        <f>W22*11.95</f>
        <v>0</v>
      </c>
      <c r="AA22" s="152">
        <f>X22+Z22</f>
        <v>0</v>
      </c>
    </row>
    <row r="23" spans="1:29" x14ac:dyDescent="0.25">
      <c r="A23" s="194">
        <v>11453</v>
      </c>
      <c r="B23" s="195" t="s">
        <v>23</v>
      </c>
      <c r="C23" s="193">
        <v>0</v>
      </c>
      <c r="D23" s="144">
        <v>0</v>
      </c>
      <c r="E23" s="145">
        <v>0</v>
      </c>
      <c r="F23" s="143">
        <v>0</v>
      </c>
      <c r="G23" s="144">
        <v>0</v>
      </c>
      <c r="H23" s="145">
        <v>0</v>
      </c>
      <c r="I23" s="143">
        <v>0</v>
      </c>
      <c r="J23" s="144">
        <v>0</v>
      </c>
      <c r="K23" s="145">
        <v>0</v>
      </c>
      <c r="L23" s="143">
        <v>0</v>
      </c>
      <c r="M23" s="144">
        <v>0</v>
      </c>
      <c r="N23" s="145">
        <v>0</v>
      </c>
      <c r="O23" s="143">
        <v>0</v>
      </c>
      <c r="P23" s="144">
        <v>0</v>
      </c>
      <c r="Q23" s="145">
        <v>0</v>
      </c>
      <c r="R23" s="143">
        <v>0</v>
      </c>
      <c r="S23" s="144">
        <v>0</v>
      </c>
      <c r="T23" s="145">
        <v>0</v>
      </c>
      <c r="U23" s="146">
        <f>C23+F23+I23+L23+O23+R23</f>
        <v>0</v>
      </c>
      <c r="V23" s="147">
        <f>D23+G23+J23+M23+P23+S23</f>
        <v>0</v>
      </c>
      <c r="W23" s="148">
        <f>E23+H23+K23+N23+Q23+T23</f>
        <v>0</v>
      </c>
      <c r="X23" s="149">
        <f>U23*8.9</f>
        <v>0</v>
      </c>
      <c r="Y23" s="150">
        <f>V23*8.9</f>
        <v>0</v>
      </c>
      <c r="Z23" s="151">
        <f>W23*11.12</f>
        <v>0</v>
      </c>
      <c r="AA23" s="152">
        <f>X23+Z23</f>
        <v>0</v>
      </c>
    </row>
    <row r="24" spans="1:29" x14ac:dyDescent="0.25">
      <c r="A24" s="194">
        <v>11415</v>
      </c>
      <c r="B24" s="195" t="s">
        <v>25</v>
      </c>
      <c r="C24" s="193">
        <v>0</v>
      </c>
      <c r="D24" s="144">
        <v>0</v>
      </c>
      <c r="E24" s="145">
        <v>0</v>
      </c>
      <c r="F24" s="143">
        <v>0</v>
      </c>
      <c r="G24" s="144">
        <v>0</v>
      </c>
      <c r="H24" s="145">
        <v>0</v>
      </c>
      <c r="I24" s="143">
        <v>0</v>
      </c>
      <c r="J24" s="144">
        <v>0</v>
      </c>
      <c r="K24" s="145">
        <v>0</v>
      </c>
      <c r="L24" s="143">
        <v>0</v>
      </c>
      <c r="M24" s="144">
        <v>0</v>
      </c>
      <c r="N24" s="145">
        <v>0</v>
      </c>
      <c r="O24" s="143">
        <v>0</v>
      </c>
      <c r="P24" s="144">
        <v>0</v>
      </c>
      <c r="Q24" s="145">
        <v>0</v>
      </c>
      <c r="R24" s="143">
        <v>0</v>
      </c>
      <c r="S24" s="144">
        <v>0</v>
      </c>
      <c r="T24" s="145">
        <v>0</v>
      </c>
      <c r="U24" s="146">
        <f>C24+F24+I24+L24+O24+R24</f>
        <v>0</v>
      </c>
      <c r="V24" s="147">
        <f>D24+G24+J24+M24+P24+S24</f>
        <v>0</v>
      </c>
      <c r="W24" s="148">
        <f>E24+H24+K24+N24+Q24+T24</f>
        <v>0</v>
      </c>
      <c r="X24" s="149">
        <f>U24*8.9</f>
        <v>0</v>
      </c>
      <c r="Y24" s="150">
        <f>V24*8.9</f>
        <v>0</v>
      </c>
      <c r="Z24" s="151">
        <f>W24*11.12</f>
        <v>0</v>
      </c>
      <c r="AA24" s="152">
        <f>X24+Z24</f>
        <v>0</v>
      </c>
    </row>
    <row r="25" spans="1:29" x14ac:dyDescent="0.25">
      <c r="A25" s="194">
        <v>11503</v>
      </c>
      <c r="B25" s="195" t="s">
        <v>16</v>
      </c>
      <c r="C25" s="193">
        <v>0</v>
      </c>
      <c r="D25" s="144">
        <v>0</v>
      </c>
      <c r="E25" s="145">
        <v>0</v>
      </c>
      <c r="F25" s="143">
        <v>0</v>
      </c>
      <c r="G25" s="144">
        <v>0</v>
      </c>
      <c r="H25" s="145">
        <v>0</v>
      </c>
      <c r="I25" s="143">
        <v>0</v>
      </c>
      <c r="J25" s="144">
        <v>0</v>
      </c>
      <c r="K25" s="145">
        <v>0</v>
      </c>
      <c r="L25" s="143">
        <v>0</v>
      </c>
      <c r="M25" s="144">
        <v>0</v>
      </c>
      <c r="N25" s="145">
        <v>0</v>
      </c>
      <c r="O25" s="143">
        <v>0</v>
      </c>
      <c r="P25" s="144">
        <v>0</v>
      </c>
      <c r="Q25" s="145">
        <v>0</v>
      </c>
      <c r="R25" s="143">
        <v>0</v>
      </c>
      <c r="S25" s="144">
        <v>0</v>
      </c>
      <c r="T25" s="145">
        <v>0</v>
      </c>
      <c r="U25" s="146">
        <f>C25+F25+I25+L25+O25+R25</f>
        <v>0</v>
      </c>
      <c r="V25" s="147">
        <f>D25+G25+J25+M25+P25+S25</f>
        <v>0</v>
      </c>
      <c r="W25" s="148">
        <f>E25+H25+K25+N25+Q25+T25</f>
        <v>0</v>
      </c>
      <c r="X25" s="149">
        <f>U25*8.9</f>
        <v>0</v>
      </c>
      <c r="Y25" s="150">
        <f>V25*8.9</f>
        <v>0</v>
      </c>
      <c r="Z25" s="151">
        <f>W25*11.12</f>
        <v>0</v>
      </c>
      <c r="AA25" s="152">
        <f>X25+Z25</f>
        <v>0</v>
      </c>
    </row>
    <row r="26" spans="1:29" x14ac:dyDescent="0.25">
      <c r="A26" s="194">
        <v>11413</v>
      </c>
      <c r="B26" s="195" t="s">
        <v>26</v>
      </c>
      <c r="C26" s="193">
        <v>0</v>
      </c>
      <c r="D26" s="144">
        <v>0</v>
      </c>
      <c r="E26" s="145">
        <v>0</v>
      </c>
      <c r="F26" s="143">
        <v>0</v>
      </c>
      <c r="G26" s="144">
        <v>0</v>
      </c>
      <c r="H26" s="145">
        <v>0</v>
      </c>
      <c r="I26" s="143">
        <v>0</v>
      </c>
      <c r="J26" s="144">
        <v>0</v>
      </c>
      <c r="K26" s="145">
        <v>0</v>
      </c>
      <c r="L26" s="143">
        <v>0</v>
      </c>
      <c r="M26" s="144">
        <v>0</v>
      </c>
      <c r="N26" s="145">
        <v>0</v>
      </c>
      <c r="O26" s="143">
        <v>0</v>
      </c>
      <c r="P26" s="144">
        <v>0</v>
      </c>
      <c r="Q26" s="145">
        <v>0</v>
      </c>
      <c r="R26" s="143">
        <v>0</v>
      </c>
      <c r="S26" s="144">
        <v>0</v>
      </c>
      <c r="T26" s="145">
        <v>0</v>
      </c>
      <c r="U26" s="146">
        <f>C26+F26+I26+L26+O26+R26</f>
        <v>0</v>
      </c>
      <c r="V26" s="147">
        <f>D26+G26+J26+M26+P26+S26</f>
        <v>0</v>
      </c>
      <c r="W26" s="148">
        <f>E26+H26+K26+N26+Q26+T26</f>
        <v>0</v>
      </c>
      <c r="X26" s="149">
        <f>U26*8.9</f>
        <v>0</v>
      </c>
      <c r="Y26" s="150">
        <f>V26*8.9</f>
        <v>0</v>
      </c>
      <c r="Z26" s="151">
        <f>W26*11.12</f>
        <v>0</v>
      </c>
      <c r="AA26" s="152">
        <f>X26+Z26</f>
        <v>0</v>
      </c>
    </row>
    <row r="27" spans="1:29" x14ac:dyDescent="0.25">
      <c r="A27" s="194">
        <v>11450</v>
      </c>
      <c r="B27" s="195" t="s">
        <v>27</v>
      </c>
      <c r="C27" s="193">
        <v>0</v>
      </c>
      <c r="D27" s="144">
        <v>0</v>
      </c>
      <c r="E27" s="145">
        <v>0</v>
      </c>
      <c r="F27" s="143">
        <v>0</v>
      </c>
      <c r="G27" s="144">
        <v>0</v>
      </c>
      <c r="H27" s="145">
        <v>0</v>
      </c>
      <c r="I27" s="143">
        <v>0</v>
      </c>
      <c r="J27" s="144">
        <v>0</v>
      </c>
      <c r="K27" s="145">
        <v>0</v>
      </c>
      <c r="L27" s="143">
        <v>0</v>
      </c>
      <c r="M27" s="144">
        <v>0</v>
      </c>
      <c r="N27" s="145">
        <v>0</v>
      </c>
      <c r="O27" s="143">
        <v>0</v>
      </c>
      <c r="P27" s="144">
        <v>0</v>
      </c>
      <c r="Q27" s="145">
        <v>0</v>
      </c>
      <c r="R27" s="143">
        <v>0</v>
      </c>
      <c r="S27" s="144">
        <v>0</v>
      </c>
      <c r="T27" s="145">
        <v>0</v>
      </c>
      <c r="U27" s="146">
        <f>C27+F27+I27+L27+O27+R27</f>
        <v>0</v>
      </c>
      <c r="V27" s="147">
        <f>D27+G27+J27+M27+P27+S27</f>
        <v>0</v>
      </c>
      <c r="W27" s="148">
        <f>E27+H27+K27+N27+Q27+T27</f>
        <v>0</v>
      </c>
      <c r="X27" s="149">
        <f>U27*8.9</f>
        <v>0</v>
      </c>
      <c r="Y27" s="150">
        <f>V27*8.9</f>
        <v>0</v>
      </c>
      <c r="Z27" s="151">
        <f>W27*11.12</f>
        <v>0</v>
      </c>
      <c r="AA27" s="152">
        <f>X27+Z27</f>
        <v>0</v>
      </c>
    </row>
    <row r="28" spans="1:29" x14ac:dyDescent="0.25">
      <c r="A28" s="194">
        <v>11473</v>
      </c>
      <c r="B28" s="195" t="s">
        <v>28</v>
      </c>
      <c r="C28" s="193">
        <v>0</v>
      </c>
      <c r="D28" s="144">
        <v>0</v>
      </c>
      <c r="E28" s="145">
        <v>0</v>
      </c>
      <c r="F28" s="143">
        <v>0</v>
      </c>
      <c r="G28" s="144">
        <v>0</v>
      </c>
      <c r="H28" s="145">
        <v>0</v>
      </c>
      <c r="I28" s="143">
        <v>0</v>
      </c>
      <c r="J28" s="144">
        <v>0</v>
      </c>
      <c r="K28" s="145">
        <v>0</v>
      </c>
      <c r="L28" s="143">
        <v>0</v>
      </c>
      <c r="M28" s="144">
        <v>0</v>
      </c>
      <c r="N28" s="145">
        <v>0</v>
      </c>
      <c r="O28" s="143">
        <v>0</v>
      </c>
      <c r="P28" s="144">
        <v>0</v>
      </c>
      <c r="Q28" s="145">
        <v>0</v>
      </c>
      <c r="R28" s="143">
        <v>0</v>
      </c>
      <c r="S28" s="144">
        <v>0</v>
      </c>
      <c r="T28" s="145">
        <v>0</v>
      </c>
      <c r="U28" s="146">
        <f>C28+F28+I28+L28+O28+R28</f>
        <v>0</v>
      </c>
      <c r="V28" s="147">
        <f>D28+G28+J28+M28+P28+S28</f>
        <v>0</v>
      </c>
      <c r="W28" s="148">
        <f>E28+H28+K28+N28+Q28+T28</f>
        <v>0</v>
      </c>
      <c r="X28" s="149">
        <f>U28*8.9</f>
        <v>0</v>
      </c>
      <c r="Y28" s="150">
        <f>V28*8.9</f>
        <v>0</v>
      </c>
      <c r="Z28" s="151">
        <f>W28*11.12</f>
        <v>0</v>
      </c>
      <c r="AA28" s="152">
        <f>X28+Z28</f>
        <v>0</v>
      </c>
    </row>
    <row r="29" spans="1:29" x14ac:dyDescent="0.25">
      <c r="A29" s="194">
        <v>11479</v>
      </c>
      <c r="B29" s="195" t="s">
        <v>30</v>
      </c>
      <c r="C29" s="193">
        <v>0</v>
      </c>
      <c r="D29" s="144">
        <v>0</v>
      </c>
      <c r="E29" s="145">
        <v>0</v>
      </c>
      <c r="F29" s="143">
        <v>0</v>
      </c>
      <c r="G29" s="144">
        <v>0</v>
      </c>
      <c r="H29" s="145">
        <v>0</v>
      </c>
      <c r="I29" s="143">
        <v>0</v>
      </c>
      <c r="J29" s="144">
        <v>0</v>
      </c>
      <c r="K29" s="145">
        <v>0</v>
      </c>
      <c r="L29" s="143">
        <v>0</v>
      </c>
      <c r="M29" s="144">
        <v>0</v>
      </c>
      <c r="N29" s="145">
        <v>0</v>
      </c>
      <c r="O29" s="143">
        <v>0</v>
      </c>
      <c r="P29" s="144">
        <v>0</v>
      </c>
      <c r="Q29" s="145">
        <v>0</v>
      </c>
      <c r="R29" s="143">
        <v>0</v>
      </c>
      <c r="S29" s="144">
        <v>0</v>
      </c>
      <c r="T29" s="145">
        <v>0</v>
      </c>
      <c r="U29" s="146">
        <f>C29+F29+I29+L29+O29+R29</f>
        <v>0</v>
      </c>
      <c r="V29" s="147">
        <f>D29+G29+J29+M29+P29+S29</f>
        <v>0</v>
      </c>
      <c r="W29" s="148">
        <f>E29+H29+K29+N29+Q29+T29</f>
        <v>0</v>
      </c>
      <c r="X29" s="149">
        <f>U29*8.9</f>
        <v>0</v>
      </c>
      <c r="Y29" s="150">
        <f>V29*8.9</f>
        <v>0</v>
      </c>
      <c r="Z29" s="151">
        <f>W29*11.12</f>
        <v>0</v>
      </c>
      <c r="AA29" s="152">
        <f>X29+Z29</f>
        <v>0</v>
      </c>
    </row>
    <row r="30" spans="1:29" x14ac:dyDescent="0.25">
      <c r="A30" s="194">
        <v>11423</v>
      </c>
      <c r="B30" s="196" t="s">
        <v>32</v>
      </c>
      <c r="C30" s="193">
        <v>0</v>
      </c>
      <c r="D30" s="144">
        <v>0</v>
      </c>
      <c r="E30" s="145">
        <v>0</v>
      </c>
      <c r="F30" s="143">
        <v>0</v>
      </c>
      <c r="G30" s="144">
        <v>0</v>
      </c>
      <c r="H30" s="145">
        <v>0</v>
      </c>
      <c r="I30" s="143">
        <v>0</v>
      </c>
      <c r="J30" s="144">
        <v>0</v>
      </c>
      <c r="K30" s="145">
        <v>0</v>
      </c>
      <c r="L30" s="143">
        <v>0</v>
      </c>
      <c r="M30" s="144">
        <v>0</v>
      </c>
      <c r="N30" s="145">
        <v>0</v>
      </c>
      <c r="O30" s="143">
        <v>0</v>
      </c>
      <c r="P30" s="144">
        <v>0</v>
      </c>
      <c r="Q30" s="145">
        <v>0</v>
      </c>
      <c r="R30" s="143">
        <v>0</v>
      </c>
      <c r="S30" s="144">
        <v>0</v>
      </c>
      <c r="T30" s="145">
        <v>0</v>
      </c>
      <c r="U30" s="146">
        <f>C30+F30+I30+L30+O30+R30</f>
        <v>0</v>
      </c>
      <c r="V30" s="147">
        <f>D30+G30+J30+M30+P30+S30</f>
        <v>0</v>
      </c>
      <c r="W30" s="148">
        <f>E30+H30+K30+N30+Q30+T30</f>
        <v>0</v>
      </c>
      <c r="X30" s="149">
        <f>U30*9.56</f>
        <v>0</v>
      </c>
      <c r="Y30" s="150">
        <f>V30*9.56</f>
        <v>0</v>
      </c>
      <c r="Z30" s="151">
        <f>W30*11.95</f>
        <v>0</v>
      </c>
      <c r="AA30" s="152">
        <f>X30+Z30</f>
        <v>0</v>
      </c>
    </row>
    <row r="31" spans="1:29" x14ac:dyDescent="0.25">
      <c r="A31" s="194">
        <v>11292</v>
      </c>
      <c r="B31" s="196" t="s">
        <v>4</v>
      </c>
      <c r="C31" s="193">
        <v>0</v>
      </c>
      <c r="D31" s="144">
        <v>0</v>
      </c>
      <c r="E31" s="145">
        <v>0</v>
      </c>
      <c r="F31" s="143">
        <v>0</v>
      </c>
      <c r="G31" s="144">
        <v>0</v>
      </c>
      <c r="H31" s="145">
        <v>0</v>
      </c>
      <c r="I31" s="143">
        <v>0</v>
      </c>
      <c r="J31" s="144">
        <v>0</v>
      </c>
      <c r="K31" s="145">
        <v>0</v>
      </c>
      <c r="L31" s="143">
        <v>0</v>
      </c>
      <c r="M31" s="144">
        <v>0</v>
      </c>
      <c r="N31" s="145">
        <v>0</v>
      </c>
      <c r="O31" s="143">
        <v>0</v>
      </c>
      <c r="P31" s="144">
        <v>0</v>
      </c>
      <c r="Q31" s="145">
        <v>0</v>
      </c>
      <c r="R31" s="143">
        <v>0</v>
      </c>
      <c r="S31" s="144">
        <v>0</v>
      </c>
      <c r="T31" s="145">
        <v>0</v>
      </c>
      <c r="U31" s="146">
        <f>C31+F31+I31+L31+O31+R31</f>
        <v>0</v>
      </c>
      <c r="V31" s="147">
        <f>D31+G31+J31+M31+P31+S31</f>
        <v>0</v>
      </c>
      <c r="W31" s="148">
        <f>E31+H31+K31+N31+Q31+T31</f>
        <v>0</v>
      </c>
      <c r="X31" s="149">
        <f>U31*9.56</f>
        <v>0</v>
      </c>
      <c r="Y31" s="150">
        <f>V31*9.56</f>
        <v>0</v>
      </c>
      <c r="Z31" s="151">
        <f>W31*11.95</f>
        <v>0</v>
      </c>
      <c r="AA31" s="152">
        <f>X31+Z31</f>
        <v>0</v>
      </c>
    </row>
    <row r="32" spans="1:29" x14ac:dyDescent="0.25">
      <c r="A32" s="194">
        <v>11441</v>
      </c>
      <c r="B32" s="195" t="s">
        <v>36</v>
      </c>
      <c r="C32" s="193">
        <v>0</v>
      </c>
      <c r="D32" s="144">
        <v>0</v>
      </c>
      <c r="E32" s="145">
        <v>0</v>
      </c>
      <c r="F32" s="143">
        <v>0</v>
      </c>
      <c r="G32" s="144">
        <v>0</v>
      </c>
      <c r="H32" s="145">
        <v>0</v>
      </c>
      <c r="I32" s="143">
        <v>0</v>
      </c>
      <c r="J32" s="144">
        <v>0</v>
      </c>
      <c r="K32" s="145">
        <v>0</v>
      </c>
      <c r="L32" s="143">
        <v>0</v>
      </c>
      <c r="M32" s="144">
        <v>0</v>
      </c>
      <c r="N32" s="145">
        <v>0</v>
      </c>
      <c r="O32" s="143">
        <v>0</v>
      </c>
      <c r="P32" s="144">
        <v>0</v>
      </c>
      <c r="Q32" s="145">
        <v>0</v>
      </c>
      <c r="R32" s="143">
        <v>0</v>
      </c>
      <c r="S32" s="144">
        <v>0</v>
      </c>
      <c r="T32" s="145">
        <v>0</v>
      </c>
      <c r="U32" s="146">
        <f>C32+F32+I32+L32+O32+R32</f>
        <v>0</v>
      </c>
      <c r="V32" s="147">
        <f>D32+G32+J32+M32+P32+S32</f>
        <v>0</v>
      </c>
      <c r="W32" s="148">
        <f>E32+H32+K32+N32+Q32+T32</f>
        <v>0</v>
      </c>
      <c r="X32" s="149">
        <f>U32*8.9</f>
        <v>0</v>
      </c>
      <c r="Y32" s="150">
        <f>V32*8.9</f>
        <v>0</v>
      </c>
      <c r="Z32" s="151">
        <f>W32*11.12</f>
        <v>0</v>
      </c>
      <c r="AA32" s="152">
        <f>X32+Z32</f>
        <v>0</v>
      </c>
    </row>
    <row r="33" spans="1:27" x14ac:dyDescent="0.25">
      <c r="A33" s="194">
        <v>11376</v>
      </c>
      <c r="B33" s="196" t="s">
        <v>37</v>
      </c>
      <c r="C33" s="193">
        <v>0</v>
      </c>
      <c r="D33" s="144">
        <v>0</v>
      </c>
      <c r="E33" s="145">
        <v>0</v>
      </c>
      <c r="F33" s="143">
        <v>0</v>
      </c>
      <c r="G33" s="144">
        <v>0</v>
      </c>
      <c r="H33" s="145">
        <v>0</v>
      </c>
      <c r="I33" s="143">
        <v>0</v>
      </c>
      <c r="J33" s="144">
        <v>0</v>
      </c>
      <c r="K33" s="145">
        <v>0</v>
      </c>
      <c r="L33" s="143">
        <v>0</v>
      </c>
      <c r="M33" s="144">
        <v>0</v>
      </c>
      <c r="N33" s="145">
        <v>0</v>
      </c>
      <c r="O33" s="143">
        <v>0</v>
      </c>
      <c r="P33" s="144">
        <v>0</v>
      </c>
      <c r="Q33" s="145">
        <v>0</v>
      </c>
      <c r="R33" s="143">
        <v>0</v>
      </c>
      <c r="S33" s="144">
        <v>0</v>
      </c>
      <c r="T33" s="145">
        <v>0</v>
      </c>
      <c r="U33" s="146">
        <f>C33+F33+I33+L33+O33+R33</f>
        <v>0</v>
      </c>
      <c r="V33" s="147">
        <f>D33+G33+J33+M33+P33+S33</f>
        <v>0</v>
      </c>
      <c r="W33" s="148">
        <f>E33+H33+K33+N33+Q33+T33</f>
        <v>0</v>
      </c>
      <c r="X33" s="149">
        <f>U33*9.56</f>
        <v>0</v>
      </c>
      <c r="Y33" s="150">
        <f>V33*9.56</f>
        <v>0</v>
      </c>
      <c r="Z33" s="151">
        <f>W33*11.95</f>
        <v>0</v>
      </c>
      <c r="AA33" s="152">
        <f>X33+Z33</f>
        <v>0</v>
      </c>
    </row>
    <row r="34" spans="1:27" x14ac:dyDescent="0.25">
      <c r="A34" s="194">
        <v>11420</v>
      </c>
      <c r="B34" s="195" t="s">
        <v>38</v>
      </c>
      <c r="C34" s="193">
        <v>0</v>
      </c>
      <c r="D34" s="144">
        <v>0</v>
      </c>
      <c r="E34" s="145">
        <v>0</v>
      </c>
      <c r="F34" s="143">
        <v>0</v>
      </c>
      <c r="G34" s="144">
        <v>0</v>
      </c>
      <c r="H34" s="145">
        <v>0</v>
      </c>
      <c r="I34" s="143">
        <v>0</v>
      </c>
      <c r="J34" s="144">
        <v>0</v>
      </c>
      <c r="K34" s="145">
        <v>0</v>
      </c>
      <c r="L34" s="143">
        <v>0</v>
      </c>
      <c r="M34" s="144">
        <v>0</v>
      </c>
      <c r="N34" s="145">
        <v>0</v>
      </c>
      <c r="O34" s="143">
        <v>0</v>
      </c>
      <c r="P34" s="144">
        <v>0</v>
      </c>
      <c r="Q34" s="145">
        <v>0</v>
      </c>
      <c r="R34" s="143">
        <v>0</v>
      </c>
      <c r="S34" s="144">
        <v>0</v>
      </c>
      <c r="T34" s="145">
        <v>0</v>
      </c>
      <c r="U34" s="146">
        <f>C34+F34+I34+L34+O34+R34</f>
        <v>0</v>
      </c>
      <c r="V34" s="147">
        <f>D34+G34+J34+M34+P34+S34</f>
        <v>0</v>
      </c>
      <c r="W34" s="148">
        <f>E34+H34+K34+N34+Q34+T34</f>
        <v>0</v>
      </c>
      <c r="X34" s="149">
        <f>U34*8.9</f>
        <v>0</v>
      </c>
      <c r="Y34" s="150">
        <f>V34*8.9</f>
        <v>0</v>
      </c>
      <c r="Z34" s="151">
        <f>W34*11.12</f>
        <v>0</v>
      </c>
      <c r="AA34" s="152">
        <f>X34+Z34</f>
        <v>0</v>
      </c>
    </row>
    <row r="35" spans="1:27" x14ac:dyDescent="0.25">
      <c r="A35" s="194">
        <v>11419</v>
      </c>
      <c r="B35" s="195" t="s">
        <v>44</v>
      </c>
      <c r="C35" s="193">
        <v>0</v>
      </c>
      <c r="D35" s="144">
        <v>0</v>
      </c>
      <c r="E35" s="145">
        <v>0</v>
      </c>
      <c r="F35" s="143">
        <v>0</v>
      </c>
      <c r="G35" s="144">
        <v>0</v>
      </c>
      <c r="H35" s="145">
        <v>0</v>
      </c>
      <c r="I35" s="143">
        <v>0</v>
      </c>
      <c r="J35" s="144">
        <v>0</v>
      </c>
      <c r="K35" s="145">
        <v>0</v>
      </c>
      <c r="L35" s="143">
        <v>0</v>
      </c>
      <c r="M35" s="144">
        <v>0</v>
      </c>
      <c r="N35" s="145">
        <v>0</v>
      </c>
      <c r="O35" s="143">
        <v>0</v>
      </c>
      <c r="P35" s="144">
        <v>0</v>
      </c>
      <c r="Q35" s="145">
        <v>0</v>
      </c>
      <c r="R35" s="143">
        <v>0</v>
      </c>
      <c r="S35" s="144">
        <v>0</v>
      </c>
      <c r="T35" s="145">
        <v>0</v>
      </c>
      <c r="U35" s="146">
        <f>C35+F35+I35+L35+O35+R35</f>
        <v>0</v>
      </c>
      <c r="V35" s="147">
        <f>D35+G35+J35+M35+P35+S35</f>
        <v>0</v>
      </c>
      <c r="W35" s="148">
        <f>E35+H35+K35+N35+Q35+T35</f>
        <v>0</v>
      </c>
      <c r="X35" s="149">
        <f>U35*8.9</f>
        <v>0</v>
      </c>
      <c r="Y35" s="150">
        <f>V35*8.9</f>
        <v>0</v>
      </c>
      <c r="Z35" s="151">
        <f>W35*11.12</f>
        <v>0</v>
      </c>
      <c r="AA35" s="152">
        <f>X35+Z35</f>
        <v>0</v>
      </c>
    </row>
    <row r="36" spans="1:27" x14ac:dyDescent="0.25">
      <c r="A36" s="194">
        <v>11416</v>
      </c>
      <c r="B36" s="195" t="s">
        <v>45</v>
      </c>
      <c r="C36" s="193">
        <v>0</v>
      </c>
      <c r="D36" s="144">
        <v>0</v>
      </c>
      <c r="E36" s="145">
        <v>0</v>
      </c>
      <c r="F36" s="143">
        <v>0</v>
      </c>
      <c r="G36" s="144">
        <v>0</v>
      </c>
      <c r="H36" s="145">
        <v>0</v>
      </c>
      <c r="I36" s="143">
        <v>0</v>
      </c>
      <c r="J36" s="144">
        <v>0</v>
      </c>
      <c r="K36" s="145">
        <v>0</v>
      </c>
      <c r="L36" s="143">
        <v>0</v>
      </c>
      <c r="M36" s="144">
        <v>0</v>
      </c>
      <c r="N36" s="145">
        <v>0</v>
      </c>
      <c r="O36" s="143">
        <v>0</v>
      </c>
      <c r="P36" s="144">
        <v>0</v>
      </c>
      <c r="Q36" s="145">
        <v>0</v>
      </c>
      <c r="R36" s="143">
        <v>0</v>
      </c>
      <c r="S36" s="144">
        <v>0</v>
      </c>
      <c r="T36" s="145">
        <v>0</v>
      </c>
      <c r="U36" s="146">
        <f>C36+F36+I36+L36+O36+R36</f>
        <v>0</v>
      </c>
      <c r="V36" s="147">
        <f>D36+G36+J36+M36+P36+S36</f>
        <v>0</v>
      </c>
      <c r="W36" s="148">
        <f>E36+H36+K36+N36+Q36+T36</f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>X36+Z36</f>
        <v>0</v>
      </c>
    </row>
    <row r="37" spans="1:27" x14ac:dyDescent="0.25">
      <c r="A37" s="23">
        <v>11418</v>
      </c>
      <c r="B37" s="192" t="s">
        <v>51</v>
      </c>
      <c r="C37" s="193">
        <v>0</v>
      </c>
      <c r="D37" s="144">
        <v>0</v>
      </c>
      <c r="E37" s="145">
        <v>0</v>
      </c>
      <c r="F37" s="143">
        <v>0</v>
      </c>
      <c r="G37" s="144">
        <v>0</v>
      </c>
      <c r="H37" s="145">
        <v>0</v>
      </c>
      <c r="I37" s="143">
        <v>0</v>
      </c>
      <c r="J37" s="144">
        <v>0</v>
      </c>
      <c r="K37" s="145">
        <v>0</v>
      </c>
      <c r="L37" s="143">
        <v>0</v>
      </c>
      <c r="M37" s="144">
        <v>0</v>
      </c>
      <c r="N37" s="145">
        <v>0</v>
      </c>
      <c r="O37" s="143">
        <v>0</v>
      </c>
      <c r="P37" s="144">
        <v>0</v>
      </c>
      <c r="Q37" s="145">
        <v>0</v>
      </c>
      <c r="R37" s="143">
        <v>0</v>
      </c>
      <c r="S37" s="144">
        <v>0</v>
      </c>
      <c r="T37" s="145">
        <v>0</v>
      </c>
      <c r="U37" s="146">
        <f>C37+F37+I37+L37+O37+R37</f>
        <v>0</v>
      </c>
      <c r="V37" s="147">
        <f>D37+G37+J37+M37+P37+S37</f>
        <v>0</v>
      </c>
      <c r="W37" s="148">
        <f>E37+H37+K37+N37+Q37+T37</f>
        <v>0</v>
      </c>
      <c r="X37" s="149">
        <f>U37*8.9</f>
        <v>0</v>
      </c>
      <c r="Y37" s="150">
        <f>V37*8.9</f>
        <v>0</v>
      </c>
      <c r="Z37" s="151">
        <f>W37*11.12</f>
        <v>0</v>
      </c>
      <c r="AA37" s="152">
        <f>X37+Z37</f>
        <v>0</v>
      </c>
    </row>
    <row r="38" spans="1:27" x14ac:dyDescent="0.25">
      <c r="A38" s="154" t="s">
        <v>2191</v>
      </c>
      <c r="B38" s="2">
        <f>COUNTA(B21:B37)</f>
        <v>17</v>
      </c>
      <c r="C38" s="153">
        <f>SUM(C21:C37)</f>
        <v>0</v>
      </c>
      <c r="D38" s="153">
        <f>SUM(D21:D37)</f>
        <v>0</v>
      </c>
      <c r="E38" s="153">
        <f>SUM(E21:E37)</f>
        <v>0</v>
      </c>
      <c r="F38" s="153">
        <f>SUM(F21:F37)</f>
        <v>0</v>
      </c>
      <c r="G38" s="153">
        <f>SUM(G21:G37)</f>
        <v>0</v>
      </c>
      <c r="H38" s="153">
        <f>SUM(H21:H37)</f>
        <v>0</v>
      </c>
      <c r="I38" s="153">
        <f>SUM(I21:I37)</f>
        <v>0</v>
      </c>
      <c r="J38" s="153">
        <f>SUM(J21:J37)</f>
        <v>0</v>
      </c>
      <c r="K38" s="153">
        <f>SUM(K21:K37)</f>
        <v>0</v>
      </c>
      <c r="L38" s="153">
        <f>SUM(L21:L37)</f>
        <v>0</v>
      </c>
      <c r="M38" s="153">
        <f>SUM(M21:M37)</f>
        <v>0</v>
      </c>
      <c r="N38" s="153">
        <f>SUM(N21:N37)</f>
        <v>0</v>
      </c>
      <c r="O38" s="25">
        <f>SUM(O21:O37)</f>
        <v>0</v>
      </c>
      <c r="P38" s="25">
        <f>SUM(P21:P37)</f>
        <v>0</v>
      </c>
      <c r="Q38" s="25">
        <f>SUM(Q21:Q37)</f>
        <v>0</v>
      </c>
      <c r="R38" s="25">
        <f>SUM(R21:R37)</f>
        <v>0</v>
      </c>
      <c r="S38" s="25">
        <f>SUM(S21:S37)</f>
        <v>0</v>
      </c>
      <c r="T38" s="25">
        <f>SUM(T21:T37)</f>
        <v>0</v>
      </c>
      <c r="U38" s="197">
        <f>SUM(U21:U37)</f>
        <v>0</v>
      </c>
      <c r="V38" s="197">
        <f>SUM(V21:V37)</f>
        <v>0</v>
      </c>
      <c r="W38" s="197">
        <f>SUM(W21:W37)</f>
        <v>0</v>
      </c>
      <c r="X38" s="52">
        <f>SUM(X21:X37)</f>
        <v>0</v>
      </c>
      <c r="Y38" s="52">
        <f>SUM(Y21:Y37)</f>
        <v>0</v>
      </c>
      <c r="Z38" s="52">
        <f>SUM(Z21:Z37)</f>
        <v>0</v>
      </c>
      <c r="AA38" s="5">
        <f>SUM(AA21:AA37)</f>
        <v>0</v>
      </c>
    </row>
    <row r="41" spans="1:27" ht="18" customHeight="1" x14ac:dyDescent="0.25">
      <c r="A41" s="164" t="s">
        <v>81</v>
      </c>
      <c r="B41" s="165"/>
      <c r="C41" s="159" t="s">
        <v>175</v>
      </c>
      <c r="D41" s="160"/>
      <c r="E41" s="161"/>
      <c r="F41" s="159" t="s">
        <v>176</v>
      </c>
      <c r="G41" s="160"/>
      <c r="H41" s="161"/>
      <c r="I41" s="159" t="s">
        <v>177</v>
      </c>
      <c r="J41" s="160"/>
      <c r="K41" s="161"/>
      <c r="L41" s="159" t="s">
        <v>178</v>
      </c>
      <c r="M41" s="160"/>
      <c r="N41" s="161"/>
      <c r="O41" s="156" t="s">
        <v>179</v>
      </c>
      <c r="P41" s="157"/>
      <c r="Q41" s="158"/>
      <c r="R41" s="156" t="s">
        <v>180</v>
      </c>
      <c r="S41" s="157"/>
      <c r="T41" s="158"/>
      <c r="U41" s="155" t="s">
        <v>12</v>
      </c>
      <c r="V41" s="155"/>
      <c r="W41" s="155"/>
      <c r="X41" s="155" t="s">
        <v>11</v>
      </c>
      <c r="Y41" s="155"/>
      <c r="Z41" s="155"/>
      <c r="AA41" s="155"/>
    </row>
    <row r="42" spans="1:27" ht="15" customHeight="1" x14ac:dyDescent="0.25">
      <c r="A42" s="200" t="s">
        <v>0</v>
      </c>
      <c r="B42" s="4" t="s">
        <v>1</v>
      </c>
      <c r="C42" s="163" t="s">
        <v>1062</v>
      </c>
      <c r="D42" s="163"/>
      <c r="E42" s="163"/>
      <c r="F42" s="163" t="s">
        <v>1063</v>
      </c>
      <c r="G42" s="163"/>
      <c r="H42" s="163"/>
      <c r="I42" s="163" t="s">
        <v>1064</v>
      </c>
      <c r="J42" s="163"/>
      <c r="K42" s="163"/>
      <c r="L42" s="162" t="s">
        <v>1065</v>
      </c>
      <c r="M42" s="162"/>
      <c r="N42" s="162"/>
      <c r="O42" s="162" t="s">
        <v>1066</v>
      </c>
      <c r="P42" s="162"/>
      <c r="Q42" s="162"/>
      <c r="R42" s="162" t="s">
        <v>1067</v>
      </c>
      <c r="S42" s="162"/>
      <c r="T42" s="162"/>
      <c r="U42" s="3" t="s">
        <v>10</v>
      </c>
      <c r="V42" s="3" t="s">
        <v>9</v>
      </c>
      <c r="W42" s="3" t="s">
        <v>8</v>
      </c>
      <c r="X42" s="3" t="s">
        <v>10</v>
      </c>
      <c r="Y42" s="3" t="s">
        <v>9</v>
      </c>
      <c r="Z42" s="3" t="s">
        <v>8</v>
      </c>
      <c r="AA42" s="4" t="s">
        <v>13</v>
      </c>
    </row>
    <row r="43" spans="1:27" x14ac:dyDescent="0.25">
      <c r="A43" s="200">
        <v>11494</v>
      </c>
      <c r="B43" s="199" t="s">
        <v>84</v>
      </c>
      <c r="C43" s="143">
        <v>0</v>
      </c>
      <c r="D43" s="144">
        <v>0</v>
      </c>
      <c r="E43" s="145">
        <v>0</v>
      </c>
      <c r="F43" s="143">
        <v>32.5</v>
      </c>
      <c r="G43" s="144">
        <v>0</v>
      </c>
      <c r="H43" s="145">
        <v>0</v>
      </c>
      <c r="I43" s="143">
        <v>42</v>
      </c>
      <c r="J43" s="144">
        <v>1.5</v>
      </c>
      <c r="K43" s="145">
        <v>0</v>
      </c>
      <c r="L43" s="143">
        <v>40</v>
      </c>
      <c r="M43" s="144">
        <v>0</v>
      </c>
      <c r="N43" s="145">
        <v>0</v>
      </c>
      <c r="O43" s="143">
        <v>35</v>
      </c>
      <c r="P43" s="144">
        <v>0</v>
      </c>
      <c r="Q43" s="145">
        <v>0</v>
      </c>
      <c r="R43" s="143">
        <v>8</v>
      </c>
      <c r="S43" s="144">
        <v>0</v>
      </c>
      <c r="T43" s="145">
        <v>0</v>
      </c>
      <c r="U43" s="146">
        <f>C43+F43+I43+L43+O43+R43</f>
        <v>157.5</v>
      </c>
      <c r="V43" s="147">
        <f>D43+G43+J43+M43+P43+S43</f>
        <v>1.5</v>
      </c>
      <c r="W43" s="148">
        <f>E43+H43+K43+N43+Q43+T43</f>
        <v>0</v>
      </c>
      <c r="X43" s="149">
        <f>U43*8.9</f>
        <v>1401.75</v>
      </c>
      <c r="Y43" s="150">
        <f>V43*8.9</f>
        <v>13.350000000000001</v>
      </c>
      <c r="Z43" s="151">
        <f>W43*11.12</f>
        <v>0</v>
      </c>
      <c r="AA43" s="152">
        <f>X43+Z43</f>
        <v>1401.75</v>
      </c>
    </row>
    <row r="44" spans="1:27" x14ac:dyDescent="0.25">
      <c r="A44" s="21">
        <v>11449</v>
      </c>
      <c r="B44" s="199" t="s">
        <v>58</v>
      </c>
      <c r="C44" s="193">
        <v>0</v>
      </c>
      <c r="D44" s="144">
        <v>0</v>
      </c>
      <c r="E44" s="145">
        <v>0</v>
      </c>
      <c r="F44" s="143">
        <v>40.5</v>
      </c>
      <c r="G44" s="144">
        <v>0</v>
      </c>
      <c r="H44" s="145">
        <v>0</v>
      </c>
      <c r="I44" s="143">
        <v>40</v>
      </c>
      <c r="J44" s="144">
        <v>0</v>
      </c>
      <c r="K44" s="145">
        <v>0</v>
      </c>
      <c r="L44" s="143">
        <v>32</v>
      </c>
      <c r="M44" s="144">
        <v>0</v>
      </c>
      <c r="N44" s="145">
        <v>0</v>
      </c>
      <c r="O44" s="143">
        <v>35</v>
      </c>
      <c r="P44" s="144">
        <v>0.5</v>
      </c>
      <c r="Q44" s="145">
        <v>0</v>
      </c>
      <c r="R44" s="143">
        <v>8</v>
      </c>
      <c r="S44" s="144">
        <v>0</v>
      </c>
      <c r="T44" s="145">
        <v>0</v>
      </c>
      <c r="U44" s="146">
        <f>C44+F44+I44+L44+O44+R44</f>
        <v>155.5</v>
      </c>
      <c r="V44" s="147">
        <f>D44+G44+J44+M44+P44+S44</f>
        <v>0.5</v>
      </c>
      <c r="W44" s="148">
        <f>E44+H44+K44+N44+Q44+T44</f>
        <v>0</v>
      </c>
      <c r="X44" s="149">
        <f>U44*8.9</f>
        <v>1383.95</v>
      </c>
      <c r="Y44" s="150">
        <f>V44*8.9</f>
        <v>4.45</v>
      </c>
      <c r="Z44" s="151">
        <f>W44*11.12</f>
        <v>0</v>
      </c>
      <c r="AA44" s="152">
        <f>X44+Z44</f>
        <v>1383.95</v>
      </c>
    </row>
    <row r="45" spans="1:27" x14ac:dyDescent="0.25">
      <c r="A45" s="236">
        <v>11536</v>
      </c>
      <c r="B45" s="202" t="s">
        <v>1069</v>
      </c>
      <c r="C45" s="193">
        <v>0</v>
      </c>
      <c r="D45" s="144">
        <v>0</v>
      </c>
      <c r="E45" s="145">
        <v>0</v>
      </c>
      <c r="F45" s="143">
        <v>0</v>
      </c>
      <c r="G45" s="144">
        <v>0</v>
      </c>
      <c r="H45" s="145">
        <v>0</v>
      </c>
      <c r="I45" s="143">
        <v>0</v>
      </c>
      <c r="J45" s="144">
        <v>0</v>
      </c>
      <c r="K45" s="145">
        <v>0</v>
      </c>
      <c r="L45" s="143">
        <v>0</v>
      </c>
      <c r="M45" s="144">
        <v>0</v>
      </c>
      <c r="N45" s="145">
        <v>0</v>
      </c>
      <c r="O45" s="143">
        <v>0</v>
      </c>
      <c r="P45" s="144">
        <v>0</v>
      </c>
      <c r="Q45" s="145">
        <v>0</v>
      </c>
      <c r="R45" s="143">
        <v>0</v>
      </c>
      <c r="S45" s="144">
        <v>0</v>
      </c>
      <c r="T45" s="145">
        <v>0</v>
      </c>
      <c r="U45" s="146">
        <f>C45+F45+I45+L45+O45+R45</f>
        <v>0</v>
      </c>
      <c r="V45" s="147">
        <f>D45+G45+J45+M45+P45+S45</f>
        <v>0</v>
      </c>
      <c r="W45" s="148">
        <f>E45+H45+K45+N45+Q45+T45</f>
        <v>0</v>
      </c>
      <c r="X45" s="149">
        <f>U45*8.9</f>
        <v>0</v>
      </c>
      <c r="Y45" s="150">
        <f>V45*8.9</f>
        <v>0</v>
      </c>
      <c r="Z45" s="151">
        <f>W45*11.12</f>
        <v>0</v>
      </c>
      <c r="AA45" s="152">
        <f>X45+Z45</f>
        <v>0</v>
      </c>
    </row>
    <row r="46" spans="1:27" x14ac:dyDescent="0.25">
      <c r="A46" s="200">
        <v>11290</v>
      </c>
      <c r="B46" s="202" t="s">
        <v>3</v>
      </c>
      <c r="C46" s="193">
        <v>0</v>
      </c>
      <c r="D46" s="144">
        <v>0</v>
      </c>
      <c r="E46" s="145">
        <v>0</v>
      </c>
      <c r="F46" s="143">
        <v>0</v>
      </c>
      <c r="G46" s="144">
        <v>0</v>
      </c>
      <c r="H46" s="145">
        <v>0</v>
      </c>
      <c r="I46" s="143">
        <v>0</v>
      </c>
      <c r="J46" s="144">
        <v>0</v>
      </c>
      <c r="K46" s="145">
        <v>0</v>
      </c>
      <c r="L46" s="143">
        <v>0</v>
      </c>
      <c r="M46" s="144">
        <v>0</v>
      </c>
      <c r="N46" s="145">
        <v>0</v>
      </c>
      <c r="O46" s="143">
        <v>0</v>
      </c>
      <c r="P46" s="144">
        <v>0</v>
      </c>
      <c r="Q46" s="145">
        <v>0</v>
      </c>
      <c r="R46" s="143">
        <v>0</v>
      </c>
      <c r="S46" s="144">
        <v>0</v>
      </c>
      <c r="T46" s="145">
        <v>0</v>
      </c>
      <c r="U46" s="146">
        <f>C46+F46+I46+L46+O46+R46</f>
        <v>0</v>
      </c>
      <c r="V46" s="147">
        <f>D46+G46+J46+M46+P46+S46</f>
        <v>0</v>
      </c>
      <c r="W46" s="148">
        <f>E46+H46+K46+N46+Q46+T46</f>
        <v>0</v>
      </c>
      <c r="X46" s="149">
        <f>U46*9.56</f>
        <v>0</v>
      </c>
      <c r="Y46" s="150">
        <f>V46*9.56</f>
        <v>0</v>
      </c>
      <c r="Z46" s="151">
        <f>W46*11.95</f>
        <v>0</v>
      </c>
      <c r="AA46" s="152">
        <f>X46+Z46</f>
        <v>0</v>
      </c>
    </row>
    <row r="47" spans="1:27" x14ac:dyDescent="0.25">
      <c r="A47" s="200">
        <v>11401</v>
      </c>
      <c r="B47" s="199" t="s">
        <v>108</v>
      </c>
      <c r="C47" s="193">
        <v>0</v>
      </c>
      <c r="D47" s="144">
        <v>0</v>
      </c>
      <c r="E47" s="145">
        <v>0</v>
      </c>
      <c r="F47" s="143">
        <v>28.5</v>
      </c>
      <c r="G47" s="144">
        <v>0</v>
      </c>
      <c r="H47" s="145">
        <v>0</v>
      </c>
      <c r="I47" s="143">
        <v>14.5</v>
      </c>
      <c r="J47" s="144">
        <v>0</v>
      </c>
      <c r="K47" s="145">
        <v>0</v>
      </c>
      <c r="L47" s="143">
        <v>0</v>
      </c>
      <c r="M47" s="144">
        <v>0</v>
      </c>
      <c r="N47" s="145">
        <v>0</v>
      </c>
      <c r="O47" s="143">
        <v>0</v>
      </c>
      <c r="P47" s="144">
        <v>0</v>
      </c>
      <c r="Q47" s="145">
        <v>0</v>
      </c>
      <c r="R47" s="143">
        <v>0</v>
      </c>
      <c r="S47" s="144">
        <v>0</v>
      </c>
      <c r="T47" s="145">
        <v>0</v>
      </c>
      <c r="U47" s="146">
        <f>C47+F47+I47+L47+O47+R47</f>
        <v>43</v>
      </c>
      <c r="V47" s="147">
        <f>D47+G47+J47+M47+P47+S47</f>
        <v>0</v>
      </c>
      <c r="W47" s="148">
        <f>E47+H47+K47+N47+Q47+T47</f>
        <v>0</v>
      </c>
      <c r="X47" s="149">
        <f>U47*8.9</f>
        <v>382.7</v>
      </c>
      <c r="Y47" s="150">
        <f>V47*8.9</f>
        <v>0</v>
      </c>
      <c r="Z47" s="151">
        <f>W47*11.12</f>
        <v>0</v>
      </c>
      <c r="AA47" s="152">
        <f>X47+Z47</f>
        <v>382.7</v>
      </c>
    </row>
    <row r="48" spans="1:27" x14ac:dyDescent="0.25">
      <c r="A48" s="200">
        <v>11499</v>
      </c>
      <c r="B48" s="199" t="s">
        <v>89</v>
      </c>
      <c r="C48" s="193">
        <v>0</v>
      </c>
      <c r="D48" s="144">
        <v>0</v>
      </c>
      <c r="E48" s="145">
        <v>0</v>
      </c>
      <c r="F48" s="143">
        <v>32.5</v>
      </c>
      <c r="G48" s="144">
        <v>0</v>
      </c>
      <c r="H48" s="145">
        <v>0</v>
      </c>
      <c r="I48" s="143">
        <v>40</v>
      </c>
      <c r="J48" s="144">
        <v>0</v>
      </c>
      <c r="K48" s="145">
        <v>0</v>
      </c>
      <c r="L48" s="143">
        <v>39.5</v>
      </c>
      <c r="M48" s="144">
        <v>0</v>
      </c>
      <c r="N48" s="145">
        <v>0</v>
      </c>
      <c r="O48" s="143">
        <v>35</v>
      </c>
      <c r="P48" s="144">
        <v>0</v>
      </c>
      <c r="Q48" s="145">
        <v>0</v>
      </c>
      <c r="R48" s="143">
        <v>8</v>
      </c>
      <c r="S48" s="144">
        <v>0</v>
      </c>
      <c r="T48" s="145">
        <v>0</v>
      </c>
      <c r="U48" s="146">
        <f>C48+F48+I48+L48+O48+R48</f>
        <v>155</v>
      </c>
      <c r="V48" s="147">
        <f>D48+G48+J48+M48+P48+S48</f>
        <v>0</v>
      </c>
      <c r="W48" s="148">
        <f>E48+H48+K48+N48+Q48+T48</f>
        <v>0</v>
      </c>
      <c r="X48" s="149">
        <f>U48*8.9</f>
        <v>1379.5</v>
      </c>
      <c r="Y48" s="150">
        <f>V48*8.9</f>
        <v>0</v>
      </c>
      <c r="Z48" s="151">
        <f>W48*11.12</f>
        <v>0</v>
      </c>
      <c r="AA48" s="152">
        <f>X48+Z48</f>
        <v>1379.5</v>
      </c>
    </row>
    <row r="49" spans="1:27" x14ac:dyDescent="0.25">
      <c r="A49" s="21">
        <v>11363</v>
      </c>
      <c r="B49" s="238" t="s">
        <v>5</v>
      </c>
      <c r="C49" s="193">
        <v>0</v>
      </c>
      <c r="D49" s="144">
        <v>0</v>
      </c>
      <c r="E49" s="145">
        <v>0</v>
      </c>
      <c r="F49" s="143">
        <v>0</v>
      </c>
      <c r="G49" s="144">
        <v>0</v>
      </c>
      <c r="H49" s="145">
        <v>0</v>
      </c>
      <c r="I49" s="143">
        <v>24</v>
      </c>
      <c r="J49" s="144">
        <v>5</v>
      </c>
      <c r="K49" s="145">
        <v>0</v>
      </c>
      <c r="L49" s="143">
        <v>0</v>
      </c>
      <c r="M49" s="144">
        <v>0</v>
      </c>
      <c r="N49" s="145">
        <v>0</v>
      </c>
      <c r="O49" s="143">
        <v>0</v>
      </c>
      <c r="P49" s="144">
        <v>0</v>
      </c>
      <c r="Q49" s="145">
        <v>0</v>
      </c>
      <c r="R49" s="143">
        <v>0</v>
      </c>
      <c r="S49" s="144">
        <v>0</v>
      </c>
      <c r="T49" s="145">
        <v>0</v>
      </c>
      <c r="U49" s="146">
        <f>C49+F49+I49+L49+O49+R49</f>
        <v>24</v>
      </c>
      <c r="V49" s="147">
        <f>D49+G49+J49+M49+P49+S49</f>
        <v>5</v>
      </c>
      <c r="W49" s="148">
        <f>E49+H49+K49+N49+Q49+T49</f>
        <v>0</v>
      </c>
      <c r="X49" s="149">
        <f>U49*9.56</f>
        <v>229.44</v>
      </c>
      <c r="Y49" s="150">
        <f>V49*9.56</f>
        <v>47.800000000000004</v>
      </c>
      <c r="Z49" s="151">
        <f>W49*11.95</f>
        <v>0</v>
      </c>
      <c r="AA49" s="152">
        <f>X49+Z49</f>
        <v>229.44</v>
      </c>
    </row>
    <row r="50" spans="1:27" x14ac:dyDescent="0.25">
      <c r="A50" s="236">
        <v>11291</v>
      </c>
      <c r="B50" s="202" t="s">
        <v>6</v>
      </c>
      <c r="C50" s="193">
        <v>0</v>
      </c>
      <c r="D50" s="144">
        <v>0</v>
      </c>
      <c r="E50" s="145">
        <v>0</v>
      </c>
      <c r="F50" s="143">
        <v>0</v>
      </c>
      <c r="G50" s="144">
        <v>0</v>
      </c>
      <c r="H50" s="145">
        <v>0</v>
      </c>
      <c r="I50" s="143">
        <v>0</v>
      </c>
      <c r="J50" s="144">
        <v>0</v>
      </c>
      <c r="K50" s="145">
        <v>0</v>
      </c>
      <c r="L50" s="143">
        <v>0</v>
      </c>
      <c r="M50" s="144">
        <v>0</v>
      </c>
      <c r="N50" s="145">
        <v>0</v>
      </c>
      <c r="O50" s="143">
        <v>0</v>
      </c>
      <c r="P50" s="144">
        <v>0</v>
      </c>
      <c r="Q50" s="145">
        <v>0</v>
      </c>
      <c r="R50" s="143">
        <v>0</v>
      </c>
      <c r="S50" s="144">
        <v>0</v>
      </c>
      <c r="T50" s="145">
        <v>0</v>
      </c>
      <c r="U50" s="146">
        <f>C50+F50+I50+L50+O50+R50</f>
        <v>0</v>
      </c>
      <c r="V50" s="147">
        <f>D50+G50+J50+M50+P50+S50</f>
        <v>0</v>
      </c>
      <c r="W50" s="148">
        <f>E50+H50+K50+N50+Q50+T50</f>
        <v>0</v>
      </c>
      <c r="X50" s="149">
        <f>U50*9.56</f>
        <v>0</v>
      </c>
      <c r="Y50" s="150">
        <f>V50*9.56</f>
        <v>0</v>
      </c>
      <c r="Z50" s="151">
        <f>W50*11.95</f>
        <v>0</v>
      </c>
      <c r="AA50" s="152">
        <f>X50+Z50</f>
        <v>0</v>
      </c>
    </row>
    <row r="51" spans="1:27" x14ac:dyDescent="0.25">
      <c r="A51" s="200">
        <v>11502</v>
      </c>
      <c r="B51" s="199" t="s">
        <v>91</v>
      </c>
      <c r="C51" s="193">
        <v>0</v>
      </c>
      <c r="D51" s="144">
        <v>0</v>
      </c>
      <c r="E51" s="145">
        <v>0</v>
      </c>
      <c r="F51" s="143">
        <v>44</v>
      </c>
      <c r="G51" s="144">
        <v>2.5</v>
      </c>
      <c r="H51" s="145">
        <v>0</v>
      </c>
      <c r="I51" s="143">
        <v>40.5</v>
      </c>
      <c r="J51" s="144">
        <v>0</v>
      </c>
      <c r="K51" s="145">
        <v>0</v>
      </c>
      <c r="L51" s="143">
        <v>40</v>
      </c>
      <c r="M51" s="144">
        <v>0</v>
      </c>
      <c r="N51" s="145">
        <v>0</v>
      </c>
      <c r="O51" s="143">
        <v>35</v>
      </c>
      <c r="P51" s="144">
        <v>0</v>
      </c>
      <c r="Q51" s="145">
        <v>0</v>
      </c>
      <c r="R51" s="143">
        <v>8</v>
      </c>
      <c r="S51" s="144">
        <v>0</v>
      </c>
      <c r="T51" s="145">
        <v>0</v>
      </c>
      <c r="U51" s="146">
        <f>C51+F51+I51+L51+O51+R51</f>
        <v>167.5</v>
      </c>
      <c r="V51" s="147">
        <f>D51+G51+J51+M51+P51+S51</f>
        <v>2.5</v>
      </c>
      <c r="W51" s="148">
        <f>E51+H51+K51+N51+Q51+T51</f>
        <v>0</v>
      </c>
      <c r="X51" s="149">
        <f>U51*8.9</f>
        <v>1490.75</v>
      </c>
      <c r="Y51" s="150">
        <f>V51*8.9</f>
        <v>22.25</v>
      </c>
      <c r="Z51" s="151">
        <f>W51*11.12</f>
        <v>0</v>
      </c>
      <c r="AA51" s="152">
        <f>X51+Z51</f>
        <v>1490.75</v>
      </c>
    </row>
    <row r="52" spans="1:27" x14ac:dyDescent="0.25">
      <c r="A52" s="200">
        <v>11408</v>
      </c>
      <c r="B52" s="199" t="s">
        <v>64</v>
      </c>
      <c r="C52" s="193">
        <v>0</v>
      </c>
      <c r="D52" s="144">
        <v>0</v>
      </c>
      <c r="E52" s="145">
        <v>0</v>
      </c>
      <c r="F52" s="143">
        <v>33.5</v>
      </c>
      <c r="G52" s="144">
        <v>0</v>
      </c>
      <c r="H52" s="145">
        <v>0</v>
      </c>
      <c r="I52" s="143">
        <v>0</v>
      </c>
      <c r="J52" s="144">
        <v>0</v>
      </c>
      <c r="K52" s="145">
        <v>0</v>
      </c>
      <c r="L52" s="143">
        <v>0</v>
      </c>
      <c r="M52" s="144">
        <v>0</v>
      </c>
      <c r="N52" s="145">
        <v>0</v>
      </c>
      <c r="O52" s="143">
        <v>0</v>
      </c>
      <c r="P52" s="144">
        <v>0</v>
      </c>
      <c r="Q52" s="145">
        <v>0</v>
      </c>
      <c r="R52" s="143">
        <v>0</v>
      </c>
      <c r="S52" s="144">
        <v>0</v>
      </c>
      <c r="T52" s="145">
        <v>0</v>
      </c>
      <c r="U52" s="146">
        <f>C52+F52+I52+L52+O52+R52</f>
        <v>33.5</v>
      </c>
      <c r="V52" s="147">
        <f>D52+G52+J52+M52+P52+S52</f>
        <v>0</v>
      </c>
      <c r="W52" s="148">
        <f>E52+H52+K52+N52+Q52+T52</f>
        <v>0</v>
      </c>
      <c r="X52" s="149">
        <f>U52*8.9</f>
        <v>298.15000000000003</v>
      </c>
      <c r="Y52" s="150">
        <f>V52*8.9</f>
        <v>0</v>
      </c>
      <c r="Z52" s="151">
        <f>W52*11.12</f>
        <v>0</v>
      </c>
      <c r="AA52" s="152">
        <f>X52+Z52</f>
        <v>298.15000000000003</v>
      </c>
    </row>
    <row r="53" spans="1:27" x14ac:dyDescent="0.25">
      <c r="A53" s="200">
        <v>11428</v>
      </c>
      <c r="B53" s="199" t="s">
        <v>169</v>
      </c>
      <c r="C53" s="193">
        <v>0</v>
      </c>
      <c r="D53" s="144">
        <v>0</v>
      </c>
      <c r="E53" s="145">
        <v>0</v>
      </c>
      <c r="F53" s="143">
        <v>31.5</v>
      </c>
      <c r="G53" s="144">
        <v>0</v>
      </c>
      <c r="H53" s="145">
        <v>0</v>
      </c>
      <c r="I53" s="143">
        <v>41</v>
      </c>
      <c r="J53" s="144">
        <v>0</v>
      </c>
      <c r="K53" s="145">
        <v>0</v>
      </c>
      <c r="L53" s="143">
        <v>33</v>
      </c>
      <c r="M53" s="144">
        <v>0</v>
      </c>
      <c r="N53" s="145">
        <v>0</v>
      </c>
      <c r="O53" s="143">
        <v>35</v>
      </c>
      <c r="P53" s="144">
        <v>0.5</v>
      </c>
      <c r="Q53" s="145">
        <v>0</v>
      </c>
      <c r="R53" s="143">
        <v>8</v>
      </c>
      <c r="S53" s="144">
        <v>0</v>
      </c>
      <c r="T53" s="145">
        <v>0</v>
      </c>
      <c r="U53" s="146">
        <f>C53+F53+I53+L53+O53+R53</f>
        <v>148.5</v>
      </c>
      <c r="V53" s="147">
        <f>D53+G53+J53+M53+P53+S53</f>
        <v>0.5</v>
      </c>
      <c r="W53" s="148">
        <f>E53+H53+K53+N53+Q53+T53</f>
        <v>0</v>
      </c>
      <c r="X53" s="149">
        <f>U53*8.9</f>
        <v>1321.65</v>
      </c>
      <c r="Y53" s="150">
        <f>V53*8.9</f>
        <v>4.45</v>
      </c>
      <c r="Z53" s="151">
        <f>W53*11.12</f>
        <v>0</v>
      </c>
      <c r="AA53" s="152">
        <f>X53+Z53</f>
        <v>1321.65</v>
      </c>
    </row>
    <row r="54" spans="1:27" x14ac:dyDescent="0.25">
      <c r="A54" s="200">
        <v>11478</v>
      </c>
      <c r="B54" s="199" t="s">
        <v>70</v>
      </c>
      <c r="C54" s="193">
        <v>0</v>
      </c>
      <c r="D54" s="144">
        <v>0</v>
      </c>
      <c r="E54" s="145">
        <v>0</v>
      </c>
      <c r="F54" s="143">
        <v>31</v>
      </c>
      <c r="G54" s="144">
        <v>0</v>
      </c>
      <c r="H54" s="145">
        <v>0</v>
      </c>
      <c r="I54" s="143">
        <v>20</v>
      </c>
      <c r="J54" s="144">
        <v>0</v>
      </c>
      <c r="K54" s="145">
        <v>0</v>
      </c>
      <c r="L54" s="143">
        <v>33</v>
      </c>
      <c r="M54" s="144">
        <v>0</v>
      </c>
      <c r="N54" s="145">
        <v>0</v>
      </c>
      <c r="O54" s="143">
        <v>35</v>
      </c>
      <c r="P54" s="144">
        <v>0</v>
      </c>
      <c r="Q54" s="145">
        <v>0</v>
      </c>
      <c r="R54" s="143">
        <v>8</v>
      </c>
      <c r="S54" s="144">
        <v>0</v>
      </c>
      <c r="T54" s="145">
        <v>0</v>
      </c>
      <c r="U54" s="146">
        <f>C54+F54+I54+L54+O54+R54</f>
        <v>127</v>
      </c>
      <c r="V54" s="147">
        <f>D54+G54+J54+M54+P54+S54</f>
        <v>0</v>
      </c>
      <c r="W54" s="148">
        <f>E54+H54+K54+N54+Q54+T54</f>
        <v>0</v>
      </c>
      <c r="X54" s="149">
        <f>U54*8.9</f>
        <v>1130.3</v>
      </c>
      <c r="Y54" s="150">
        <f>V54*8.9</f>
        <v>0</v>
      </c>
      <c r="Z54" s="151">
        <f>W54*11.12</f>
        <v>0</v>
      </c>
      <c r="AA54" s="152">
        <f>X54+Z54</f>
        <v>1130.3</v>
      </c>
    </row>
    <row r="55" spans="1:27" x14ac:dyDescent="0.25">
      <c r="A55" s="200">
        <v>11534</v>
      </c>
      <c r="B55" s="199" t="s">
        <v>268</v>
      </c>
      <c r="C55" s="193">
        <v>0</v>
      </c>
      <c r="D55" s="144">
        <v>0</v>
      </c>
      <c r="E55" s="145">
        <v>0</v>
      </c>
      <c r="F55" s="143">
        <v>33.5</v>
      </c>
      <c r="G55" s="144">
        <v>0</v>
      </c>
      <c r="H55" s="145">
        <v>0</v>
      </c>
      <c r="I55" s="143">
        <v>35</v>
      </c>
      <c r="J55" s="144">
        <v>0.5</v>
      </c>
      <c r="K55" s="145">
        <v>0</v>
      </c>
      <c r="L55" s="143">
        <v>43.5</v>
      </c>
      <c r="M55" s="144">
        <v>1.5</v>
      </c>
      <c r="N55" s="145">
        <v>0</v>
      </c>
      <c r="O55" s="143">
        <v>35</v>
      </c>
      <c r="P55" s="144">
        <v>0</v>
      </c>
      <c r="Q55" s="145">
        <v>0</v>
      </c>
      <c r="R55" s="143">
        <v>8</v>
      </c>
      <c r="S55" s="144">
        <v>0</v>
      </c>
      <c r="T55" s="145">
        <v>0</v>
      </c>
      <c r="U55" s="146">
        <f>C55+F55+I55+L55+O55+R55</f>
        <v>155</v>
      </c>
      <c r="V55" s="147">
        <f>D55+G55+J55+M55+P55+S55</f>
        <v>2</v>
      </c>
      <c r="W55" s="148">
        <f>E55+H55+K55+N55+Q55+T55</f>
        <v>0</v>
      </c>
      <c r="X55" s="149">
        <f>U55*8.9</f>
        <v>1379.5</v>
      </c>
      <c r="Y55" s="150">
        <f>V55*8.9</f>
        <v>17.8</v>
      </c>
      <c r="Z55" s="151">
        <f>W55*11.12</f>
        <v>0</v>
      </c>
      <c r="AA55" s="152">
        <f>X55+Z55</f>
        <v>1379.5</v>
      </c>
    </row>
    <row r="56" spans="1:27" x14ac:dyDescent="0.25">
      <c r="A56" s="200">
        <v>11514</v>
      </c>
      <c r="B56" s="199" t="s">
        <v>265</v>
      </c>
      <c r="C56" s="193">
        <v>0</v>
      </c>
      <c r="D56" s="144">
        <v>0</v>
      </c>
      <c r="E56" s="145">
        <v>0</v>
      </c>
      <c r="F56" s="143">
        <v>31.5</v>
      </c>
      <c r="G56" s="144">
        <v>0</v>
      </c>
      <c r="H56" s="145">
        <v>0</v>
      </c>
      <c r="I56" s="143">
        <v>21</v>
      </c>
      <c r="J56" s="144">
        <v>0</v>
      </c>
      <c r="K56" s="145">
        <v>0</v>
      </c>
      <c r="L56" s="143">
        <v>39</v>
      </c>
      <c r="M56" s="144">
        <v>0</v>
      </c>
      <c r="N56" s="145">
        <v>0</v>
      </c>
      <c r="O56" s="143">
        <v>34.5</v>
      </c>
      <c r="P56" s="144">
        <v>0</v>
      </c>
      <c r="Q56" s="145">
        <v>0</v>
      </c>
      <c r="R56" s="143">
        <v>8</v>
      </c>
      <c r="S56" s="144">
        <v>0</v>
      </c>
      <c r="T56" s="145">
        <v>0</v>
      </c>
      <c r="U56" s="146">
        <f>C56+F56+I56+L56+O56+R56</f>
        <v>134</v>
      </c>
      <c r="V56" s="147">
        <f>D56+G56+J56+M56+P56+S56</f>
        <v>0</v>
      </c>
      <c r="W56" s="148">
        <f>E56+H56+K56+N56+Q56+T56</f>
        <v>0</v>
      </c>
      <c r="X56" s="149">
        <f>U56*8.9</f>
        <v>1192.6000000000001</v>
      </c>
      <c r="Y56" s="150">
        <f>V56*8.9</f>
        <v>0</v>
      </c>
      <c r="Z56" s="151">
        <f>W56*11.12</f>
        <v>0</v>
      </c>
      <c r="AA56" s="152">
        <f>X56+Z56</f>
        <v>1192.6000000000001</v>
      </c>
    </row>
    <row r="57" spans="1:27" x14ac:dyDescent="0.25">
      <c r="A57" s="200">
        <v>11500</v>
      </c>
      <c r="B57" s="199" t="s">
        <v>90</v>
      </c>
      <c r="C57" s="193">
        <v>0</v>
      </c>
      <c r="D57" s="144">
        <v>0</v>
      </c>
      <c r="E57" s="145">
        <v>0</v>
      </c>
      <c r="F57" s="143">
        <v>29</v>
      </c>
      <c r="G57" s="144">
        <v>1.5</v>
      </c>
      <c r="H57" s="145">
        <v>0</v>
      </c>
      <c r="I57" s="143">
        <v>20.5</v>
      </c>
      <c r="J57" s="144">
        <v>3</v>
      </c>
      <c r="K57" s="145">
        <v>0</v>
      </c>
      <c r="L57" s="143">
        <v>27.5</v>
      </c>
      <c r="M57" s="144">
        <v>0</v>
      </c>
      <c r="N57" s="145">
        <v>0</v>
      </c>
      <c r="O57" s="143">
        <v>34.5</v>
      </c>
      <c r="P57" s="144">
        <v>0</v>
      </c>
      <c r="Q57" s="145">
        <v>0</v>
      </c>
      <c r="R57" s="143">
        <v>8</v>
      </c>
      <c r="S57" s="144">
        <v>0</v>
      </c>
      <c r="T57" s="145">
        <v>0</v>
      </c>
      <c r="U57" s="146">
        <f>C57+F57+I57+L57+O57+R57</f>
        <v>119.5</v>
      </c>
      <c r="V57" s="147">
        <f>D57+G57+J57+M57+P57+S57</f>
        <v>4.5</v>
      </c>
      <c r="W57" s="148">
        <f>E57+H57+K57+N57+Q57+T57</f>
        <v>0</v>
      </c>
      <c r="X57" s="149">
        <f>U57*8.9</f>
        <v>1063.55</v>
      </c>
      <c r="Y57" s="150">
        <f>V57*8.9</f>
        <v>40.050000000000004</v>
      </c>
      <c r="Z57" s="151">
        <f>W57*11.12</f>
        <v>0</v>
      </c>
      <c r="AA57" s="152">
        <f>X57+Z57</f>
        <v>1063.55</v>
      </c>
    </row>
    <row r="58" spans="1:27" x14ac:dyDescent="0.25">
      <c r="A58" s="200">
        <v>11501</v>
      </c>
      <c r="B58" s="199" t="s">
        <v>85</v>
      </c>
      <c r="C58" s="193">
        <v>0</v>
      </c>
      <c r="D58" s="144">
        <v>0</v>
      </c>
      <c r="E58" s="145">
        <v>0</v>
      </c>
      <c r="F58" s="143">
        <v>37.5</v>
      </c>
      <c r="G58" s="144">
        <v>0</v>
      </c>
      <c r="H58" s="145">
        <v>0</v>
      </c>
      <c r="I58" s="143">
        <v>0</v>
      </c>
      <c r="J58" s="144">
        <v>0</v>
      </c>
      <c r="K58" s="145">
        <v>0</v>
      </c>
      <c r="L58" s="143">
        <v>28</v>
      </c>
      <c r="M58" s="144">
        <v>1</v>
      </c>
      <c r="N58" s="145">
        <v>0</v>
      </c>
      <c r="O58" s="143">
        <v>35</v>
      </c>
      <c r="P58" s="144">
        <v>0</v>
      </c>
      <c r="Q58" s="145">
        <v>0</v>
      </c>
      <c r="R58" s="143">
        <v>7.5</v>
      </c>
      <c r="S58" s="144">
        <v>0</v>
      </c>
      <c r="T58" s="145">
        <v>0</v>
      </c>
      <c r="U58" s="146">
        <f>C58+F58+I58+L58+O58+R58</f>
        <v>108</v>
      </c>
      <c r="V58" s="147">
        <f>D58+G58+J58+M58+P58+S58</f>
        <v>1</v>
      </c>
      <c r="W58" s="148">
        <f>E58+H58+K58+N58+Q58+T58</f>
        <v>0</v>
      </c>
      <c r="X58" s="149">
        <f>U58*8.9</f>
        <v>961.2</v>
      </c>
      <c r="Y58" s="150">
        <f>V58*8.9</f>
        <v>8.9</v>
      </c>
      <c r="Z58" s="151">
        <f>W58*11.12</f>
        <v>0</v>
      </c>
      <c r="AA58" s="152">
        <f>X58+Z58</f>
        <v>961.2</v>
      </c>
    </row>
    <row r="59" spans="1:27" x14ac:dyDescent="0.25">
      <c r="A59" s="200">
        <v>11495</v>
      </c>
      <c r="B59" s="199" t="s">
        <v>92</v>
      </c>
      <c r="C59" s="193">
        <v>0</v>
      </c>
      <c r="D59" s="144">
        <v>0</v>
      </c>
      <c r="E59" s="145">
        <v>0</v>
      </c>
      <c r="F59" s="143">
        <v>35.5</v>
      </c>
      <c r="G59" s="144">
        <v>0</v>
      </c>
      <c r="H59" s="145">
        <v>0</v>
      </c>
      <c r="I59" s="143">
        <v>41</v>
      </c>
      <c r="J59" s="144">
        <v>0</v>
      </c>
      <c r="K59" s="145">
        <v>0</v>
      </c>
      <c r="L59" s="143">
        <v>38</v>
      </c>
      <c r="M59" s="144">
        <v>0</v>
      </c>
      <c r="N59" s="145">
        <v>0</v>
      </c>
      <c r="O59" s="143">
        <v>39</v>
      </c>
      <c r="P59" s="144">
        <v>1.5</v>
      </c>
      <c r="Q59" s="145">
        <v>0</v>
      </c>
      <c r="R59" s="143">
        <v>8</v>
      </c>
      <c r="S59" s="144">
        <v>0</v>
      </c>
      <c r="T59" s="145">
        <v>0</v>
      </c>
      <c r="U59" s="146">
        <f>C59+F59+I59+L59+O59+R59</f>
        <v>161.5</v>
      </c>
      <c r="V59" s="147">
        <f>D59+G59+J59+M59+P59+S59</f>
        <v>1.5</v>
      </c>
      <c r="W59" s="148">
        <f>E59+H59+K59+N59+Q59+T59</f>
        <v>0</v>
      </c>
      <c r="X59" s="149">
        <f>U59*8.9</f>
        <v>1437.3500000000001</v>
      </c>
      <c r="Y59" s="150">
        <f>V59*8.9</f>
        <v>13.350000000000001</v>
      </c>
      <c r="Z59" s="151">
        <f>W59*11.12</f>
        <v>0</v>
      </c>
      <c r="AA59" s="152">
        <f>X59+Z59</f>
        <v>1437.3500000000001</v>
      </c>
    </row>
    <row r="60" spans="1:27" x14ac:dyDescent="0.25">
      <c r="A60" s="200">
        <v>11496</v>
      </c>
      <c r="B60" s="199" t="s">
        <v>86</v>
      </c>
      <c r="C60" s="193">
        <v>0</v>
      </c>
      <c r="D60" s="144">
        <v>0</v>
      </c>
      <c r="E60" s="145">
        <v>0</v>
      </c>
      <c r="F60" s="143">
        <v>33.5</v>
      </c>
      <c r="G60" s="144">
        <v>0</v>
      </c>
      <c r="H60" s="145">
        <v>0</v>
      </c>
      <c r="I60" s="143">
        <v>42</v>
      </c>
      <c r="J60" s="144">
        <v>0</v>
      </c>
      <c r="K60" s="145">
        <v>0</v>
      </c>
      <c r="L60" s="143">
        <v>41</v>
      </c>
      <c r="M60" s="144">
        <v>0</v>
      </c>
      <c r="N60" s="145">
        <v>0</v>
      </c>
      <c r="O60" s="143">
        <v>28</v>
      </c>
      <c r="P60" s="144">
        <v>0</v>
      </c>
      <c r="Q60" s="145">
        <v>0</v>
      </c>
      <c r="R60" s="143">
        <v>8</v>
      </c>
      <c r="S60" s="144">
        <v>0</v>
      </c>
      <c r="T60" s="145">
        <v>0</v>
      </c>
      <c r="U60" s="146">
        <f>C60+F60+I60+L60+O60+R60</f>
        <v>152.5</v>
      </c>
      <c r="V60" s="147">
        <f>D60+G60+J60+M60+P60+S60</f>
        <v>0</v>
      </c>
      <c r="W60" s="148">
        <f>E60+H60+K60+N60+Q60+T60</f>
        <v>0</v>
      </c>
      <c r="X60" s="149">
        <f>U60*8.9</f>
        <v>1357.25</v>
      </c>
      <c r="Y60" s="150">
        <f>V60*8.9</f>
        <v>0</v>
      </c>
      <c r="Z60" s="151">
        <f>W60*11.12</f>
        <v>0</v>
      </c>
      <c r="AA60" s="152">
        <f>X60+Z60</f>
        <v>1357.25</v>
      </c>
    </row>
    <row r="61" spans="1:27" x14ac:dyDescent="0.25">
      <c r="A61" s="200">
        <v>11493</v>
      </c>
      <c r="B61" s="199" t="s">
        <v>83</v>
      </c>
      <c r="C61" s="193">
        <v>0</v>
      </c>
      <c r="D61" s="144">
        <v>0</v>
      </c>
      <c r="E61" s="145">
        <v>0</v>
      </c>
      <c r="F61" s="143">
        <v>26.5</v>
      </c>
      <c r="G61" s="144">
        <v>0</v>
      </c>
      <c r="H61" s="145">
        <v>0</v>
      </c>
      <c r="I61" s="143">
        <v>41</v>
      </c>
      <c r="J61" s="144">
        <v>0</v>
      </c>
      <c r="K61" s="145">
        <v>0</v>
      </c>
      <c r="L61" s="143">
        <v>40</v>
      </c>
      <c r="M61" s="144">
        <v>0</v>
      </c>
      <c r="N61" s="145">
        <v>0</v>
      </c>
      <c r="O61" s="143">
        <v>35</v>
      </c>
      <c r="P61" s="144">
        <v>0</v>
      </c>
      <c r="Q61" s="145">
        <v>0</v>
      </c>
      <c r="R61" s="143">
        <v>8</v>
      </c>
      <c r="S61" s="144">
        <v>0</v>
      </c>
      <c r="T61" s="145">
        <v>0</v>
      </c>
      <c r="U61" s="146">
        <f>C61+F61+I61+L61+O61+R61</f>
        <v>150.5</v>
      </c>
      <c r="V61" s="147">
        <f>D61+G61+J61+M61+P61+S61</f>
        <v>0</v>
      </c>
      <c r="W61" s="148">
        <f>E61+H61+K61+N61+Q61+T61</f>
        <v>0</v>
      </c>
      <c r="X61" s="149">
        <f>U61*8.9</f>
        <v>1339.45</v>
      </c>
      <c r="Y61" s="150">
        <f>V61*8.9</f>
        <v>0</v>
      </c>
      <c r="Z61" s="151">
        <f>W61*11.12</f>
        <v>0</v>
      </c>
      <c r="AA61" s="152">
        <f>X61+Z61</f>
        <v>1339.45</v>
      </c>
    </row>
    <row r="62" spans="1:27" x14ac:dyDescent="0.25">
      <c r="A62" s="200">
        <v>11406</v>
      </c>
      <c r="B62" s="199" t="s">
        <v>171</v>
      </c>
      <c r="C62" s="193">
        <v>0</v>
      </c>
      <c r="D62" s="144">
        <v>0</v>
      </c>
      <c r="E62" s="145">
        <v>0</v>
      </c>
      <c r="F62" s="143">
        <v>40</v>
      </c>
      <c r="G62" s="144">
        <v>0</v>
      </c>
      <c r="H62" s="145">
        <v>0</v>
      </c>
      <c r="I62" s="143">
        <v>43.5</v>
      </c>
      <c r="J62" s="144">
        <v>2.5</v>
      </c>
      <c r="K62" s="145">
        <v>0</v>
      </c>
      <c r="L62" s="143">
        <v>35.5</v>
      </c>
      <c r="M62" s="144">
        <v>1.5</v>
      </c>
      <c r="N62" s="145">
        <v>0</v>
      </c>
      <c r="O62" s="143">
        <v>35</v>
      </c>
      <c r="P62" s="144">
        <v>0.5</v>
      </c>
      <c r="Q62" s="145">
        <v>0</v>
      </c>
      <c r="R62" s="143">
        <v>7.5</v>
      </c>
      <c r="S62" s="144">
        <v>0</v>
      </c>
      <c r="T62" s="145">
        <v>0</v>
      </c>
      <c r="U62" s="146">
        <f>C62+F62+I62+L62+O62+R62</f>
        <v>161.5</v>
      </c>
      <c r="V62" s="147">
        <f>D62+G62+J62+M62+P62+S62</f>
        <v>4.5</v>
      </c>
      <c r="W62" s="148">
        <f>E62+H62+K62+N62+Q62+T62</f>
        <v>0</v>
      </c>
      <c r="X62" s="149">
        <f>U62*8.9</f>
        <v>1437.3500000000001</v>
      </c>
      <c r="Y62" s="150">
        <f>V62*8.9</f>
        <v>40.050000000000004</v>
      </c>
      <c r="Z62" s="151">
        <f>W62*11.12</f>
        <v>0</v>
      </c>
      <c r="AA62" s="152">
        <f>X62+Z62</f>
        <v>1437.3500000000001</v>
      </c>
    </row>
    <row r="63" spans="1:27" x14ac:dyDescent="0.25">
      <c r="A63" s="21">
        <v>11497</v>
      </c>
      <c r="B63" s="199" t="s">
        <v>87</v>
      </c>
      <c r="C63" s="193">
        <v>0</v>
      </c>
      <c r="D63" s="144">
        <v>0</v>
      </c>
      <c r="E63" s="145">
        <v>0</v>
      </c>
      <c r="F63" s="143">
        <v>40</v>
      </c>
      <c r="G63" s="144">
        <v>0</v>
      </c>
      <c r="H63" s="145">
        <v>0</v>
      </c>
      <c r="I63" s="143">
        <v>34</v>
      </c>
      <c r="J63" s="144">
        <v>0</v>
      </c>
      <c r="K63" s="145">
        <v>0</v>
      </c>
      <c r="L63" s="143">
        <v>39.5</v>
      </c>
      <c r="M63" s="144">
        <v>0</v>
      </c>
      <c r="N63" s="145">
        <v>0</v>
      </c>
      <c r="O63" s="143">
        <v>27</v>
      </c>
      <c r="P63" s="144">
        <v>0</v>
      </c>
      <c r="Q63" s="145">
        <v>0</v>
      </c>
      <c r="R63" s="143">
        <v>8</v>
      </c>
      <c r="S63" s="144">
        <v>0</v>
      </c>
      <c r="T63" s="145">
        <v>0</v>
      </c>
      <c r="U63" s="146">
        <f>C63+F63+I63+L63+O63+R63</f>
        <v>148.5</v>
      </c>
      <c r="V63" s="147">
        <f>D63+G63+J63+M63+P63+S63</f>
        <v>0</v>
      </c>
      <c r="W63" s="148">
        <f>E63+H63+K63+N63+Q63+T63</f>
        <v>0</v>
      </c>
      <c r="X63" s="149">
        <f>U63*8.9</f>
        <v>1321.65</v>
      </c>
      <c r="Y63" s="150">
        <f>V63*8.9</f>
        <v>0</v>
      </c>
      <c r="Z63" s="151">
        <f>W63*11.12</f>
        <v>0</v>
      </c>
      <c r="AA63" s="152">
        <f>X63+Z63</f>
        <v>1321.65</v>
      </c>
    </row>
    <row r="64" spans="1:27" x14ac:dyDescent="0.25">
      <c r="A64" s="236">
        <v>11531</v>
      </c>
      <c r="B64" s="201" t="s">
        <v>122</v>
      </c>
      <c r="C64" s="193">
        <v>0</v>
      </c>
      <c r="D64" s="144">
        <v>0</v>
      </c>
      <c r="E64" s="145">
        <v>0</v>
      </c>
      <c r="F64" s="143">
        <v>0</v>
      </c>
      <c r="G64" s="144">
        <v>0</v>
      </c>
      <c r="H64" s="145">
        <v>0</v>
      </c>
      <c r="I64" s="143">
        <v>0</v>
      </c>
      <c r="J64" s="144">
        <v>0</v>
      </c>
      <c r="K64" s="145">
        <v>0</v>
      </c>
      <c r="L64" s="143">
        <v>0</v>
      </c>
      <c r="M64" s="144">
        <v>0</v>
      </c>
      <c r="N64" s="145">
        <v>0</v>
      </c>
      <c r="O64" s="143">
        <v>0</v>
      </c>
      <c r="P64" s="144">
        <v>0</v>
      </c>
      <c r="Q64" s="145">
        <v>0</v>
      </c>
      <c r="R64" s="143">
        <v>0</v>
      </c>
      <c r="S64" s="144">
        <v>0</v>
      </c>
      <c r="T64" s="145">
        <v>0</v>
      </c>
      <c r="U64" s="146">
        <f>C64+F64+I64+L64+O64+R64</f>
        <v>0</v>
      </c>
      <c r="V64" s="147">
        <f>D64+G64+J64+M64+P64+S64</f>
        <v>0</v>
      </c>
      <c r="W64" s="148">
        <f>E64+H64+K64+N64+Q64+T64</f>
        <v>0</v>
      </c>
      <c r="X64" s="149">
        <f>U64*8.9</f>
        <v>0</v>
      </c>
      <c r="Y64" s="150">
        <f>V64*8.9</f>
        <v>0</v>
      </c>
      <c r="Z64" s="151">
        <f>W64*11.12</f>
        <v>0</v>
      </c>
      <c r="AA64" s="152">
        <f>X64+Z64</f>
        <v>0</v>
      </c>
    </row>
    <row r="65" spans="1:27" x14ac:dyDescent="0.25">
      <c r="A65" s="200">
        <v>11469</v>
      </c>
      <c r="B65" s="199" t="s">
        <v>234</v>
      </c>
      <c r="C65" s="193">
        <v>0</v>
      </c>
      <c r="D65" s="144">
        <v>0</v>
      </c>
      <c r="E65" s="145">
        <v>0</v>
      </c>
      <c r="F65" s="143">
        <v>44</v>
      </c>
      <c r="G65" s="144">
        <v>4.5</v>
      </c>
      <c r="H65" s="145">
        <v>0</v>
      </c>
      <c r="I65" s="143">
        <v>53</v>
      </c>
      <c r="J65" s="144">
        <v>6.5</v>
      </c>
      <c r="K65" s="145">
        <v>0</v>
      </c>
      <c r="L65" s="143">
        <v>37.5</v>
      </c>
      <c r="M65" s="144">
        <v>4.5</v>
      </c>
      <c r="N65" s="145">
        <v>0</v>
      </c>
      <c r="O65" s="143">
        <v>48</v>
      </c>
      <c r="P65" s="144">
        <v>7</v>
      </c>
      <c r="Q65" s="145">
        <v>0</v>
      </c>
      <c r="R65" s="143">
        <v>8</v>
      </c>
      <c r="S65" s="144">
        <v>1</v>
      </c>
      <c r="T65" s="145">
        <v>0</v>
      </c>
      <c r="U65" s="146">
        <f>C65+F65+I65+L65+O65+R65</f>
        <v>190.5</v>
      </c>
      <c r="V65" s="147">
        <f>D65+G65+J65+M65+P65+S65</f>
        <v>23.5</v>
      </c>
      <c r="W65" s="148">
        <f>E65+H65+K65+N65+Q65+T65</f>
        <v>0</v>
      </c>
      <c r="X65" s="149">
        <f>U65*8.9</f>
        <v>1695.45</v>
      </c>
      <c r="Y65" s="150">
        <f>V65*8.9</f>
        <v>209.15</v>
      </c>
      <c r="Z65" s="151">
        <f>W65*11.12</f>
        <v>0</v>
      </c>
      <c r="AA65" s="152">
        <f>X65+Z65</f>
        <v>1695.45</v>
      </c>
    </row>
    <row r="66" spans="1:27" x14ac:dyDescent="0.25">
      <c r="A66" s="21">
        <v>11498</v>
      </c>
      <c r="B66" s="199" t="s">
        <v>232</v>
      </c>
      <c r="C66" s="193">
        <v>0</v>
      </c>
      <c r="D66" s="144">
        <v>0</v>
      </c>
      <c r="E66" s="145">
        <v>0</v>
      </c>
      <c r="F66" s="143">
        <v>43.5</v>
      </c>
      <c r="G66" s="144">
        <v>2.5</v>
      </c>
      <c r="H66" s="145">
        <v>0</v>
      </c>
      <c r="I66" s="143">
        <v>44</v>
      </c>
      <c r="J66" s="144">
        <v>3</v>
      </c>
      <c r="K66" s="145">
        <v>0</v>
      </c>
      <c r="L66" s="143">
        <v>43</v>
      </c>
      <c r="M66" s="144">
        <v>2.5</v>
      </c>
      <c r="N66" s="145">
        <v>0</v>
      </c>
      <c r="O66" s="143">
        <v>40</v>
      </c>
      <c r="P66" s="144">
        <v>1.5</v>
      </c>
      <c r="Q66" s="145">
        <v>0</v>
      </c>
      <c r="R66" s="143">
        <v>8</v>
      </c>
      <c r="S66" s="144">
        <v>0</v>
      </c>
      <c r="T66" s="145">
        <v>0</v>
      </c>
      <c r="U66" s="146">
        <f>C66+F66+I66+L66+O66+R66</f>
        <v>178.5</v>
      </c>
      <c r="V66" s="147">
        <f>D66+G66+J66+M66+P66+S66</f>
        <v>9.5</v>
      </c>
      <c r="W66" s="148">
        <f>E66+H66+K66+N66+Q66+T66</f>
        <v>0</v>
      </c>
      <c r="X66" s="149">
        <f>U66*8.9</f>
        <v>1588.65</v>
      </c>
      <c r="Y66" s="150">
        <f>V66*8.9</f>
        <v>84.55</v>
      </c>
      <c r="Z66" s="151">
        <f>W66*11.12</f>
        <v>0</v>
      </c>
      <c r="AA66" s="152">
        <f>X66+Z66</f>
        <v>1588.65</v>
      </c>
    </row>
    <row r="67" spans="1:27" x14ac:dyDescent="0.25">
      <c r="A67" s="236">
        <v>11483</v>
      </c>
      <c r="B67" s="202" t="s">
        <v>1070</v>
      </c>
      <c r="C67" s="193"/>
      <c r="D67" s="144"/>
      <c r="E67" s="145"/>
      <c r="F67" s="143"/>
      <c r="G67" s="144"/>
      <c r="H67" s="145"/>
      <c r="I67" s="143"/>
      <c r="J67" s="144"/>
      <c r="K67" s="145"/>
      <c r="L67" s="143"/>
      <c r="M67" s="144"/>
      <c r="N67" s="145"/>
      <c r="O67" s="143"/>
      <c r="P67" s="144"/>
      <c r="Q67" s="145"/>
      <c r="R67" s="143"/>
      <c r="S67" s="144"/>
      <c r="T67" s="145"/>
      <c r="U67" s="146">
        <f>C67+F67+I67+L67+O67+R67</f>
        <v>0</v>
      </c>
      <c r="V67" s="147">
        <f>D67+G67+J67+M67+P67+S67</f>
        <v>0</v>
      </c>
      <c r="W67" s="148">
        <f>E67+H67+K67+N67+Q67+T67</f>
        <v>0</v>
      </c>
      <c r="X67" s="149">
        <f>U67*8.9</f>
        <v>0</v>
      </c>
      <c r="Y67" s="150">
        <f>V67*8.9</f>
        <v>0</v>
      </c>
      <c r="Z67" s="151">
        <f>W67*11.12</f>
        <v>0</v>
      </c>
      <c r="AA67" s="152">
        <f>X67+Z67</f>
        <v>0</v>
      </c>
    </row>
    <row r="68" spans="1:27" x14ac:dyDescent="0.25">
      <c r="A68" s="21">
        <v>11504</v>
      </c>
      <c r="B68" s="238" t="s">
        <v>78</v>
      </c>
      <c r="C68" s="193">
        <v>0</v>
      </c>
      <c r="D68" s="144">
        <v>0</v>
      </c>
      <c r="E68" s="145">
        <v>0</v>
      </c>
      <c r="F68" s="143">
        <v>46.5</v>
      </c>
      <c r="G68" s="144">
        <v>11</v>
      </c>
      <c r="H68" s="145">
        <v>0</v>
      </c>
      <c r="I68" s="143">
        <v>48</v>
      </c>
      <c r="J68" s="144">
        <v>12.5</v>
      </c>
      <c r="K68" s="145">
        <v>0</v>
      </c>
      <c r="L68" s="143">
        <v>42.5</v>
      </c>
      <c r="M68" s="144">
        <v>13.5</v>
      </c>
      <c r="N68" s="145">
        <v>0</v>
      </c>
      <c r="O68" s="143">
        <v>39.5</v>
      </c>
      <c r="P68" s="144">
        <v>4.5</v>
      </c>
      <c r="Q68" s="145">
        <v>0</v>
      </c>
      <c r="R68" s="143">
        <v>8</v>
      </c>
      <c r="S68" s="144">
        <v>0</v>
      </c>
      <c r="T68" s="145">
        <v>0</v>
      </c>
      <c r="U68" s="146">
        <f>C68+F68+I68+L68+O68+R68</f>
        <v>184.5</v>
      </c>
      <c r="V68" s="147">
        <f>D68+G68+J68+M68+P68+S68</f>
        <v>41.5</v>
      </c>
      <c r="W68" s="148">
        <f>E68+H68+K68+N68+Q68+T68</f>
        <v>0</v>
      </c>
      <c r="X68" s="149">
        <f>U68*9.56</f>
        <v>1763.8200000000002</v>
      </c>
      <c r="Y68" s="150">
        <f>V68*9.56</f>
        <v>396.74</v>
      </c>
      <c r="Z68" s="151">
        <f>W68*11.95</f>
        <v>0</v>
      </c>
      <c r="AA68" s="152">
        <f>X68+Z68</f>
        <v>1763.8200000000002</v>
      </c>
    </row>
    <row r="69" spans="1:27" x14ac:dyDescent="0.25">
      <c r="A69" s="239">
        <v>11407</v>
      </c>
      <c r="B69" s="198" t="s">
        <v>80</v>
      </c>
      <c r="C69" s="193">
        <v>0</v>
      </c>
      <c r="D69" s="144">
        <v>0</v>
      </c>
      <c r="E69" s="145">
        <v>0</v>
      </c>
      <c r="F69" s="143">
        <v>0</v>
      </c>
      <c r="G69" s="144">
        <v>0</v>
      </c>
      <c r="H69" s="145">
        <v>0</v>
      </c>
      <c r="I69" s="143">
        <v>0</v>
      </c>
      <c r="J69" s="144">
        <v>0</v>
      </c>
      <c r="K69" s="145">
        <v>0</v>
      </c>
      <c r="L69" s="143">
        <v>0</v>
      </c>
      <c r="M69" s="144">
        <v>0</v>
      </c>
      <c r="N69" s="145">
        <v>0</v>
      </c>
      <c r="O69" s="143">
        <v>0</v>
      </c>
      <c r="P69" s="144">
        <v>0</v>
      </c>
      <c r="Q69" s="145">
        <v>0</v>
      </c>
      <c r="R69" s="143">
        <v>0</v>
      </c>
      <c r="S69" s="144">
        <v>0</v>
      </c>
      <c r="T69" s="145">
        <v>0</v>
      </c>
      <c r="U69" s="146">
        <f>C69+F69+I69+L69+O69+R69</f>
        <v>0</v>
      </c>
      <c r="V69" s="147">
        <f>D69+G69+J69+M69+P69+S69</f>
        <v>0</v>
      </c>
      <c r="W69" s="148">
        <f>E69+H69+K69+N69+Q69+T69</f>
        <v>0</v>
      </c>
      <c r="X69" s="149">
        <f>U69*8.9</f>
        <v>0</v>
      </c>
      <c r="Y69" s="150">
        <f>V69*8.9</f>
        <v>0</v>
      </c>
      <c r="Z69" s="151">
        <f>W69*11.12</f>
        <v>0</v>
      </c>
      <c r="AA69" s="152">
        <f>X69+Z69</f>
        <v>0</v>
      </c>
    </row>
    <row r="70" spans="1:27" x14ac:dyDescent="0.25">
      <c r="A70" s="154" t="s">
        <v>2192</v>
      </c>
      <c r="B70" s="2">
        <f>COUNTA(B43:B69)</f>
        <v>27</v>
      </c>
      <c r="C70" s="153">
        <f>SUM(C43:C69)</f>
        <v>0</v>
      </c>
      <c r="D70" s="153">
        <f>SUM(D43:D69)</f>
        <v>0</v>
      </c>
      <c r="E70" s="153">
        <f>SUM(E43:E69)</f>
        <v>0</v>
      </c>
      <c r="F70" s="153">
        <f>SUM(F43:F69)</f>
        <v>715</v>
      </c>
      <c r="G70" s="153">
        <f>SUM(G43:G69)</f>
        <v>22</v>
      </c>
      <c r="H70" s="153">
        <f>SUM(H43:H69)</f>
        <v>0</v>
      </c>
      <c r="I70" s="153">
        <f>SUM(I43:I69)</f>
        <v>685</v>
      </c>
      <c r="J70" s="153">
        <f>SUM(J43:J69)</f>
        <v>34.5</v>
      </c>
      <c r="K70" s="153">
        <f>SUM(K43:K69)</f>
        <v>0</v>
      </c>
      <c r="L70" s="153">
        <f>SUM(L43:L69)</f>
        <v>672.5</v>
      </c>
      <c r="M70" s="153">
        <f>SUM(M43:M69)</f>
        <v>24.5</v>
      </c>
      <c r="N70" s="153">
        <f>SUM(N43:N69)</f>
        <v>0</v>
      </c>
      <c r="O70" s="153">
        <f>SUM(O43:O69)</f>
        <v>640.5</v>
      </c>
      <c r="P70" s="153">
        <f>SUM(P43:P69)</f>
        <v>16</v>
      </c>
      <c r="Q70" s="153">
        <f>SUM(Q43:Q69)</f>
        <v>0</v>
      </c>
      <c r="R70" s="153">
        <f>SUM(R43:R69)</f>
        <v>143</v>
      </c>
      <c r="S70" s="153">
        <f>SUM(S43:S69)</f>
        <v>1</v>
      </c>
      <c r="T70" s="153">
        <f>SUM(T43:T69)</f>
        <v>0</v>
      </c>
      <c r="U70" s="197">
        <f>SUM(U43:U69)</f>
        <v>2856</v>
      </c>
      <c r="V70" s="197">
        <f>SUM(V43:V69)</f>
        <v>98</v>
      </c>
      <c r="W70" s="197">
        <f>SUM(W43:W69)</f>
        <v>0</v>
      </c>
      <c r="X70" s="5">
        <f>SUM(X43:X69)</f>
        <v>25556.010000000002</v>
      </c>
      <c r="Y70" s="5">
        <f>SUM(Y43:Y69)</f>
        <v>902.8900000000001</v>
      </c>
      <c r="Z70" s="5">
        <f>SUM(Z43:Z69)</f>
        <v>0</v>
      </c>
      <c r="AA70" s="5">
        <f>SUM(AA43:AA69)</f>
        <v>25556.010000000002</v>
      </c>
    </row>
    <row r="73" spans="1:27" ht="18" customHeight="1" x14ac:dyDescent="0.25">
      <c r="A73" s="164" t="s">
        <v>82</v>
      </c>
      <c r="B73" s="165"/>
      <c r="C73" s="159" t="s">
        <v>175</v>
      </c>
      <c r="D73" s="160"/>
      <c r="E73" s="161"/>
      <c r="F73" s="159" t="s">
        <v>176</v>
      </c>
      <c r="G73" s="160"/>
      <c r="H73" s="161"/>
      <c r="I73" s="159" t="s">
        <v>177</v>
      </c>
      <c r="J73" s="160"/>
      <c r="K73" s="161"/>
      <c r="L73" s="159" t="s">
        <v>178</v>
      </c>
      <c r="M73" s="160"/>
      <c r="N73" s="161"/>
      <c r="O73" s="156" t="s">
        <v>179</v>
      </c>
      <c r="P73" s="157"/>
      <c r="Q73" s="158"/>
      <c r="R73" s="156" t="s">
        <v>180</v>
      </c>
      <c r="S73" s="157"/>
      <c r="T73" s="158"/>
      <c r="U73" s="155" t="s">
        <v>12</v>
      </c>
      <c r="V73" s="155"/>
      <c r="W73" s="155"/>
      <c r="X73" s="155" t="s">
        <v>11</v>
      </c>
      <c r="Y73" s="155"/>
      <c r="Z73" s="155"/>
      <c r="AA73" s="155"/>
    </row>
    <row r="74" spans="1:27" ht="15" customHeight="1" x14ac:dyDescent="0.25">
      <c r="A74" s="200" t="s">
        <v>0</v>
      </c>
      <c r="B74" s="4" t="s">
        <v>1</v>
      </c>
      <c r="C74" s="163" t="s">
        <v>1062</v>
      </c>
      <c r="D74" s="163"/>
      <c r="E74" s="163"/>
      <c r="F74" s="163" t="s">
        <v>1063</v>
      </c>
      <c r="G74" s="163"/>
      <c r="H74" s="163"/>
      <c r="I74" s="163" t="s">
        <v>1064</v>
      </c>
      <c r="J74" s="163"/>
      <c r="K74" s="163"/>
      <c r="L74" s="162" t="s">
        <v>1065</v>
      </c>
      <c r="M74" s="162"/>
      <c r="N74" s="162"/>
      <c r="O74" s="162" t="s">
        <v>1066</v>
      </c>
      <c r="P74" s="162"/>
      <c r="Q74" s="162"/>
      <c r="R74" s="162" t="s">
        <v>1067</v>
      </c>
      <c r="S74" s="162"/>
      <c r="T74" s="162"/>
      <c r="U74" s="3" t="s">
        <v>10</v>
      </c>
      <c r="V74" s="3" t="s">
        <v>9</v>
      </c>
      <c r="W74" s="3" t="s">
        <v>8</v>
      </c>
      <c r="X74" s="3" t="s">
        <v>10</v>
      </c>
      <c r="Y74" s="3" t="s">
        <v>9</v>
      </c>
      <c r="Z74" s="3" t="s">
        <v>8</v>
      </c>
      <c r="AA74" s="4" t="s">
        <v>13</v>
      </c>
    </row>
    <row r="75" spans="1:27" x14ac:dyDescent="0.25">
      <c r="A75" s="200">
        <v>11430</v>
      </c>
      <c r="B75" s="199" t="s">
        <v>167</v>
      </c>
      <c r="C75" s="143">
        <v>0</v>
      </c>
      <c r="D75" s="144">
        <v>0</v>
      </c>
      <c r="E75" s="145">
        <v>0</v>
      </c>
      <c r="F75" s="143">
        <v>26</v>
      </c>
      <c r="G75" s="144">
        <v>0</v>
      </c>
      <c r="H75" s="145">
        <v>0</v>
      </c>
      <c r="I75" s="143">
        <v>34.5</v>
      </c>
      <c r="J75" s="144">
        <v>0</v>
      </c>
      <c r="K75" s="145">
        <v>0</v>
      </c>
      <c r="L75" s="143">
        <v>32</v>
      </c>
      <c r="M75" s="144">
        <v>0</v>
      </c>
      <c r="N75" s="145">
        <v>0</v>
      </c>
      <c r="O75" s="143">
        <v>34</v>
      </c>
      <c r="P75" s="144">
        <v>0</v>
      </c>
      <c r="Q75" s="145">
        <v>0</v>
      </c>
      <c r="R75" s="143">
        <v>0</v>
      </c>
      <c r="S75" s="144">
        <v>0</v>
      </c>
      <c r="T75" s="145">
        <v>0</v>
      </c>
      <c r="U75" s="146">
        <f>C75+F75+I75+L75+O75+R75</f>
        <v>126.5</v>
      </c>
      <c r="V75" s="147">
        <f>D75+G75+J75+M75+P75+S75</f>
        <v>0</v>
      </c>
      <c r="W75" s="148">
        <f>E75+H75+K75+N75+Q75+T75</f>
        <v>0</v>
      </c>
      <c r="X75" s="149">
        <f>U75*8.9</f>
        <v>1125.8500000000001</v>
      </c>
      <c r="Y75" s="150">
        <f>V75*8.9</f>
        <v>0</v>
      </c>
      <c r="Z75" s="151">
        <f>W75*11.12</f>
        <v>0</v>
      </c>
      <c r="AA75" s="152">
        <f>X75+Z75</f>
        <v>1125.8500000000001</v>
      </c>
    </row>
    <row r="76" spans="1:27" x14ac:dyDescent="0.25">
      <c r="A76" s="200">
        <v>11431</v>
      </c>
      <c r="B76" s="199" t="s">
        <v>54</v>
      </c>
      <c r="C76" s="193">
        <v>0</v>
      </c>
      <c r="D76" s="144">
        <v>0</v>
      </c>
      <c r="E76" s="145">
        <v>0</v>
      </c>
      <c r="F76" s="143">
        <v>39</v>
      </c>
      <c r="G76" s="144">
        <v>0</v>
      </c>
      <c r="H76" s="145">
        <v>0</v>
      </c>
      <c r="I76" s="143">
        <v>27</v>
      </c>
      <c r="J76" s="144">
        <v>0.5</v>
      </c>
      <c r="K76" s="145">
        <v>0</v>
      </c>
      <c r="L76" s="143">
        <v>40</v>
      </c>
      <c r="M76" s="144">
        <v>0</v>
      </c>
      <c r="N76" s="145">
        <v>0</v>
      </c>
      <c r="O76" s="143">
        <v>35</v>
      </c>
      <c r="P76" s="144">
        <v>0</v>
      </c>
      <c r="Q76" s="145">
        <v>0</v>
      </c>
      <c r="R76" s="143">
        <v>8</v>
      </c>
      <c r="S76" s="144">
        <v>0</v>
      </c>
      <c r="T76" s="145">
        <v>0</v>
      </c>
      <c r="U76" s="146">
        <f>C76+F76+I76+L76+O76+R76</f>
        <v>149</v>
      </c>
      <c r="V76" s="147">
        <f>D76+G76+J76+M76+P76+S76</f>
        <v>0.5</v>
      </c>
      <c r="W76" s="148">
        <f>E76+H76+K76+N76+Q76+T76</f>
        <v>0</v>
      </c>
      <c r="X76" s="149">
        <f>U76*8.9</f>
        <v>1326.1000000000001</v>
      </c>
      <c r="Y76" s="150">
        <f>V76*8.9</f>
        <v>4.45</v>
      </c>
      <c r="Z76" s="151">
        <f>W76*11.12</f>
        <v>0</v>
      </c>
      <c r="AA76" s="152">
        <f>X76+Z76</f>
        <v>1326.1000000000001</v>
      </c>
    </row>
    <row r="77" spans="1:27" x14ac:dyDescent="0.25">
      <c r="A77" s="200">
        <v>11448</v>
      </c>
      <c r="B77" s="199" t="s">
        <v>287</v>
      </c>
      <c r="C77" s="193">
        <v>0</v>
      </c>
      <c r="D77" s="144">
        <v>0</v>
      </c>
      <c r="E77" s="145">
        <v>0</v>
      </c>
      <c r="F77" s="143">
        <v>35.5</v>
      </c>
      <c r="G77" s="144">
        <v>2.5</v>
      </c>
      <c r="H77" s="145">
        <v>0</v>
      </c>
      <c r="I77" s="143">
        <v>37.5</v>
      </c>
      <c r="J77" s="144">
        <v>0.5</v>
      </c>
      <c r="K77" s="145">
        <v>0</v>
      </c>
      <c r="L77" s="143">
        <v>38.5</v>
      </c>
      <c r="M77" s="144">
        <v>0</v>
      </c>
      <c r="N77" s="145">
        <v>0</v>
      </c>
      <c r="O77" s="143">
        <v>34.5</v>
      </c>
      <c r="P77" s="144">
        <v>0</v>
      </c>
      <c r="Q77" s="145">
        <v>0</v>
      </c>
      <c r="R77" s="143">
        <v>8</v>
      </c>
      <c r="S77" s="144">
        <v>0</v>
      </c>
      <c r="T77" s="145">
        <v>0</v>
      </c>
      <c r="U77" s="146">
        <f>C77+F77+I77+L77+O77+R77</f>
        <v>154</v>
      </c>
      <c r="V77" s="147">
        <f>D77+G77+J77+M77+P77+S77</f>
        <v>3</v>
      </c>
      <c r="W77" s="148">
        <f>E77+H77+K77+N77+Q77+T77</f>
        <v>0</v>
      </c>
      <c r="X77" s="149">
        <f>U77*8.9</f>
        <v>1370.6000000000001</v>
      </c>
      <c r="Y77" s="150">
        <f>V77*8.9</f>
        <v>26.700000000000003</v>
      </c>
      <c r="Z77" s="151">
        <f>W77*11.12</f>
        <v>0</v>
      </c>
      <c r="AA77" s="152">
        <f>X77+Z77</f>
        <v>1370.6000000000001</v>
      </c>
    </row>
    <row r="78" spans="1:27" x14ac:dyDescent="0.25">
      <c r="A78" s="200">
        <v>11433</v>
      </c>
      <c r="B78" s="199" t="s">
        <v>281</v>
      </c>
      <c r="C78" s="193">
        <v>0</v>
      </c>
      <c r="D78" s="144">
        <v>0</v>
      </c>
      <c r="E78" s="145">
        <v>0</v>
      </c>
      <c r="F78" s="143">
        <v>43.5</v>
      </c>
      <c r="G78" s="144">
        <v>4</v>
      </c>
      <c r="H78" s="145">
        <v>0</v>
      </c>
      <c r="I78" s="143">
        <v>41.5</v>
      </c>
      <c r="J78" s="144">
        <v>0</v>
      </c>
      <c r="K78" s="145">
        <v>0</v>
      </c>
      <c r="L78" s="143">
        <v>36</v>
      </c>
      <c r="M78" s="144">
        <v>0</v>
      </c>
      <c r="N78" s="145">
        <v>0</v>
      </c>
      <c r="O78" s="143">
        <v>33</v>
      </c>
      <c r="P78" s="144">
        <v>0</v>
      </c>
      <c r="Q78" s="145">
        <v>0</v>
      </c>
      <c r="R78" s="143">
        <v>8</v>
      </c>
      <c r="S78" s="144">
        <v>0</v>
      </c>
      <c r="T78" s="145">
        <v>0</v>
      </c>
      <c r="U78" s="146">
        <f>C78+F78+I78+L78+O78+R78</f>
        <v>162</v>
      </c>
      <c r="V78" s="147">
        <f>D78+G78+J78+M78+P78+S78</f>
        <v>4</v>
      </c>
      <c r="W78" s="148">
        <f>E78+H78+K78+N78+Q78+T78</f>
        <v>0</v>
      </c>
      <c r="X78" s="149">
        <f>U78*8.9</f>
        <v>1441.8</v>
      </c>
      <c r="Y78" s="150">
        <f>V78*8.9</f>
        <v>35.6</v>
      </c>
      <c r="Z78" s="151">
        <f>W78*11.12</f>
        <v>0</v>
      </c>
      <c r="AA78" s="152">
        <f>X78+Z78</f>
        <v>1441.8</v>
      </c>
    </row>
    <row r="79" spans="1:27" x14ac:dyDescent="0.25">
      <c r="A79" s="200">
        <v>11511</v>
      </c>
      <c r="B79" s="199" t="s">
        <v>168</v>
      </c>
      <c r="C79" s="193">
        <v>0</v>
      </c>
      <c r="D79" s="144">
        <v>0</v>
      </c>
      <c r="E79" s="145">
        <v>0</v>
      </c>
      <c r="F79" s="143">
        <v>39</v>
      </c>
      <c r="G79" s="144">
        <v>4</v>
      </c>
      <c r="H79" s="145">
        <v>0</v>
      </c>
      <c r="I79" s="143">
        <v>29</v>
      </c>
      <c r="J79" s="144">
        <v>0</v>
      </c>
      <c r="K79" s="145">
        <v>0</v>
      </c>
      <c r="L79" s="143">
        <v>32</v>
      </c>
      <c r="M79" s="144">
        <v>0</v>
      </c>
      <c r="N79" s="145">
        <v>0</v>
      </c>
      <c r="O79" s="143">
        <v>20</v>
      </c>
      <c r="P79" s="144">
        <v>0</v>
      </c>
      <c r="Q79" s="145">
        <v>0</v>
      </c>
      <c r="R79" s="143">
        <v>8</v>
      </c>
      <c r="S79" s="144">
        <v>0</v>
      </c>
      <c r="T79" s="145">
        <v>0</v>
      </c>
      <c r="U79" s="146">
        <f>C79+F79+I79+L79+O79+R79</f>
        <v>128</v>
      </c>
      <c r="V79" s="147">
        <f>D79+G79+J79+M79+P79+S79</f>
        <v>4</v>
      </c>
      <c r="W79" s="148">
        <f>E79+H79+K79+N79+Q79+T79</f>
        <v>0</v>
      </c>
      <c r="X79" s="149">
        <f>U79*8.9</f>
        <v>1139.2</v>
      </c>
      <c r="Y79" s="150">
        <f>V79*8.9</f>
        <v>35.6</v>
      </c>
      <c r="Z79" s="151">
        <f>W79*11.12</f>
        <v>0</v>
      </c>
      <c r="AA79" s="152">
        <f>X79+Z79</f>
        <v>1139.2</v>
      </c>
    </row>
    <row r="80" spans="1:27" x14ac:dyDescent="0.25">
      <c r="A80" s="200">
        <v>11485</v>
      </c>
      <c r="B80" s="199" t="s">
        <v>828</v>
      </c>
      <c r="C80" s="193">
        <v>0</v>
      </c>
      <c r="D80" s="144">
        <v>0</v>
      </c>
      <c r="E80" s="145">
        <v>0</v>
      </c>
      <c r="F80" s="143">
        <v>41</v>
      </c>
      <c r="G80" s="144">
        <v>3</v>
      </c>
      <c r="H80" s="145">
        <v>0</v>
      </c>
      <c r="I80" s="143">
        <v>41.5</v>
      </c>
      <c r="J80" s="144">
        <v>0.5</v>
      </c>
      <c r="K80" s="145">
        <v>0</v>
      </c>
      <c r="L80" s="143">
        <v>33.5</v>
      </c>
      <c r="M80" s="144">
        <v>0</v>
      </c>
      <c r="N80" s="145">
        <v>0</v>
      </c>
      <c r="O80" s="143">
        <v>35</v>
      </c>
      <c r="P80" s="144">
        <v>0</v>
      </c>
      <c r="Q80" s="145">
        <v>0</v>
      </c>
      <c r="R80" s="143">
        <v>8</v>
      </c>
      <c r="S80" s="144">
        <v>0</v>
      </c>
      <c r="T80" s="145">
        <v>0</v>
      </c>
      <c r="U80" s="146">
        <f>C80+F80+I80+L80+O80+R80</f>
        <v>159</v>
      </c>
      <c r="V80" s="147">
        <f>D80+G80+J80+M80+P80+S80</f>
        <v>3.5</v>
      </c>
      <c r="W80" s="148">
        <f>E80+H80+K80+N80+Q80+T80</f>
        <v>0</v>
      </c>
      <c r="X80" s="149">
        <f>U80*8.9</f>
        <v>1415.1000000000001</v>
      </c>
      <c r="Y80" s="150">
        <f>V80*8.9</f>
        <v>31.150000000000002</v>
      </c>
      <c r="Z80" s="151">
        <f>W80*11.12</f>
        <v>0</v>
      </c>
      <c r="AA80" s="152">
        <f>X80+Z80</f>
        <v>1415.1000000000001</v>
      </c>
    </row>
    <row r="81" spans="1:27" x14ac:dyDescent="0.25">
      <c r="A81" s="200">
        <v>11421</v>
      </c>
      <c r="B81" s="199" t="s">
        <v>62</v>
      </c>
      <c r="C81" s="193">
        <v>0</v>
      </c>
      <c r="D81" s="144">
        <v>0</v>
      </c>
      <c r="E81" s="145">
        <v>0</v>
      </c>
      <c r="F81" s="143">
        <v>18.5</v>
      </c>
      <c r="G81" s="144">
        <v>0</v>
      </c>
      <c r="H81" s="145">
        <v>0</v>
      </c>
      <c r="I81" s="143">
        <v>40</v>
      </c>
      <c r="J81" s="144">
        <v>0</v>
      </c>
      <c r="K81" s="145">
        <v>0</v>
      </c>
      <c r="L81" s="143">
        <v>40</v>
      </c>
      <c r="M81" s="144">
        <v>0</v>
      </c>
      <c r="N81" s="145">
        <v>0</v>
      </c>
      <c r="O81" s="143">
        <v>39</v>
      </c>
      <c r="P81" s="144">
        <v>0</v>
      </c>
      <c r="Q81" s="145">
        <v>0</v>
      </c>
      <c r="R81" s="143">
        <v>8</v>
      </c>
      <c r="S81" s="144">
        <v>0</v>
      </c>
      <c r="T81" s="145">
        <v>0</v>
      </c>
      <c r="U81" s="146">
        <f>C81+F81+I81+L81+O81+R81</f>
        <v>145.5</v>
      </c>
      <c r="V81" s="147">
        <f>D81+G81+J81+M81+P81+S81</f>
        <v>0</v>
      </c>
      <c r="W81" s="148">
        <f>E81+H81+K81+N81+Q81+T81</f>
        <v>0</v>
      </c>
      <c r="X81" s="149">
        <f>U81*8.9</f>
        <v>1294.95</v>
      </c>
      <c r="Y81" s="150">
        <f>V81*8.9</f>
        <v>0</v>
      </c>
      <c r="Z81" s="151">
        <f>W81*11.12</f>
        <v>0</v>
      </c>
      <c r="AA81" s="152">
        <f>X81+Z81</f>
        <v>1294.95</v>
      </c>
    </row>
    <row r="82" spans="1:27" x14ac:dyDescent="0.25">
      <c r="A82" s="200">
        <v>11484</v>
      </c>
      <c r="B82" s="199" t="s">
        <v>63</v>
      </c>
      <c r="C82" s="193">
        <v>0</v>
      </c>
      <c r="D82" s="144">
        <v>0</v>
      </c>
      <c r="E82" s="145">
        <v>0</v>
      </c>
      <c r="F82" s="143">
        <v>39.5</v>
      </c>
      <c r="G82" s="144">
        <v>0</v>
      </c>
      <c r="H82" s="145">
        <v>0</v>
      </c>
      <c r="I82" s="143">
        <v>31.5</v>
      </c>
      <c r="J82" s="144">
        <v>1.5</v>
      </c>
      <c r="K82" s="145">
        <v>0</v>
      </c>
      <c r="L82" s="143">
        <v>33.5</v>
      </c>
      <c r="M82" s="144">
        <v>0</v>
      </c>
      <c r="N82" s="145">
        <v>0</v>
      </c>
      <c r="O82" s="143">
        <v>35</v>
      </c>
      <c r="P82" s="144">
        <v>0</v>
      </c>
      <c r="Q82" s="145">
        <v>0</v>
      </c>
      <c r="R82" s="143">
        <v>8</v>
      </c>
      <c r="S82" s="144">
        <v>0</v>
      </c>
      <c r="T82" s="145">
        <v>0</v>
      </c>
      <c r="U82" s="146">
        <f>C82+F82+I82+L82+O82+R82</f>
        <v>147.5</v>
      </c>
      <c r="V82" s="147">
        <f>D82+G82+J82+M82+P82+S82</f>
        <v>1.5</v>
      </c>
      <c r="W82" s="148">
        <f>E82+H82+K82+N82+Q82+T82</f>
        <v>0</v>
      </c>
      <c r="X82" s="149">
        <f>U82*8.9</f>
        <v>1312.75</v>
      </c>
      <c r="Y82" s="150">
        <f>V82*8.9</f>
        <v>13.350000000000001</v>
      </c>
      <c r="Z82" s="151">
        <f>W82*11.12</f>
        <v>0</v>
      </c>
      <c r="AA82" s="152">
        <f>X82+Z82</f>
        <v>1312.75</v>
      </c>
    </row>
    <row r="83" spans="1:27" x14ac:dyDescent="0.25">
      <c r="A83" s="200">
        <v>11445</v>
      </c>
      <c r="B83" s="199" t="s">
        <v>67</v>
      </c>
      <c r="C83" s="193">
        <v>0</v>
      </c>
      <c r="D83" s="144">
        <v>0</v>
      </c>
      <c r="E83" s="145">
        <v>0</v>
      </c>
      <c r="F83" s="143">
        <v>29</v>
      </c>
      <c r="G83" s="144">
        <v>0</v>
      </c>
      <c r="H83" s="145">
        <v>0</v>
      </c>
      <c r="I83" s="143">
        <v>40</v>
      </c>
      <c r="J83" s="144">
        <v>0</v>
      </c>
      <c r="K83" s="145">
        <v>0</v>
      </c>
      <c r="L83" s="143">
        <v>39.5</v>
      </c>
      <c r="M83" s="144">
        <v>0</v>
      </c>
      <c r="N83" s="145">
        <v>0</v>
      </c>
      <c r="O83" s="143">
        <v>34.5</v>
      </c>
      <c r="P83" s="144">
        <v>0</v>
      </c>
      <c r="Q83" s="145">
        <v>0</v>
      </c>
      <c r="R83" s="143">
        <v>8</v>
      </c>
      <c r="S83" s="144">
        <v>0</v>
      </c>
      <c r="T83" s="145">
        <v>0</v>
      </c>
      <c r="U83" s="146">
        <f>C83+F83+I83+L83+O83+R83</f>
        <v>151</v>
      </c>
      <c r="V83" s="147">
        <f>D83+G83+J83+M83+P83+S83</f>
        <v>0</v>
      </c>
      <c r="W83" s="148">
        <f>E83+H83+K83+N83+Q83+T83</f>
        <v>0</v>
      </c>
      <c r="X83" s="149">
        <f>U83*8.9</f>
        <v>1343.9</v>
      </c>
      <c r="Y83" s="150">
        <f>V83*8.9</f>
        <v>0</v>
      </c>
      <c r="Z83" s="151">
        <f>W83*11.12</f>
        <v>0</v>
      </c>
      <c r="AA83" s="152">
        <f>X83+Z83</f>
        <v>1343.9</v>
      </c>
    </row>
    <row r="84" spans="1:27" x14ac:dyDescent="0.25">
      <c r="A84" s="200">
        <v>11432</v>
      </c>
      <c r="B84" s="199" t="s">
        <v>170</v>
      </c>
      <c r="C84" s="193">
        <v>0</v>
      </c>
      <c r="D84" s="144">
        <v>0</v>
      </c>
      <c r="E84" s="145">
        <v>0</v>
      </c>
      <c r="F84" s="143">
        <v>32.5</v>
      </c>
      <c r="G84" s="144">
        <v>1.5</v>
      </c>
      <c r="H84" s="145">
        <v>0</v>
      </c>
      <c r="I84" s="143">
        <v>41.5</v>
      </c>
      <c r="J84" s="144">
        <v>3</v>
      </c>
      <c r="K84" s="145">
        <v>0</v>
      </c>
      <c r="L84" s="143">
        <v>39.5</v>
      </c>
      <c r="M84" s="144">
        <v>0</v>
      </c>
      <c r="N84" s="145">
        <v>0</v>
      </c>
      <c r="O84" s="143">
        <v>37.5</v>
      </c>
      <c r="P84" s="144">
        <v>0.5</v>
      </c>
      <c r="Q84" s="145">
        <v>0</v>
      </c>
      <c r="R84" s="143">
        <v>3</v>
      </c>
      <c r="S84" s="144">
        <v>0</v>
      </c>
      <c r="T84" s="145">
        <v>0</v>
      </c>
      <c r="U84" s="146">
        <f>C84+F84+I84+L84+O84+R84</f>
        <v>154</v>
      </c>
      <c r="V84" s="147">
        <f>D84+G84+J84+M84+P84+S84</f>
        <v>5</v>
      </c>
      <c r="W84" s="148">
        <f>E84+H84+K84+N84+Q84+T84</f>
        <v>0</v>
      </c>
      <c r="X84" s="149">
        <f>U84*8.9</f>
        <v>1370.6000000000001</v>
      </c>
      <c r="Y84" s="150">
        <f>V84*8.9</f>
        <v>44.5</v>
      </c>
      <c r="Z84" s="151">
        <f>W84*11.12</f>
        <v>0</v>
      </c>
      <c r="AA84" s="152">
        <f>X84+Z84</f>
        <v>1370.6000000000001</v>
      </c>
    </row>
    <row r="85" spans="1:27" x14ac:dyDescent="0.25">
      <c r="A85" s="200">
        <v>11422</v>
      </c>
      <c r="B85" s="199" t="s">
        <v>69</v>
      </c>
      <c r="C85" s="193">
        <v>0</v>
      </c>
      <c r="D85" s="144">
        <v>0</v>
      </c>
      <c r="E85" s="145">
        <v>0</v>
      </c>
      <c r="F85" s="143">
        <v>0</v>
      </c>
      <c r="G85" s="144">
        <v>0</v>
      </c>
      <c r="H85" s="145">
        <v>0</v>
      </c>
      <c r="I85" s="143">
        <v>32.5</v>
      </c>
      <c r="J85" s="144">
        <v>2.5</v>
      </c>
      <c r="K85" s="145">
        <v>0</v>
      </c>
      <c r="L85" s="143">
        <v>39.5</v>
      </c>
      <c r="M85" s="144">
        <v>6.5</v>
      </c>
      <c r="N85" s="145">
        <v>0</v>
      </c>
      <c r="O85" s="143">
        <v>40</v>
      </c>
      <c r="P85" s="144">
        <v>7</v>
      </c>
      <c r="Q85" s="145">
        <v>0</v>
      </c>
      <c r="R85" s="143">
        <v>8</v>
      </c>
      <c r="S85" s="144">
        <v>2.5</v>
      </c>
      <c r="T85" s="145">
        <v>0</v>
      </c>
      <c r="U85" s="146">
        <f>C85+F85+I85+L85+O85+R85</f>
        <v>120</v>
      </c>
      <c r="V85" s="147">
        <f>D85+G85+J85+M85+P85+S85</f>
        <v>18.5</v>
      </c>
      <c r="W85" s="148">
        <f>E85+H85+K85+N85+Q85+T85</f>
        <v>0</v>
      </c>
      <c r="X85" s="149">
        <f>U85*8.9</f>
        <v>1068</v>
      </c>
      <c r="Y85" s="150">
        <f>V85*8.9</f>
        <v>164.65</v>
      </c>
      <c r="Z85" s="151">
        <f>W85*11.12</f>
        <v>0</v>
      </c>
      <c r="AA85" s="152">
        <f>X85+Z85</f>
        <v>1068</v>
      </c>
    </row>
    <row r="86" spans="1:27" x14ac:dyDescent="0.25">
      <c r="A86" s="200">
        <v>11506</v>
      </c>
      <c r="B86" s="199" t="s">
        <v>100</v>
      </c>
      <c r="C86" s="193">
        <v>0</v>
      </c>
      <c r="D86" s="144">
        <v>0</v>
      </c>
      <c r="E86" s="145">
        <v>0</v>
      </c>
      <c r="F86" s="143">
        <v>34</v>
      </c>
      <c r="G86" s="144">
        <v>1</v>
      </c>
      <c r="H86" s="145">
        <v>0</v>
      </c>
      <c r="I86" s="143">
        <v>40.5</v>
      </c>
      <c r="J86" s="144">
        <v>0</v>
      </c>
      <c r="K86" s="145">
        <v>0</v>
      </c>
      <c r="L86" s="143">
        <v>39</v>
      </c>
      <c r="M86" s="144">
        <v>0</v>
      </c>
      <c r="N86" s="145">
        <v>0</v>
      </c>
      <c r="O86" s="143">
        <v>35</v>
      </c>
      <c r="P86" s="144">
        <v>0</v>
      </c>
      <c r="Q86" s="145">
        <v>0</v>
      </c>
      <c r="R86" s="143">
        <v>8</v>
      </c>
      <c r="S86" s="144">
        <v>0</v>
      </c>
      <c r="T86" s="145">
        <v>0</v>
      </c>
      <c r="U86" s="146">
        <f>C86+F86+I86+L86+O86+R86</f>
        <v>156.5</v>
      </c>
      <c r="V86" s="147">
        <f>D86+G86+J86+M86+P86+S86</f>
        <v>1</v>
      </c>
      <c r="W86" s="148">
        <f>E86+H86+K86+N86+Q86+T86</f>
        <v>0</v>
      </c>
      <c r="X86" s="149">
        <f>U86*8.9</f>
        <v>1392.8500000000001</v>
      </c>
      <c r="Y86" s="150">
        <f>V86*8.9</f>
        <v>8.9</v>
      </c>
      <c r="Z86" s="151">
        <f>W86*11.12</f>
        <v>0</v>
      </c>
      <c r="AA86" s="152">
        <f>X86+Z86</f>
        <v>1392.8500000000001</v>
      </c>
    </row>
    <row r="87" spans="1:27" x14ac:dyDescent="0.25">
      <c r="A87" s="200">
        <v>11477</v>
      </c>
      <c r="B87" s="199" t="s">
        <v>71</v>
      </c>
      <c r="C87" s="193">
        <v>0</v>
      </c>
      <c r="D87" s="144">
        <v>0</v>
      </c>
      <c r="E87" s="145">
        <v>0</v>
      </c>
      <c r="F87" s="143">
        <v>38.5</v>
      </c>
      <c r="G87" s="144">
        <v>0</v>
      </c>
      <c r="H87" s="145">
        <v>0</v>
      </c>
      <c r="I87" s="143">
        <v>33</v>
      </c>
      <c r="J87" s="144">
        <v>0</v>
      </c>
      <c r="K87" s="145">
        <v>0</v>
      </c>
      <c r="L87" s="143">
        <v>38</v>
      </c>
      <c r="M87" s="144">
        <v>0</v>
      </c>
      <c r="N87" s="145">
        <v>0</v>
      </c>
      <c r="O87" s="143">
        <v>34</v>
      </c>
      <c r="P87" s="144">
        <v>0</v>
      </c>
      <c r="Q87" s="145">
        <v>0</v>
      </c>
      <c r="R87" s="143">
        <v>8</v>
      </c>
      <c r="S87" s="144">
        <v>0</v>
      </c>
      <c r="T87" s="145">
        <v>0</v>
      </c>
      <c r="U87" s="146">
        <f>C87+F87+I87+L87+O87+R87</f>
        <v>151.5</v>
      </c>
      <c r="V87" s="147">
        <f>D87+G87+J87+M87+P87+S87</f>
        <v>0</v>
      </c>
      <c r="W87" s="148">
        <f>E87+H87+K87+N87+Q87+T87</f>
        <v>0</v>
      </c>
      <c r="X87" s="149">
        <f>U87*8.9</f>
        <v>1348.3500000000001</v>
      </c>
      <c r="Y87" s="150">
        <f>V87*8.9</f>
        <v>0</v>
      </c>
      <c r="Z87" s="151">
        <f>W87*11.12</f>
        <v>0</v>
      </c>
      <c r="AA87" s="152">
        <f>X87+Z87</f>
        <v>1348.3500000000001</v>
      </c>
    </row>
    <row r="88" spans="1:27" x14ac:dyDescent="0.25">
      <c r="A88" s="200">
        <v>11456</v>
      </c>
      <c r="B88" s="199" t="s">
        <v>72</v>
      </c>
      <c r="C88" s="193">
        <v>0</v>
      </c>
      <c r="D88" s="144">
        <v>0</v>
      </c>
      <c r="E88" s="145">
        <v>0</v>
      </c>
      <c r="F88" s="143">
        <v>40.5</v>
      </c>
      <c r="G88" s="144">
        <v>0</v>
      </c>
      <c r="H88" s="145">
        <v>0</v>
      </c>
      <c r="I88" s="143">
        <v>34</v>
      </c>
      <c r="J88" s="144">
        <v>0.5</v>
      </c>
      <c r="K88" s="145">
        <v>0</v>
      </c>
      <c r="L88" s="143">
        <v>38.5</v>
      </c>
      <c r="M88" s="144">
        <v>0</v>
      </c>
      <c r="N88" s="145">
        <v>0</v>
      </c>
      <c r="O88" s="143">
        <v>35</v>
      </c>
      <c r="P88" s="144">
        <v>0</v>
      </c>
      <c r="Q88" s="145">
        <v>0</v>
      </c>
      <c r="R88" s="143">
        <v>8</v>
      </c>
      <c r="S88" s="144">
        <v>0</v>
      </c>
      <c r="T88" s="145">
        <v>0</v>
      </c>
      <c r="U88" s="146">
        <f>C88+F88+I88+L88+O88+R88</f>
        <v>156</v>
      </c>
      <c r="V88" s="147">
        <f>D88+G88+J88+M88+P88+S88</f>
        <v>0.5</v>
      </c>
      <c r="W88" s="148">
        <f>E88+H88+K88+N88+Q88+T88</f>
        <v>0</v>
      </c>
      <c r="X88" s="149">
        <f>U88*8.9</f>
        <v>1388.4</v>
      </c>
      <c r="Y88" s="150">
        <f>V88*8.9</f>
        <v>4.45</v>
      </c>
      <c r="Z88" s="151">
        <f>W88*11.12</f>
        <v>0</v>
      </c>
      <c r="AA88" s="152">
        <f>X88+Z88</f>
        <v>1388.4</v>
      </c>
    </row>
    <row r="89" spans="1:27" x14ac:dyDescent="0.25">
      <c r="A89" s="200">
        <v>11533</v>
      </c>
      <c r="B89" s="238" t="s">
        <v>270</v>
      </c>
      <c r="C89" s="193">
        <v>0</v>
      </c>
      <c r="D89" s="144">
        <v>0</v>
      </c>
      <c r="E89" s="145">
        <v>0</v>
      </c>
      <c r="F89" s="143">
        <v>55.5</v>
      </c>
      <c r="G89" s="144">
        <v>5</v>
      </c>
      <c r="H89" s="145">
        <v>0</v>
      </c>
      <c r="I89" s="143">
        <v>45</v>
      </c>
      <c r="J89" s="144">
        <v>6.5</v>
      </c>
      <c r="K89" s="145">
        <v>0</v>
      </c>
      <c r="L89" s="143">
        <v>56</v>
      </c>
      <c r="M89" s="144">
        <v>6.5</v>
      </c>
      <c r="N89" s="145">
        <v>0</v>
      </c>
      <c r="O89" s="143">
        <v>46.5</v>
      </c>
      <c r="P89" s="144">
        <v>5.5</v>
      </c>
      <c r="Q89" s="145">
        <v>0</v>
      </c>
      <c r="R89" s="143">
        <v>8</v>
      </c>
      <c r="S89" s="144">
        <v>1.5</v>
      </c>
      <c r="T89" s="145">
        <v>0</v>
      </c>
      <c r="U89" s="146">
        <f>C89+F89+I89+L89+O89+R89</f>
        <v>211</v>
      </c>
      <c r="V89" s="147">
        <f>D89+G89+J89+M89+P89+S89</f>
        <v>25</v>
      </c>
      <c r="W89" s="148">
        <f>E89+H89+K89+N89+Q89+T89</f>
        <v>0</v>
      </c>
      <c r="X89" s="149">
        <f>U89*9.56</f>
        <v>2017.16</v>
      </c>
      <c r="Y89" s="150">
        <f>V89*9.56</f>
        <v>239</v>
      </c>
      <c r="Z89" s="151">
        <f>W89*11.95</f>
        <v>0</v>
      </c>
      <c r="AA89" s="152">
        <f>X89+Z89</f>
        <v>2017.16</v>
      </c>
    </row>
    <row r="90" spans="1:27" x14ac:dyDescent="0.25">
      <c r="A90" s="200">
        <v>11444</v>
      </c>
      <c r="B90" s="199" t="s">
        <v>75</v>
      </c>
      <c r="C90" s="193">
        <v>0</v>
      </c>
      <c r="D90" s="144">
        <v>0</v>
      </c>
      <c r="E90" s="145">
        <v>0</v>
      </c>
      <c r="F90" s="143">
        <v>39.5</v>
      </c>
      <c r="G90" s="144">
        <v>0</v>
      </c>
      <c r="H90" s="145">
        <v>0</v>
      </c>
      <c r="I90" s="143">
        <v>33.5</v>
      </c>
      <c r="J90" s="144">
        <v>0</v>
      </c>
      <c r="K90" s="145">
        <v>0</v>
      </c>
      <c r="L90" s="143">
        <v>39.5</v>
      </c>
      <c r="M90" s="144">
        <v>0</v>
      </c>
      <c r="N90" s="145">
        <v>0</v>
      </c>
      <c r="O90" s="143">
        <v>34.5</v>
      </c>
      <c r="P90" s="144">
        <v>0</v>
      </c>
      <c r="Q90" s="145">
        <v>0</v>
      </c>
      <c r="R90" s="143">
        <v>8</v>
      </c>
      <c r="S90" s="144">
        <v>0</v>
      </c>
      <c r="T90" s="145">
        <v>0</v>
      </c>
      <c r="U90" s="146">
        <f>C90+F90+I90+L90+O90+R90</f>
        <v>155</v>
      </c>
      <c r="V90" s="147">
        <f>D90+G90+J90+M90+P90+S90</f>
        <v>0</v>
      </c>
      <c r="W90" s="148">
        <f>E90+H90+K90+N90+Q90+T90</f>
        <v>0</v>
      </c>
      <c r="X90" s="149">
        <f>U90*8.9</f>
        <v>1379.5</v>
      </c>
      <c r="Y90" s="150">
        <f>V90*8.9</f>
        <v>0</v>
      </c>
      <c r="Z90" s="151">
        <f>W90*11.12</f>
        <v>0</v>
      </c>
      <c r="AA90" s="152">
        <f>X90+Z90</f>
        <v>1379.5</v>
      </c>
    </row>
    <row r="91" spans="1:27" x14ac:dyDescent="0.25">
      <c r="A91" s="200">
        <v>11434</v>
      </c>
      <c r="B91" s="199" t="s">
        <v>76</v>
      </c>
      <c r="C91" s="193">
        <v>0</v>
      </c>
      <c r="D91" s="144">
        <v>0</v>
      </c>
      <c r="E91" s="145">
        <v>0</v>
      </c>
      <c r="F91" s="143">
        <v>38</v>
      </c>
      <c r="G91" s="144">
        <v>0</v>
      </c>
      <c r="H91" s="145">
        <v>0</v>
      </c>
      <c r="I91" s="143">
        <v>33.5</v>
      </c>
      <c r="J91" s="144">
        <v>0</v>
      </c>
      <c r="K91" s="145">
        <v>0</v>
      </c>
      <c r="L91" s="143">
        <v>26</v>
      </c>
      <c r="M91" s="144">
        <v>0</v>
      </c>
      <c r="N91" s="145">
        <v>0</v>
      </c>
      <c r="O91" s="143">
        <v>35</v>
      </c>
      <c r="P91" s="144">
        <v>0</v>
      </c>
      <c r="Q91" s="145">
        <v>0</v>
      </c>
      <c r="R91" s="143">
        <v>8</v>
      </c>
      <c r="S91" s="144">
        <v>0.5</v>
      </c>
      <c r="T91" s="145">
        <v>0</v>
      </c>
      <c r="U91" s="146">
        <f>C91+F91+I91+L91+O91+R91</f>
        <v>140.5</v>
      </c>
      <c r="V91" s="147">
        <f>D91+G91+J91+M91+P91+S91</f>
        <v>0.5</v>
      </c>
      <c r="W91" s="148">
        <f>E91+H91+K91+N91+Q91+T91</f>
        <v>0</v>
      </c>
      <c r="X91" s="149">
        <f>U91*8.9</f>
        <v>1250.45</v>
      </c>
      <c r="Y91" s="150">
        <f>V91*8.9</f>
        <v>4.45</v>
      </c>
      <c r="Z91" s="151">
        <f>W91*11.12</f>
        <v>0</v>
      </c>
      <c r="AA91" s="152">
        <f>X91+Z91</f>
        <v>1250.45</v>
      </c>
    </row>
    <row r="92" spans="1:27" x14ac:dyDescent="0.25">
      <c r="A92" s="200">
        <v>11455</v>
      </c>
      <c r="B92" s="199" t="s">
        <v>172</v>
      </c>
      <c r="C92" s="193">
        <v>0</v>
      </c>
      <c r="D92" s="144">
        <v>0</v>
      </c>
      <c r="E92" s="145">
        <v>0</v>
      </c>
      <c r="F92" s="143">
        <v>40.5</v>
      </c>
      <c r="G92" s="144">
        <v>0</v>
      </c>
      <c r="H92" s="145">
        <v>0</v>
      </c>
      <c r="I92" s="143">
        <v>41</v>
      </c>
      <c r="J92" s="144">
        <v>0</v>
      </c>
      <c r="K92" s="145">
        <v>0</v>
      </c>
      <c r="L92" s="143">
        <v>40</v>
      </c>
      <c r="M92" s="144">
        <v>0</v>
      </c>
      <c r="N92" s="145">
        <v>0</v>
      </c>
      <c r="O92" s="143">
        <v>31</v>
      </c>
      <c r="P92" s="144">
        <v>0</v>
      </c>
      <c r="Q92" s="145">
        <v>0</v>
      </c>
      <c r="R92" s="143">
        <v>8</v>
      </c>
      <c r="S92" s="144">
        <v>0</v>
      </c>
      <c r="T92" s="145">
        <v>0</v>
      </c>
      <c r="U92" s="146">
        <f>C92+F92+I92+L92+O92+R92</f>
        <v>160.5</v>
      </c>
      <c r="V92" s="147">
        <f>D92+G92+J92+M92+P92+S92</f>
        <v>0</v>
      </c>
      <c r="W92" s="148">
        <f>E92+H92+K92+N92+Q92+T92</f>
        <v>0</v>
      </c>
      <c r="X92" s="149">
        <f>U92*8.9</f>
        <v>1428.45</v>
      </c>
      <c r="Y92" s="150">
        <f>V92*8.9</f>
        <v>0</v>
      </c>
      <c r="Z92" s="151">
        <f>W92*11.12</f>
        <v>0</v>
      </c>
      <c r="AA92" s="152">
        <f>X92+Z92</f>
        <v>1428.45</v>
      </c>
    </row>
    <row r="93" spans="1:27" x14ac:dyDescent="0.25">
      <c r="A93" s="200">
        <v>11463</v>
      </c>
      <c r="B93" s="199" t="s">
        <v>173</v>
      </c>
      <c r="C93" s="193">
        <v>0</v>
      </c>
      <c r="D93" s="144">
        <v>0</v>
      </c>
      <c r="E93" s="145">
        <v>0</v>
      </c>
      <c r="F93" s="143">
        <v>40</v>
      </c>
      <c r="G93" s="144">
        <v>0</v>
      </c>
      <c r="H93" s="145">
        <v>0</v>
      </c>
      <c r="I93" s="143">
        <v>39</v>
      </c>
      <c r="J93" s="144">
        <v>0</v>
      </c>
      <c r="K93" s="145">
        <v>0</v>
      </c>
      <c r="L93" s="143">
        <v>40.5</v>
      </c>
      <c r="M93" s="144">
        <v>0</v>
      </c>
      <c r="N93" s="145">
        <v>0</v>
      </c>
      <c r="O93" s="143">
        <v>34</v>
      </c>
      <c r="P93" s="144">
        <v>0</v>
      </c>
      <c r="Q93" s="145">
        <v>0</v>
      </c>
      <c r="R93" s="143">
        <v>7</v>
      </c>
      <c r="S93" s="144">
        <v>0</v>
      </c>
      <c r="T93" s="145">
        <v>0</v>
      </c>
      <c r="U93" s="146">
        <f>C93+F93+I93+L93+O93+R93</f>
        <v>160.5</v>
      </c>
      <c r="V93" s="147">
        <f>D93+G93+J93+M93+P93+S93</f>
        <v>0</v>
      </c>
      <c r="W93" s="148">
        <f>E93+H93+K93+N93+Q93+T93</f>
        <v>0</v>
      </c>
      <c r="X93" s="149">
        <f>U93*8.9</f>
        <v>1428.45</v>
      </c>
      <c r="Y93" s="150">
        <f>V93*8.9</f>
        <v>0</v>
      </c>
      <c r="Z93" s="151">
        <f>W93*11.12</f>
        <v>0</v>
      </c>
      <c r="AA93" s="152">
        <f>X93+Z93</f>
        <v>1428.45</v>
      </c>
    </row>
    <row r="94" spans="1:27" x14ac:dyDescent="0.25">
      <c r="A94" s="21">
        <v>11528</v>
      </c>
      <c r="B94" s="199" t="s">
        <v>121</v>
      </c>
      <c r="C94" s="193">
        <v>0</v>
      </c>
      <c r="D94" s="144">
        <v>0</v>
      </c>
      <c r="E94" s="145">
        <v>0</v>
      </c>
      <c r="F94" s="143">
        <v>41</v>
      </c>
      <c r="G94" s="144">
        <v>0</v>
      </c>
      <c r="H94" s="145">
        <v>0</v>
      </c>
      <c r="I94" s="143">
        <v>27</v>
      </c>
      <c r="J94" s="144">
        <v>0</v>
      </c>
      <c r="K94" s="145">
        <v>0</v>
      </c>
      <c r="L94" s="143">
        <v>31</v>
      </c>
      <c r="M94" s="144">
        <v>0</v>
      </c>
      <c r="N94" s="145">
        <v>0</v>
      </c>
      <c r="O94" s="143">
        <v>34.5</v>
      </c>
      <c r="P94" s="144">
        <v>0</v>
      </c>
      <c r="Q94" s="145">
        <v>0</v>
      </c>
      <c r="R94" s="143">
        <v>7</v>
      </c>
      <c r="S94" s="144">
        <v>0</v>
      </c>
      <c r="T94" s="145">
        <v>0</v>
      </c>
      <c r="U94" s="146">
        <f>C94+F94+I94+L94+O94+R94</f>
        <v>140.5</v>
      </c>
      <c r="V94" s="147">
        <f>D94+G94+J94+M94+P94+S94</f>
        <v>0</v>
      </c>
      <c r="W94" s="148">
        <f>E94+H94+K94+N94+Q94+T94</f>
        <v>0</v>
      </c>
      <c r="X94" s="149">
        <f>U94*8.9</f>
        <v>1250.45</v>
      </c>
      <c r="Y94" s="150">
        <f>V94*8.9</f>
        <v>0</v>
      </c>
      <c r="Z94" s="151">
        <f>W94*11.12</f>
        <v>0</v>
      </c>
      <c r="AA94" s="152">
        <f>X94+Z94</f>
        <v>1250.45</v>
      </c>
    </row>
    <row r="95" spans="1:27" x14ac:dyDescent="0.25">
      <c r="A95" s="239">
        <v>11526</v>
      </c>
      <c r="B95" s="198" t="s">
        <v>174</v>
      </c>
      <c r="C95" s="193">
        <v>0</v>
      </c>
      <c r="D95" s="144">
        <v>0</v>
      </c>
      <c r="E95" s="145">
        <v>0</v>
      </c>
      <c r="F95" s="143">
        <v>0</v>
      </c>
      <c r="G95" s="144">
        <v>0</v>
      </c>
      <c r="H95" s="145">
        <v>0</v>
      </c>
      <c r="I95" s="143">
        <v>0</v>
      </c>
      <c r="J95" s="144">
        <v>0</v>
      </c>
      <c r="K95" s="145">
        <v>0</v>
      </c>
      <c r="L95" s="143">
        <v>0</v>
      </c>
      <c r="M95" s="144">
        <v>0</v>
      </c>
      <c r="N95" s="145">
        <v>0</v>
      </c>
      <c r="O95" s="143">
        <v>0</v>
      </c>
      <c r="P95" s="144">
        <v>0</v>
      </c>
      <c r="Q95" s="145">
        <v>0</v>
      </c>
      <c r="R95" s="143">
        <v>0</v>
      </c>
      <c r="S95" s="144">
        <v>0</v>
      </c>
      <c r="T95" s="145">
        <v>0</v>
      </c>
      <c r="U95" s="146">
        <f>C95+F95+I95+L95+O95+R95</f>
        <v>0</v>
      </c>
      <c r="V95" s="147">
        <f>D95+G95+J95+M95+P95+S95</f>
        <v>0</v>
      </c>
      <c r="W95" s="148">
        <f>E95+H95+K95+N95+Q95+T95</f>
        <v>0</v>
      </c>
      <c r="X95" s="149">
        <f>U95*8.9</f>
        <v>0</v>
      </c>
      <c r="Y95" s="150">
        <f>V95*8.9</f>
        <v>0</v>
      </c>
      <c r="Z95" s="151">
        <f>W95*11.12</f>
        <v>0</v>
      </c>
      <c r="AA95" s="152">
        <f>X95+Z95</f>
        <v>0</v>
      </c>
    </row>
    <row r="96" spans="1:27" x14ac:dyDescent="0.25">
      <c r="A96" s="154" t="s">
        <v>2193</v>
      </c>
      <c r="B96" s="2">
        <f>COUNTA(B75:B95)</f>
        <v>21</v>
      </c>
      <c r="C96" s="153">
        <f>SUM(C75:C95)</f>
        <v>0</v>
      </c>
      <c r="D96" s="153">
        <f>SUM(D75:D95)</f>
        <v>0</v>
      </c>
      <c r="E96" s="153">
        <f>SUM(E75:E95)</f>
        <v>0</v>
      </c>
      <c r="F96" s="153">
        <f>SUM(F75:F95)</f>
        <v>711</v>
      </c>
      <c r="G96" s="153">
        <f>SUM(G75:G95)</f>
        <v>21</v>
      </c>
      <c r="H96" s="153">
        <f>SUM(H75:H95)</f>
        <v>0</v>
      </c>
      <c r="I96" s="153">
        <f>SUM(I75:I95)</f>
        <v>723</v>
      </c>
      <c r="J96" s="153">
        <f>SUM(J75:J95)</f>
        <v>15.5</v>
      </c>
      <c r="K96" s="153">
        <f>SUM(K75:K95)</f>
        <v>0</v>
      </c>
      <c r="L96" s="153">
        <f>SUM(L75:L95)</f>
        <v>752.5</v>
      </c>
      <c r="M96" s="153">
        <f>SUM(M75:M95)</f>
        <v>13</v>
      </c>
      <c r="N96" s="153">
        <f>SUM(N75:N95)</f>
        <v>0</v>
      </c>
      <c r="O96" s="153">
        <f>SUM(O75:O95)</f>
        <v>697</v>
      </c>
      <c r="P96" s="153">
        <f>SUM(P75:P95)</f>
        <v>13</v>
      </c>
      <c r="Q96" s="153">
        <f>SUM(Q75:Q95)</f>
        <v>0</v>
      </c>
      <c r="R96" s="153">
        <f>SUM(R75:R95)</f>
        <v>145</v>
      </c>
      <c r="S96" s="153">
        <f>SUM(S75:S95)</f>
        <v>4.5</v>
      </c>
      <c r="T96" s="153">
        <f>SUM(T75:T95)</f>
        <v>0</v>
      </c>
      <c r="U96" s="197">
        <f>SUM(U75:U95)</f>
        <v>3028.5</v>
      </c>
      <c r="V96" s="197">
        <f>SUM(V75:V95)</f>
        <v>67</v>
      </c>
      <c r="W96" s="197">
        <f>SUM(W75:W95)</f>
        <v>0</v>
      </c>
      <c r="X96" s="197">
        <f>SUM(X75:X95)</f>
        <v>27092.910000000003</v>
      </c>
      <c r="Y96" s="197">
        <f>SUM(Y75:Y95)</f>
        <v>612.79999999999995</v>
      </c>
      <c r="Z96" s="197">
        <f>SUM(Z75:Z95)</f>
        <v>0</v>
      </c>
      <c r="AA96" s="5">
        <f>SUM(AA75:AA95)</f>
        <v>27092.910000000003</v>
      </c>
    </row>
    <row r="98" spans="2:27" x14ac:dyDescent="0.25">
      <c r="U98" s="27">
        <f t="shared" ref="U98:AA98" si="0">+U16+U38+U70+U96</f>
        <v>5884.5</v>
      </c>
      <c r="V98" s="27">
        <f t="shared" si="0"/>
        <v>165</v>
      </c>
      <c r="W98" s="27">
        <f t="shared" si="0"/>
        <v>0</v>
      </c>
      <c r="X98" s="28">
        <f t="shared" si="0"/>
        <v>52648.920000000006</v>
      </c>
      <c r="Y98" s="28">
        <f t="shared" si="0"/>
        <v>1515.69</v>
      </c>
      <c r="Z98" s="28">
        <f t="shared" si="0"/>
        <v>0</v>
      </c>
      <c r="AA98" s="28">
        <f t="shared" si="0"/>
        <v>52648.920000000006</v>
      </c>
    </row>
    <row r="99" spans="2:27" x14ac:dyDescent="0.25">
      <c r="U99" s="29"/>
      <c r="V99" s="29"/>
      <c r="W99" s="29"/>
      <c r="X99" s="29"/>
      <c r="Y99" s="29"/>
      <c r="Z99" s="29"/>
      <c r="AA99" s="29"/>
    </row>
    <row r="100" spans="2:27" x14ac:dyDescent="0.25">
      <c r="U100" s="41">
        <f>IFERROR(U98/SUM($U$98:$W$98),0)</f>
        <v>0.97272501859657823</v>
      </c>
      <c r="V100" s="41">
        <f>IFERROR(V98/SUM($U$98:$W$98),0)</f>
        <v>2.7274981403421772E-2</v>
      </c>
      <c r="W100" s="41">
        <f>IFERROR(W98/SUM($U$98:$W$98),0)</f>
        <v>0</v>
      </c>
    </row>
    <row r="101" spans="2:27" x14ac:dyDescent="0.25">
      <c r="C101" s="67" t="s">
        <v>143</v>
      </c>
      <c r="D101" s="67" t="s">
        <v>144</v>
      </c>
      <c r="E101" s="67" t="s">
        <v>145</v>
      </c>
      <c r="F101" s="67" t="s">
        <v>146</v>
      </c>
      <c r="G101" s="67" t="s">
        <v>147</v>
      </c>
      <c r="H101" s="67" t="s">
        <v>1071</v>
      </c>
      <c r="U101" s="26"/>
      <c r="Y101" s="26"/>
      <c r="Z101" s="26"/>
    </row>
    <row r="102" spans="2:27" x14ac:dyDescent="0.25">
      <c r="B102" s="59" t="s">
        <v>138</v>
      </c>
      <c r="C102" s="63">
        <f>SUM(C16:E16)</f>
        <v>0</v>
      </c>
      <c r="D102" s="63">
        <f>SUM(F16:H16)</f>
        <v>0</v>
      </c>
      <c r="E102" s="63">
        <f>SUM(I16:K16)</f>
        <v>0</v>
      </c>
      <c r="F102" s="63">
        <f>SUM(L16:N16)</f>
        <v>0</v>
      </c>
      <c r="G102" s="63">
        <f>SUM(O16:Q16)</f>
        <v>0</v>
      </c>
      <c r="H102" s="63">
        <f>SUM(P16:R16)</f>
        <v>0</v>
      </c>
      <c r="I102" s="166">
        <f>SUM($U$16:$W$16)</f>
        <v>0</v>
      </c>
      <c r="J102" s="166"/>
      <c r="U102" s="2">
        <f>+U70+U96</f>
        <v>5884.5</v>
      </c>
      <c r="V102" s="2">
        <f>+V70+V96</f>
        <v>165</v>
      </c>
      <c r="W102" s="2">
        <f>+W70+W96</f>
        <v>0</v>
      </c>
      <c r="Y102" s="2">
        <f>+Y70+Y96</f>
        <v>1515.69</v>
      </c>
      <c r="Z102" s="2">
        <f>+Z70+Z96</f>
        <v>0</v>
      </c>
    </row>
    <row r="103" spans="2:27" x14ac:dyDescent="0.25">
      <c r="B103" s="59" t="s">
        <v>139</v>
      </c>
      <c r="C103" s="63">
        <f>SUM(C38:E38)</f>
        <v>0</v>
      </c>
      <c r="D103" s="63">
        <f>SUM(F38:H38)</f>
        <v>0</v>
      </c>
      <c r="E103" s="63">
        <f>SUM(I38:K38)</f>
        <v>0</v>
      </c>
      <c r="F103" s="63">
        <f>SUM(L38:N38)</f>
        <v>0</v>
      </c>
      <c r="G103" s="63">
        <f>SUM(O38:Q38)</f>
        <v>0</v>
      </c>
      <c r="H103" s="63">
        <f>SUM(P38:R38)</f>
        <v>0</v>
      </c>
      <c r="I103" s="166">
        <f>SUM($U$38:$W$38)</f>
        <v>0</v>
      </c>
      <c r="J103" s="166"/>
    </row>
    <row r="104" spans="2:27" x14ac:dyDescent="0.25">
      <c r="B104" s="59" t="s">
        <v>140</v>
      </c>
      <c r="C104" s="63">
        <f>SUM(C70:E70)</f>
        <v>0</v>
      </c>
      <c r="D104" s="63">
        <f>SUM(F70:H70)</f>
        <v>737</v>
      </c>
      <c r="E104" s="63">
        <f>SUM(I70:K70)</f>
        <v>719.5</v>
      </c>
      <c r="F104" s="63">
        <f>SUM(L70:N70)</f>
        <v>697</v>
      </c>
      <c r="G104" s="63">
        <f>SUM(O70:Q70)</f>
        <v>656.5</v>
      </c>
      <c r="H104" s="63">
        <f>SUM(P70:R70)</f>
        <v>159</v>
      </c>
      <c r="I104" s="166">
        <f>SUM($U$70:$W$70)</f>
        <v>2954</v>
      </c>
      <c r="J104" s="166"/>
      <c r="U104" s="27"/>
      <c r="V104" s="27"/>
      <c r="W104" s="27"/>
      <c r="X104" s="28"/>
      <c r="Y104" s="27"/>
      <c r="Z104" s="42"/>
      <c r="AA104" s="27"/>
    </row>
    <row r="105" spans="2:27" x14ac:dyDescent="0.25">
      <c r="B105" s="62" t="s">
        <v>141</v>
      </c>
      <c r="C105" s="64">
        <f>SUM(C96:E96)</f>
        <v>0</v>
      </c>
      <c r="D105" s="64">
        <f>SUM(F96:H96)</f>
        <v>732</v>
      </c>
      <c r="E105" s="64">
        <f>SUM(I96:K96)</f>
        <v>738.5</v>
      </c>
      <c r="F105" s="64">
        <f>SUM(L96:N96)</f>
        <v>765.5</v>
      </c>
      <c r="G105" s="64">
        <f>SUM(O96:Q96)</f>
        <v>710</v>
      </c>
      <c r="H105" s="64">
        <f>SUM(P96:R96)</f>
        <v>158</v>
      </c>
      <c r="I105" s="166">
        <f>SUM($U$96:$W$96)</f>
        <v>3095.5</v>
      </c>
      <c r="J105" s="166"/>
    </row>
    <row r="106" spans="2:27" x14ac:dyDescent="0.25">
      <c r="B106" s="60" t="s">
        <v>148</v>
      </c>
      <c r="C106" s="63">
        <f>SUM(C102:C105)</f>
        <v>0</v>
      </c>
      <c r="D106" s="63">
        <f t="shared" ref="D106:G106" si="1">SUM(D102:D105)</f>
        <v>1469</v>
      </c>
      <c r="E106" s="63">
        <f t="shared" si="1"/>
        <v>1458</v>
      </c>
      <c r="F106" s="63">
        <f t="shared" si="1"/>
        <v>1462.5</v>
      </c>
      <c r="G106" s="63">
        <f t="shared" si="1"/>
        <v>1366.5</v>
      </c>
      <c r="H106" s="63">
        <f t="shared" ref="H106" si="2">SUM(H102:H105)</f>
        <v>317</v>
      </c>
      <c r="I106" s="59"/>
      <c r="J106" s="65"/>
    </row>
    <row r="107" spans="2:27" x14ac:dyDescent="0.25">
      <c r="C107" s="27"/>
      <c r="D107" s="27"/>
      <c r="E107" s="27"/>
      <c r="F107" s="27"/>
      <c r="G107" s="61"/>
      <c r="H107" s="61" t="s">
        <v>142</v>
      </c>
      <c r="I107" s="166">
        <f>SUM(I102:I105)</f>
        <v>6049.5</v>
      </c>
      <c r="J107" s="166"/>
    </row>
    <row r="108" spans="2:27" x14ac:dyDescent="0.25">
      <c r="C108" s="27"/>
      <c r="D108" s="27"/>
      <c r="E108" s="27"/>
      <c r="F108" s="27"/>
      <c r="G108" s="61"/>
      <c r="H108" s="61"/>
      <c r="I108" s="66"/>
      <c r="J108" s="65"/>
    </row>
    <row r="109" spans="2:27" x14ac:dyDescent="0.25">
      <c r="B109" s="59" t="s">
        <v>150</v>
      </c>
      <c r="C109" s="63">
        <f>C104+C105</f>
        <v>0</v>
      </c>
      <c r="D109" s="63">
        <f t="shared" ref="D109:G109" si="3">D104+D105</f>
        <v>1469</v>
      </c>
      <c r="E109" s="63">
        <f t="shared" si="3"/>
        <v>1458</v>
      </c>
      <c r="F109" s="63">
        <f t="shared" si="3"/>
        <v>1462.5</v>
      </c>
      <c r="G109" s="63">
        <f t="shared" si="3"/>
        <v>1366.5</v>
      </c>
      <c r="H109" s="63">
        <f t="shared" ref="H109" si="4">H104+H105</f>
        <v>317</v>
      </c>
      <c r="I109" s="166">
        <f>I104+I105</f>
        <v>6049.5</v>
      </c>
      <c r="J109" s="166"/>
    </row>
    <row r="4965" spans="3:5" x14ac:dyDescent="0.25">
      <c r="C4965" s="2">
        <v>0</v>
      </c>
      <c r="D4965" s="2">
        <v>0</v>
      </c>
      <c r="E4965" s="2">
        <v>0</v>
      </c>
    </row>
    <row r="41854" spans="9:11" x14ac:dyDescent="0.25">
      <c r="I41854" s="2">
        <v>0</v>
      </c>
      <c r="J41854" s="2">
        <v>0</v>
      </c>
      <c r="K41854" s="2">
        <v>0</v>
      </c>
    </row>
    <row r="41933" spans="9:11" x14ac:dyDescent="0.25">
      <c r="I41933" s="2">
        <v>0</v>
      </c>
      <c r="J41933" s="2">
        <v>0</v>
      </c>
      <c r="K41933" s="2">
        <v>0</v>
      </c>
    </row>
    <row r="42066" spans="3:8" x14ac:dyDescent="0.25">
      <c r="C42066" s="2">
        <v>0</v>
      </c>
      <c r="D42066" s="2">
        <v>0</v>
      </c>
      <c r="E42066" s="2">
        <v>0</v>
      </c>
      <c r="F42066" s="2">
        <v>0</v>
      </c>
      <c r="G42066" s="2">
        <v>0</v>
      </c>
      <c r="H42066" s="2">
        <v>0</v>
      </c>
    </row>
    <row r="42145" spans="3:8" x14ac:dyDescent="0.25">
      <c r="C42145" s="2">
        <v>0</v>
      </c>
      <c r="D42145" s="2">
        <v>0</v>
      </c>
      <c r="E42145" s="2">
        <v>0</v>
      </c>
      <c r="F42145" s="2">
        <v>0</v>
      </c>
      <c r="G42145" s="2">
        <v>0</v>
      </c>
      <c r="H42145" s="2">
        <v>0</v>
      </c>
    </row>
    <row r="42241" spans="3:17" x14ac:dyDescent="0.25">
      <c r="C42241" s="2">
        <v>0</v>
      </c>
      <c r="D42241" s="2">
        <v>0</v>
      </c>
      <c r="E42241" s="2">
        <v>0</v>
      </c>
      <c r="F42241" s="2">
        <v>0</v>
      </c>
      <c r="G42241" s="2">
        <v>0</v>
      </c>
      <c r="H42241" s="2">
        <v>0</v>
      </c>
      <c r="I42241" s="2">
        <v>0</v>
      </c>
      <c r="J42241" s="2">
        <v>0</v>
      </c>
      <c r="K42241" s="2">
        <v>0</v>
      </c>
      <c r="L42241" s="2">
        <v>0</v>
      </c>
      <c r="M42241" s="2">
        <v>0</v>
      </c>
      <c r="N42241" s="2">
        <v>0</v>
      </c>
      <c r="O42241" s="6">
        <v>0</v>
      </c>
      <c r="P42241" s="6">
        <v>0</v>
      </c>
      <c r="Q42241" s="6">
        <v>0</v>
      </c>
    </row>
    <row r="49965" spans="3:5" x14ac:dyDescent="0.25">
      <c r="C49965" s="2">
        <v>0</v>
      </c>
      <c r="D49965" s="2">
        <v>0</v>
      </c>
      <c r="E49965" s="2">
        <v>0</v>
      </c>
    </row>
  </sheetData>
  <sortState xmlns:xlrd2="http://schemas.microsoft.com/office/spreadsheetml/2017/richdata2" ref="C5:AE5">
    <sortCondition ref="D5"/>
  </sortState>
  <mergeCells count="66">
    <mergeCell ref="I105:J105"/>
    <mergeCell ref="I107:J107"/>
    <mergeCell ref="I109:J109"/>
    <mergeCell ref="R73:T73"/>
    <mergeCell ref="R74:T74"/>
    <mergeCell ref="I102:J102"/>
    <mergeCell ref="I103:J103"/>
    <mergeCell ref="I104:J104"/>
    <mergeCell ref="R3:T3"/>
    <mergeCell ref="R4:T4"/>
    <mergeCell ref="R19:T19"/>
    <mergeCell ref="R20:T20"/>
    <mergeCell ref="R41:T41"/>
    <mergeCell ref="A73:B73"/>
    <mergeCell ref="C73:E73"/>
    <mergeCell ref="F73:H73"/>
    <mergeCell ref="I73:K73"/>
    <mergeCell ref="L73:N73"/>
    <mergeCell ref="X41:AA41"/>
    <mergeCell ref="O20:Q20"/>
    <mergeCell ref="A3:B3"/>
    <mergeCell ref="A19:B19"/>
    <mergeCell ref="C19:E19"/>
    <mergeCell ref="F19:H19"/>
    <mergeCell ref="I19:K19"/>
    <mergeCell ref="C4:E4"/>
    <mergeCell ref="F4:H4"/>
    <mergeCell ref="I4:K4"/>
    <mergeCell ref="C3:E3"/>
    <mergeCell ref="F3:H3"/>
    <mergeCell ref="I3:K3"/>
    <mergeCell ref="A41:B41"/>
    <mergeCell ref="C41:E41"/>
    <mergeCell ref="F41:H41"/>
    <mergeCell ref="O41:Q41"/>
    <mergeCell ref="L41:N41"/>
    <mergeCell ref="R42:T42"/>
    <mergeCell ref="C20:E20"/>
    <mergeCell ref="F20:H20"/>
    <mergeCell ref="I20:K20"/>
    <mergeCell ref="L20:N20"/>
    <mergeCell ref="C42:E42"/>
    <mergeCell ref="F42:H42"/>
    <mergeCell ref="I42:K42"/>
    <mergeCell ref="I41:K41"/>
    <mergeCell ref="C74:E74"/>
    <mergeCell ref="F74:H74"/>
    <mergeCell ref="I74:K74"/>
    <mergeCell ref="L74:N74"/>
    <mergeCell ref="O74:Q74"/>
    <mergeCell ref="U73:W73"/>
    <mergeCell ref="X73:AA73"/>
    <mergeCell ref="O73:Q73"/>
    <mergeCell ref="U41:W41"/>
    <mergeCell ref="L3:N3"/>
    <mergeCell ref="L19:N19"/>
    <mergeCell ref="X3:AA3"/>
    <mergeCell ref="O4:Q4"/>
    <mergeCell ref="O3:Q3"/>
    <mergeCell ref="U3:W3"/>
    <mergeCell ref="L4:N4"/>
    <mergeCell ref="O19:Q19"/>
    <mergeCell ref="U19:W19"/>
    <mergeCell ref="X19:AA19"/>
    <mergeCell ref="L42:N42"/>
    <mergeCell ref="O42:Q42"/>
  </mergeCells>
  <phoneticPr fontId="13" type="noConversion"/>
  <conditionalFormatting sqref="A4:B20000">
    <cfRule type="duplicateValues" dxfId="199" priority="1"/>
    <cfRule type="duplicateValues" dxfId="198" priority="2"/>
    <cfRule type="duplicateValues" dxfId="197" priority="3"/>
    <cfRule type="duplicateValues" dxfId="196" priority="4"/>
    <cfRule type="duplicateValues" dxfId="195" priority="5"/>
    <cfRule type="duplicateValues" dxfId="194" priority="6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_Cargar_Fichaje">
          <controlPr defaultSize="0" autoLine="0" r:id="rId5">
            <anchor moveWithCells="1">
              <from>
                <xdr:col>14</xdr:col>
                <xdr:colOff>228600</xdr:colOff>
                <xdr:row>100</xdr:row>
                <xdr:rowOff>0</xdr:rowOff>
              </from>
              <to>
                <xdr:col>17</xdr:col>
                <xdr:colOff>76200</xdr:colOff>
                <xdr:row>102</xdr:row>
                <xdr:rowOff>19050</xdr:rowOff>
              </to>
            </anchor>
          </controlPr>
        </control>
      </mc:Choice>
      <mc:Fallback>
        <control shapeId="1026" r:id="rId4" name="btn_Cargar_Fichaje"/>
      </mc:Fallback>
    </mc:AlternateContent>
    <mc:AlternateContent xmlns:mc="http://schemas.openxmlformats.org/markup-compatibility/2006">
      <mc:Choice Requires="x14">
        <control shapeId="1025" r:id="rId6" name="btn_Calcular">
          <controlPr defaultSize="0" autoLine="0" r:id="rId7">
            <anchor moveWithCells="1">
              <from>
                <xdr:col>11</xdr:col>
                <xdr:colOff>152400</xdr:colOff>
                <xdr:row>100</xdr:row>
                <xdr:rowOff>0</xdr:rowOff>
              </from>
              <to>
                <xdr:col>14</xdr:col>
                <xdr:colOff>0</xdr:colOff>
                <xdr:row>102</xdr:row>
                <xdr:rowOff>19050</xdr:rowOff>
              </to>
            </anchor>
          </controlPr>
        </control>
      </mc:Choice>
      <mc:Fallback>
        <control shapeId="1025" r:id="rId6" name="btn_Calcular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103</xdr:row>
                <xdr:rowOff>9525</xdr:rowOff>
              </from>
              <to>
                <xdr:col>14</xdr:col>
                <xdr:colOff>0</xdr:colOff>
                <xdr:row>105</xdr:row>
                <xdr:rowOff>28575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8" r:id="rId10" name="btn_Carga_Variables">
          <controlPr defaultSize="0" autoLine="0" r:id="rId11">
            <anchor moveWithCells="1">
              <from>
                <xdr:col>14</xdr:col>
                <xdr:colOff>228600</xdr:colOff>
                <xdr:row>103</xdr:row>
                <xdr:rowOff>9525</xdr:rowOff>
              </from>
              <to>
                <xdr:col>17</xdr:col>
                <xdr:colOff>76200</xdr:colOff>
                <xdr:row>105</xdr:row>
                <xdr:rowOff>28575</xdr:rowOff>
              </to>
            </anchor>
          </controlPr>
        </control>
      </mc:Choice>
      <mc:Fallback>
        <control shapeId="1028" r:id="rId10" name="btn_Carga_Variables"/>
      </mc:Fallback>
    </mc:AlternateContent>
    <mc:AlternateContent xmlns:mc="http://schemas.openxmlformats.org/markup-compatibility/2006">
      <mc:Choice Requires="x14">
        <control shapeId="1029" r:id="rId12" name="btn_Genera_Libro">
          <controlPr defaultSize="0" autoLine="0" r:id="rId13">
            <anchor moveWithCells="1">
              <from>
                <xdr:col>11</xdr:col>
                <xdr:colOff>152400</xdr:colOff>
                <xdr:row>106</xdr:row>
                <xdr:rowOff>9525</xdr:rowOff>
              </from>
              <to>
                <xdr:col>14</xdr:col>
                <xdr:colOff>0</xdr:colOff>
                <xdr:row>108</xdr:row>
                <xdr:rowOff>28575</xdr:rowOff>
              </to>
            </anchor>
          </controlPr>
        </control>
      </mc:Choice>
      <mc:Fallback>
        <control shapeId="1029" r:id="rId12" name="btn_Genera_Libr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99C3B-6558-4541-A749-FAF92B98F3D8}">
  <dimension ref="A1:AI311"/>
  <sheetViews>
    <sheetView topLeftCell="A132"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183" t="s">
        <v>1049</v>
      </c>
      <c r="E2" s="184"/>
      <c r="F2" s="184"/>
      <c r="G2" s="185"/>
      <c r="H2" s="174" t="s">
        <v>1050</v>
      </c>
      <c r="I2" s="175"/>
      <c r="J2" s="175"/>
      <c r="K2" s="176"/>
      <c r="L2" s="174" t="s">
        <v>1051</v>
      </c>
      <c r="M2" s="175"/>
      <c r="N2" s="175"/>
      <c r="O2" s="176"/>
      <c r="P2" s="174" t="s">
        <v>1052</v>
      </c>
      <c r="Q2" s="175"/>
      <c r="R2" s="175"/>
      <c r="S2" s="176"/>
      <c r="T2" s="174" t="s">
        <v>1053</v>
      </c>
      <c r="U2" s="175"/>
      <c r="V2" s="175"/>
      <c r="W2" s="176"/>
      <c r="X2" s="174" t="s">
        <v>1054</v>
      </c>
      <c r="Y2" s="175"/>
      <c r="Z2" s="175"/>
      <c r="AA2" s="176"/>
      <c r="AB2" s="177" t="s">
        <v>1055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/>
      <c r="G40" s="208"/>
      <c r="H40" s="206"/>
      <c r="I40" s="207"/>
      <c r="J40" s="207"/>
      <c r="K40" s="208"/>
      <c r="L40" s="206"/>
      <c r="M40" s="207"/>
      <c r="N40" s="207"/>
      <c r="O40" s="208"/>
      <c r="P40" s="206"/>
      <c r="Q40" s="207"/>
      <c r="R40" s="207"/>
      <c r="S40" s="208"/>
      <c r="T40" s="206"/>
      <c r="U40" s="207"/>
      <c r="V40" s="207"/>
      <c r="W40" s="208"/>
      <c r="X40" s="206"/>
      <c r="Y40" s="207"/>
      <c r="Z40" s="207"/>
      <c r="AA40" s="208"/>
      <c r="AB40" s="206"/>
      <c r="AC40" s="207"/>
      <c r="AD40" s="207" t="s">
        <v>2229</v>
      </c>
      <c r="AE40" s="208"/>
      <c r="AF40" s="209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/>
      <c r="G72" s="215"/>
      <c r="H72" s="213"/>
      <c r="I72" s="214"/>
      <c r="J72" s="214"/>
      <c r="K72" s="215"/>
      <c r="L72" s="213"/>
      <c r="M72" s="214"/>
      <c r="N72" s="214"/>
      <c r="O72" s="215"/>
      <c r="P72" s="213"/>
      <c r="Q72" s="214"/>
      <c r="R72" s="214"/>
      <c r="S72" s="215"/>
      <c r="T72" s="213"/>
      <c r="U72" s="214"/>
      <c r="V72" s="214"/>
      <c r="W72" s="215"/>
      <c r="X72" s="213"/>
      <c r="Y72" s="214"/>
      <c r="Z72" s="214"/>
      <c r="AA72" s="215"/>
      <c r="AB72" s="213"/>
      <c r="AC72" s="214"/>
      <c r="AD72" s="214" t="s">
        <v>2229</v>
      </c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/>
      <c r="G116" s="222"/>
      <c r="H116" s="220"/>
      <c r="I116" s="221"/>
      <c r="J116" s="221"/>
      <c r="K116" s="222"/>
      <c r="L116" s="220"/>
      <c r="M116" s="221"/>
      <c r="N116" s="221"/>
      <c r="O116" s="222"/>
      <c r="P116" s="220"/>
      <c r="Q116" s="221"/>
      <c r="R116" s="221"/>
      <c r="S116" s="222"/>
      <c r="T116" s="220"/>
      <c r="U116" s="221"/>
      <c r="V116" s="221"/>
      <c r="W116" s="222"/>
      <c r="X116" s="220"/>
      <c r="Y116" s="221"/>
      <c r="Z116" s="221"/>
      <c r="AA116" s="222"/>
      <c r="AB116" s="220"/>
      <c r="AC116" s="221"/>
      <c r="AD116" s="221" t="s">
        <v>2229</v>
      </c>
      <c r="AE116" s="222"/>
      <c r="AF116" s="223">
        <f>F116+J116+N116+R116+V116+Z116+AD116</f>
        <v>0</v>
      </c>
      <c r="AG116">
        <f>SUM(AF116:AF119)</f>
        <v>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/>
      <c r="G120" s="222"/>
      <c r="H120" s="220"/>
      <c r="I120" s="221"/>
      <c r="J120" s="221"/>
      <c r="K120" s="222"/>
      <c r="L120" s="220"/>
      <c r="M120" s="221"/>
      <c r="N120" s="221"/>
      <c r="O120" s="222"/>
      <c r="P120" s="220"/>
      <c r="Q120" s="221"/>
      <c r="R120" s="221"/>
      <c r="S120" s="222"/>
      <c r="T120" s="220"/>
      <c r="U120" s="221"/>
      <c r="V120" s="221"/>
      <c r="W120" s="222"/>
      <c r="X120" s="220"/>
      <c r="Y120" s="221"/>
      <c r="Z120" s="221"/>
      <c r="AA120" s="222"/>
      <c r="AB120" s="220"/>
      <c r="AC120" s="221"/>
      <c r="AD120" s="221" t="s">
        <v>2229</v>
      </c>
      <c r="AE120" s="222"/>
      <c r="AF120" s="223">
        <f>F120+J120+N120+R120+V120+Z120+AD120</f>
        <v>0</v>
      </c>
      <c r="AG120">
        <f>SUM(AF120:AF123)</f>
        <v>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/>
      <c r="G132" s="222"/>
      <c r="H132" s="220"/>
      <c r="I132" s="221"/>
      <c r="J132" s="221"/>
      <c r="K132" s="222"/>
      <c r="L132" s="220"/>
      <c r="M132" s="221"/>
      <c r="N132" s="221"/>
      <c r="O132" s="222"/>
      <c r="P132" s="220"/>
      <c r="Q132" s="221"/>
      <c r="R132" s="221"/>
      <c r="S132" s="222"/>
      <c r="T132" s="220"/>
      <c r="U132" s="221"/>
      <c r="V132" s="221"/>
      <c r="W132" s="222"/>
      <c r="X132" s="220"/>
      <c r="Y132" s="221"/>
      <c r="Z132" s="221"/>
      <c r="AA132" s="222"/>
      <c r="AB132" s="220"/>
      <c r="AC132" s="221"/>
      <c r="AD132" s="221" t="s">
        <v>2229</v>
      </c>
      <c r="AE132" s="222"/>
      <c r="AF132" s="223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/>
      <c r="G136" s="222"/>
      <c r="H136" s="220"/>
      <c r="I136" s="221"/>
      <c r="J136" s="221"/>
      <c r="K136" s="222"/>
      <c r="L136" s="220"/>
      <c r="M136" s="221"/>
      <c r="N136" s="221"/>
      <c r="O136" s="222"/>
      <c r="P136" s="220"/>
      <c r="Q136" s="221"/>
      <c r="R136" s="221"/>
      <c r="S136" s="222"/>
      <c r="T136" s="220"/>
      <c r="U136" s="221"/>
      <c r="V136" s="221"/>
      <c r="W136" s="222"/>
      <c r="X136" s="220"/>
      <c r="Y136" s="221"/>
      <c r="Z136" s="221"/>
      <c r="AA136" s="222"/>
      <c r="AB136" s="220"/>
      <c r="AC136" s="221"/>
      <c r="AD136" s="221" t="s">
        <v>2229</v>
      </c>
      <c r="AE136" s="222"/>
      <c r="AF136" s="223">
        <f>F136+J136+N136+R136+V136+Z136+AD136</f>
        <v>0</v>
      </c>
      <c r="AG136">
        <f>SUM(AF136:AF139)</f>
        <v>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/>
      <c r="G140" s="222"/>
      <c r="H140" s="220"/>
      <c r="I140" s="221"/>
      <c r="J140" s="221"/>
      <c r="K140" s="222"/>
      <c r="L140" s="220"/>
      <c r="M140" s="221"/>
      <c r="N140" s="221"/>
      <c r="O140" s="222"/>
      <c r="P140" s="220"/>
      <c r="Q140" s="221"/>
      <c r="R140" s="221"/>
      <c r="S140" s="222"/>
      <c r="T140" s="220"/>
      <c r="U140" s="221"/>
      <c r="V140" s="221"/>
      <c r="W140" s="222"/>
      <c r="X140" s="220"/>
      <c r="Y140" s="221"/>
      <c r="Z140" s="221"/>
      <c r="AA140" s="222"/>
      <c r="AB140" s="220"/>
      <c r="AC140" s="221"/>
      <c r="AD140" s="221" t="s">
        <v>2229</v>
      </c>
      <c r="AE140" s="222"/>
      <c r="AF140" s="223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/>
      <c r="G148" s="222"/>
      <c r="H148" s="220"/>
      <c r="I148" s="221"/>
      <c r="J148" s="221"/>
      <c r="K148" s="222"/>
      <c r="L148" s="220"/>
      <c r="M148" s="221"/>
      <c r="N148" s="221"/>
      <c r="O148" s="222"/>
      <c r="P148" s="220"/>
      <c r="Q148" s="221"/>
      <c r="R148" s="221"/>
      <c r="S148" s="222"/>
      <c r="T148" s="220"/>
      <c r="U148" s="221"/>
      <c r="V148" s="221"/>
      <c r="W148" s="222"/>
      <c r="X148" s="220"/>
      <c r="Y148" s="221"/>
      <c r="Z148" s="221"/>
      <c r="AA148" s="222"/>
      <c r="AB148" s="220"/>
      <c r="AC148" s="221"/>
      <c r="AD148" s="221" t="s">
        <v>2229</v>
      </c>
      <c r="AE148" s="222"/>
      <c r="AF148" s="223">
        <f>F148+J148+N148+R148+V148+Z148+AD148</f>
        <v>0</v>
      </c>
      <c r="AG148">
        <f>SUM(AF148:AF151)</f>
        <v>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/>
      <c r="G152" s="222"/>
      <c r="H152" s="220"/>
      <c r="I152" s="221"/>
      <c r="J152" s="221"/>
      <c r="K152" s="222"/>
      <c r="L152" s="220"/>
      <c r="M152" s="221"/>
      <c r="N152" s="221"/>
      <c r="O152" s="222"/>
      <c r="P152" s="220"/>
      <c r="Q152" s="221"/>
      <c r="R152" s="221"/>
      <c r="S152" s="222"/>
      <c r="T152" s="220"/>
      <c r="U152" s="221"/>
      <c r="V152" s="221"/>
      <c r="W152" s="222"/>
      <c r="X152" s="220"/>
      <c r="Y152" s="221"/>
      <c r="Z152" s="221"/>
      <c r="AA152" s="222"/>
      <c r="AB152" s="220"/>
      <c r="AC152" s="221"/>
      <c r="AD152" s="221" t="s">
        <v>2229</v>
      </c>
      <c r="AE152" s="222"/>
      <c r="AF152" s="223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/>
      <c r="G156" s="222"/>
      <c r="H156" s="220"/>
      <c r="I156" s="221"/>
      <c r="J156" s="221"/>
      <c r="K156" s="222"/>
      <c r="L156" s="220"/>
      <c r="M156" s="221"/>
      <c r="N156" s="221"/>
      <c r="O156" s="222"/>
      <c r="P156" s="220"/>
      <c r="Q156" s="221"/>
      <c r="R156" s="221"/>
      <c r="S156" s="222"/>
      <c r="T156" s="220"/>
      <c r="U156" s="221"/>
      <c r="V156" s="221"/>
      <c r="W156" s="222"/>
      <c r="X156" s="220"/>
      <c r="Y156" s="221"/>
      <c r="Z156" s="221"/>
      <c r="AA156" s="222"/>
      <c r="AB156" s="220"/>
      <c r="AC156" s="221"/>
      <c r="AD156" s="221" t="s">
        <v>2229</v>
      </c>
      <c r="AE156" s="222"/>
      <c r="AF156" s="223">
        <f>F156+J156+N156+R156+V156+Z156+AD156</f>
        <v>0</v>
      </c>
      <c r="AG156">
        <f>SUM(AF156:AF159)</f>
        <v>0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/>
      <c r="G160" s="222"/>
      <c r="H160" s="220"/>
      <c r="I160" s="221"/>
      <c r="J160" s="221"/>
      <c r="K160" s="222"/>
      <c r="L160" s="220"/>
      <c r="M160" s="221"/>
      <c r="N160" s="221"/>
      <c r="O160" s="222"/>
      <c r="P160" s="220"/>
      <c r="Q160" s="221"/>
      <c r="R160" s="221"/>
      <c r="S160" s="222"/>
      <c r="T160" s="220"/>
      <c r="U160" s="221"/>
      <c r="V160" s="221"/>
      <c r="W160" s="222"/>
      <c r="X160" s="220"/>
      <c r="Y160" s="221"/>
      <c r="Z160" s="221"/>
      <c r="AA160" s="222"/>
      <c r="AB160" s="220"/>
      <c r="AC160" s="221"/>
      <c r="AD160" s="221" t="s">
        <v>2229</v>
      </c>
      <c r="AE160" s="222"/>
      <c r="AF160" s="223">
        <f>F160+J160+N160+R160+V160+Z160+AD160</f>
        <v>0</v>
      </c>
      <c r="AG160">
        <f>SUM(AF160:AF163)</f>
        <v>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/>
      <c r="G164" s="222"/>
      <c r="H164" s="220"/>
      <c r="I164" s="221"/>
      <c r="J164" s="221"/>
      <c r="K164" s="222"/>
      <c r="L164" s="220"/>
      <c r="M164" s="221"/>
      <c r="N164" s="221"/>
      <c r="O164" s="222"/>
      <c r="P164" s="220"/>
      <c r="Q164" s="221"/>
      <c r="R164" s="221"/>
      <c r="S164" s="222"/>
      <c r="T164" s="220"/>
      <c r="U164" s="221"/>
      <c r="V164" s="221"/>
      <c r="W164" s="222"/>
      <c r="X164" s="220"/>
      <c r="Y164" s="221"/>
      <c r="Z164" s="221"/>
      <c r="AA164" s="222"/>
      <c r="AB164" s="220"/>
      <c r="AC164" s="221"/>
      <c r="AD164" s="221" t="s">
        <v>2229</v>
      </c>
      <c r="AE164" s="222"/>
      <c r="AF164" s="223">
        <f>F164+J164+N164+R164+V164+Z164+AD164</f>
        <v>0</v>
      </c>
      <c r="AG164">
        <f>SUM(AF164:AF167)</f>
        <v>0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/>
      <c r="G168" s="222"/>
      <c r="H168" s="220"/>
      <c r="I168" s="221"/>
      <c r="J168" s="221"/>
      <c r="K168" s="222"/>
      <c r="L168" s="220"/>
      <c r="M168" s="221"/>
      <c r="N168" s="221"/>
      <c r="O168" s="222"/>
      <c r="P168" s="220"/>
      <c r="Q168" s="221"/>
      <c r="R168" s="221"/>
      <c r="S168" s="222"/>
      <c r="T168" s="220"/>
      <c r="U168" s="221"/>
      <c r="V168" s="221"/>
      <c r="W168" s="222"/>
      <c r="X168" s="220"/>
      <c r="Y168" s="221"/>
      <c r="Z168" s="221"/>
      <c r="AA168" s="222"/>
      <c r="AB168" s="220"/>
      <c r="AC168" s="221"/>
      <c r="AD168" s="221" t="s">
        <v>2229</v>
      </c>
      <c r="AE168" s="222"/>
      <c r="AF168" s="223">
        <f>F168+J168+N168+R168+V168+Z168+AD168</f>
        <v>0</v>
      </c>
      <c r="AG168">
        <f>SUM(AF168:AF171)</f>
        <v>0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/>
      <c r="G172" s="222"/>
      <c r="H172" s="220"/>
      <c r="I172" s="221"/>
      <c r="J172" s="221"/>
      <c r="K172" s="222"/>
      <c r="L172" s="220"/>
      <c r="M172" s="221"/>
      <c r="N172" s="221"/>
      <c r="O172" s="222"/>
      <c r="P172" s="220"/>
      <c r="Q172" s="221"/>
      <c r="R172" s="221"/>
      <c r="S172" s="222"/>
      <c r="T172" s="220"/>
      <c r="U172" s="221"/>
      <c r="V172" s="221"/>
      <c r="W172" s="222"/>
      <c r="X172" s="220"/>
      <c r="Y172" s="221"/>
      <c r="Z172" s="221"/>
      <c r="AA172" s="222"/>
      <c r="AB172" s="220"/>
      <c r="AC172" s="221"/>
      <c r="AD172" s="221" t="s">
        <v>2229</v>
      </c>
      <c r="AE172" s="222"/>
      <c r="AF172" s="223">
        <f>F172+J172+N172+R172+V172+Z172+AD172</f>
        <v>0</v>
      </c>
      <c r="AG172">
        <f>SUM(AF172:AF175)</f>
        <v>0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/>
      <c r="G176" s="222"/>
      <c r="H176" s="220"/>
      <c r="I176" s="221"/>
      <c r="J176" s="221"/>
      <c r="K176" s="222"/>
      <c r="L176" s="220"/>
      <c r="M176" s="221"/>
      <c r="N176" s="221"/>
      <c r="O176" s="222"/>
      <c r="P176" s="220"/>
      <c r="Q176" s="221"/>
      <c r="R176" s="221"/>
      <c r="S176" s="222"/>
      <c r="T176" s="220"/>
      <c r="U176" s="221"/>
      <c r="V176" s="221"/>
      <c r="W176" s="222"/>
      <c r="X176" s="220"/>
      <c r="Y176" s="221"/>
      <c r="Z176" s="221"/>
      <c r="AA176" s="222"/>
      <c r="AB176" s="220"/>
      <c r="AC176" s="221"/>
      <c r="AD176" s="221" t="s">
        <v>2229</v>
      </c>
      <c r="AE176" s="222"/>
      <c r="AF176" s="223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/>
      <c r="G180" s="222"/>
      <c r="H180" s="220"/>
      <c r="I180" s="221"/>
      <c r="J180" s="221"/>
      <c r="K180" s="222"/>
      <c r="L180" s="220"/>
      <c r="M180" s="221"/>
      <c r="N180" s="221"/>
      <c r="O180" s="222"/>
      <c r="P180" s="220"/>
      <c r="Q180" s="221"/>
      <c r="R180" s="221"/>
      <c r="S180" s="222"/>
      <c r="T180" s="220"/>
      <c r="U180" s="221"/>
      <c r="V180" s="221"/>
      <c r="W180" s="222"/>
      <c r="X180" s="220"/>
      <c r="Y180" s="221"/>
      <c r="Z180" s="221"/>
      <c r="AA180" s="222"/>
      <c r="AB180" s="220"/>
      <c r="AC180" s="221"/>
      <c r="AD180" s="221" t="s">
        <v>2229</v>
      </c>
      <c r="AE180" s="222"/>
      <c r="AF180" s="223">
        <f>F180+J180+N180+R180+V180+Z180+AD180</f>
        <v>0</v>
      </c>
      <c r="AG180">
        <f>SUM(AF180:AF183)</f>
        <v>0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/>
      <c r="G184" s="222"/>
      <c r="H184" s="220"/>
      <c r="I184" s="221"/>
      <c r="J184" s="221"/>
      <c r="K184" s="222"/>
      <c r="L184" s="220"/>
      <c r="M184" s="221"/>
      <c r="N184" s="221"/>
      <c r="O184" s="222"/>
      <c r="P184" s="220"/>
      <c r="Q184" s="221"/>
      <c r="R184" s="221"/>
      <c r="S184" s="222"/>
      <c r="T184" s="220"/>
      <c r="U184" s="221"/>
      <c r="V184" s="221"/>
      <c r="W184" s="222"/>
      <c r="X184" s="220"/>
      <c r="Y184" s="221"/>
      <c r="Z184" s="221"/>
      <c r="AA184" s="222"/>
      <c r="AB184" s="220"/>
      <c r="AC184" s="221"/>
      <c r="AD184" s="221" t="s">
        <v>2229</v>
      </c>
      <c r="AE184" s="222"/>
      <c r="AF184" s="223">
        <f>F184+J184+N184+R184+V184+Z184+AD184</f>
        <v>0</v>
      </c>
      <c r="AG184">
        <f>SUM(AF184:AF187)</f>
        <v>0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/>
      <c r="G188" s="222"/>
      <c r="H188" s="220"/>
      <c r="I188" s="221"/>
      <c r="J188" s="221"/>
      <c r="K188" s="222"/>
      <c r="L188" s="220"/>
      <c r="M188" s="221"/>
      <c r="N188" s="221"/>
      <c r="O188" s="222"/>
      <c r="P188" s="220"/>
      <c r="Q188" s="221"/>
      <c r="R188" s="221"/>
      <c r="S188" s="222"/>
      <c r="T188" s="220"/>
      <c r="U188" s="221"/>
      <c r="V188" s="221"/>
      <c r="W188" s="222"/>
      <c r="X188" s="220"/>
      <c r="Y188" s="221"/>
      <c r="Z188" s="221"/>
      <c r="AA188" s="222"/>
      <c r="AB188" s="220"/>
      <c r="AC188" s="221"/>
      <c r="AD188" s="221" t="s">
        <v>2229</v>
      </c>
      <c r="AE188" s="222"/>
      <c r="AF188" s="223">
        <f>F188+J188+N188+R188+V188+Z188+AD188</f>
        <v>0</v>
      </c>
      <c r="AG188">
        <f>SUM(AF188:AF191)</f>
        <v>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/>
      <c r="G192" s="222"/>
      <c r="H192" s="220"/>
      <c r="I192" s="221"/>
      <c r="J192" s="221"/>
      <c r="K192" s="222"/>
      <c r="L192" s="220"/>
      <c r="M192" s="221"/>
      <c r="N192" s="221"/>
      <c r="O192" s="222"/>
      <c r="P192" s="220"/>
      <c r="Q192" s="221"/>
      <c r="R192" s="221"/>
      <c r="S192" s="222"/>
      <c r="T192" s="220"/>
      <c r="U192" s="221"/>
      <c r="V192" s="221"/>
      <c r="W192" s="222"/>
      <c r="X192" s="220"/>
      <c r="Y192" s="221"/>
      <c r="Z192" s="221"/>
      <c r="AA192" s="222"/>
      <c r="AB192" s="220"/>
      <c r="AC192" s="221"/>
      <c r="AD192" s="221" t="s">
        <v>2229</v>
      </c>
      <c r="AE192" s="222"/>
      <c r="AF192" s="223">
        <f>F192+J192+N192+R192+V192+Z192+AD192</f>
        <v>0</v>
      </c>
      <c r="AG192">
        <f>SUM(AF192:AF195)</f>
        <v>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/>
      <c r="G196" s="222"/>
      <c r="H196" s="220"/>
      <c r="I196" s="221"/>
      <c r="J196" s="221"/>
      <c r="K196" s="222"/>
      <c r="L196" s="220"/>
      <c r="M196" s="221"/>
      <c r="N196" s="221"/>
      <c r="O196" s="222"/>
      <c r="P196" s="220"/>
      <c r="Q196" s="221"/>
      <c r="R196" s="221"/>
      <c r="S196" s="222"/>
      <c r="T196" s="220"/>
      <c r="U196" s="221"/>
      <c r="V196" s="221"/>
      <c r="W196" s="222"/>
      <c r="X196" s="220"/>
      <c r="Y196" s="221"/>
      <c r="Z196" s="221"/>
      <c r="AA196" s="222"/>
      <c r="AB196" s="220"/>
      <c r="AC196" s="221"/>
      <c r="AD196" s="221" t="s">
        <v>2229</v>
      </c>
      <c r="AE196" s="222"/>
      <c r="AF196" s="223">
        <f>F196+J196+N196+R196+V196+Z196+AD196</f>
        <v>0</v>
      </c>
      <c r="AG196">
        <f>SUM(AF196:AF199)</f>
        <v>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/>
      <c r="G204" s="222"/>
      <c r="H204" s="220"/>
      <c r="I204" s="221"/>
      <c r="J204" s="221"/>
      <c r="K204" s="222"/>
      <c r="L204" s="220"/>
      <c r="M204" s="221"/>
      <c r="N204" s="221"/>
      <c r="O204" s="222"/>
      <c r="P204" s="220"/>
      <c r="Q204" s="221"/>
      <c r="R204" s="221"/>
      <c r="S204" s="222"/>
      <c r="T204" s="220"/>
      <c r="U204" s="221"/>
      <c r="V204" s="221"/>
      <c r="W204" s="222"/>
      <c r="X204" s="220"/>
      <c r="Y204" s="221"/>
      <c r="Z204" s="221"/>
      <c r="AA204" s="222"/>
      <c r="AB204" s="220"/>
      <c r="AC204" s="221"/>
      <c r="AD204" s="221" t="s">
        <v>2229</v>
      </c>
      <c r="AE204" s="222"/>
      <c r="AF204" s="223">
        <f>F204+J204+N204+R204+V204+Z204+AD204</f>
        <v>0</v>
      </c>
      <c r="AG204">
        <f>SUM(AF204:AF207)</f>
        <v>0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/>
      <c r="G208" s="222"/>
      <c r="H208" s="220"/>
      <c r="I208" s="221"/>
      <c r="J208" s="221"/>
      <c r="K208" s="222"/>
      <c r="L208" s="220"/>
      <c r="M208" s="221"/>
      <c r="N208" s="221"/>
      <c r="O208" s="222"/>
      <c r="P208" s="220"/>
      <c r="Q208" s="221"/>
      <c r="R208" s="221"/>
      <c r="S208" s="222"/>
      <c r="T208" s="220"/>
      <c r="U208" s="221"/>
      <c r="V208" s="221"/>
      <c r="W208" s="222"/>
      <c r="X208" s="220"/>
      <c r="Y208" s="221"/>
      <c r="Z208" s="221"/>
      <c r="AA208" s="222"/>
      <c r="AB208" s="220"/>
      <c r="AC208" s="221"/>
      <c r="AD208" s="221" t="s">
        <v>2229</v>
      </c>
      <c r="AE208" s="222"/>
      <c r="AF208" s="223">
        <f>F208+J208+N208+R208+V208+Z208+AD208</f>
        <v>0</v>
      </c>
      <c r="AG208">
        <f>SUM(AF208:AF211)</f>
        <v>0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/>
      <c r="G216" s="222"/>
      <c r="H216" s="220"/>
      <c r="I216" s="221"/>
      <c r="J216" s="221"/>
      <c r="K216" s="222"/>
      <c r="L216" s="220"/>
      <c r="M216" s="221"/>
      <c r="N216" s="221"/>
      <c r="O216" s="222"/>
      <c r="P216" s="220"/>
      <c r="Q216" s="221"/>
      <c r="R216" s="221"/>
      <c r="S216" s="222"/>
      <c r="T216" s="220"/>
      <c r="U216" s="221"/>
      <c r="V216" s="221"/>
      <c r="W216" s="222"/>
      <c r="X216" s="220"/>
      <c r="Y216" s="221"/>
      <c r="Z216" s="221"/>
      <c r="AA216" s="222"/>
      <c r="AB216" s="220"/>
      <c r="AC216" s="221"/>
      <c r="AD216" s="221" t="s">
        <v>2229</v>
      </c>
      <c r="AE216" s="222"/>
      <c r="AF216" s="223">
        <f>F216+J216+N216+R216+V216+Z216+AD216</f>
        <v>0</v>
      </c>
      <c r="AG216">
        <f>SUM(AF216:AF219)</f>
        <v>0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/>
      <c r="G224" s="229"/>
      <c r="H224" s="227"/>
      <c r="I224" s="228"/>
      <c r="J224" s="228"/>
      <c r="K224" s="229"/>
      <c r="L224" s="227"/>
      <c r="M224" s="228"/>
      <c r="N224" s="228"/>
      <c r="O224" s="229"/>
      <c r="P224" s="227"/>
      <c r="Q224" s="228"/>
      <c r="R224" s="228"/>
      <c r="S224" s="229"/>
      <c r="T224" s="227"/>
      <c r="U224" s="228"/>
      <c r="V224" s="228"/>
      <c r="W224" s="229"/>
      <c r="X224" s="227"/>
      <c r="Y224" s="228"/>
      <c r="Z224" s="228"/>
      <c r="AA224" s="229"/>
      <c r="AB224" s="227"/>
      <c r="AC224" s="228"/>
      <c r="AD224" s="228" t="s">
        <v>2229</v>
      </c>
      <c r="AE224" s="229"/>
      <c r="AF224" s="23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/>
      <c r="G228" s="229"/>
      <c r="H228" s="227"/>
      <c r="I228" s="228"/>
      <c r="J228" s="228"/>
      <c r="K228" s="229"/>
      <c r="L228" s="227"/>
      <c r="M228" s="228"/>
      <c r="N228" s="228"/>
      <c r="O228" s="229"/>
      <c r="P228" s="227"/>
      <c r="Q228" s="228"/>
      <c r="R228" s="228"/>
      <c r="S228" s="229"/>
      <c r="T228" s="227"/>
      <c r="U228" s="228"/>
      <c r="V228" s="228"/>
      <c r="W228" s="229"/>
      <c r="X228" s="227"/>
      <c r="Y228" s="228"/>
      <c r="Z228" s="228"/>
      <c r="AA228" s="229"/>
      <c r="AB228" s="227"/>
      <c r="AC228" s="228"/>
      <c r="AD228" s="228" t="s">
        <v>2229</v>
      </c>
      <c r="AE228" s="229"/>
      <c r="AF228" s="230">
        <f>F228+J228+N228+R228+V228+Z228+AD228</f>
        <v>0</v>
      </c>
      <c r="AG228">
        <f>SUM(AF228:AF231)</f>
        <v>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/>
      <c r="G232" s="229"/>
      <c r="H232" s="227"/>
      <c r="I232" s="228"/>
      <c r="J232" s="228"/>
      <c r="K232" s="229"/>
      <c r="L232" s="227"/>
      <c r="M232" s="228"/>
      <c r="N232" s="228"/>
      <c r="O232" s="229"/>
      <c r="P232" s="227"/>
      <c r="Q232" s="228"/>
      <c r="R232" s="228"/>
      <c r="S232" s="229"/>
      <c r="T232" s="227"/>
      <c r="U232" s="228"/>
      <c r="V232" s="228"/>
      <c r="W232" s="229"/>
      <c r="X232" s="227"/>
      <c r="Y232" s="228"/>
      <c r="Z232" s="228"/>
      <c r="AA232" s="229"/>
      <c r="AB232" s="227"/>
      <c r="AC232" s="228"/>
      <c r="AD232" s="228" t="s">
        <v>2229</v>
      </c>
      <c r="AE232" s="229"/>
      <c r="AF232" s="230">
        <f>F232+J232+N232+R232+V232+Z232+AD232</f>
        <v>0</v>
      </c>
      <c r="AG232">
        <f>SUM(AF232:AF235)</f>
        <v>0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/>
      <c r="G236" s="229"/>
      <c r="H236" s="227"/>
      <c r="I236" s="228"/>
      <c r="J236" s="228"/>
      <c r="K236" s="229"/>
      <c r="L236" s="227"/>
      <c r="M236" s="228"/>
      <c r="N236" s="228"/>
      <c r="O236" s="229"/>
      <c r="P236" s="227"/>
      <c r="Q236" s="228"/>
      <c r="R236" s="228"/>
      <c r="S236" s="229"/>
      <c r="T236" s="227"/>
      <c r="U236" s="228"/>
      <c r="V236" s="228"/>
      <c r="W236" s="229"/>
      <c r="X236" s="227"/>
      <c r="Y236" s="228"/>
      <c r="Z236" s="228"/>
      <c r="AA236" s="229"/>
      <c r="AB236" s="227"/>
      <c r="AC236" s="228"/>
      <c r="AD236" s="228" t="s">
        <v>2229</v>
      </c>
      <c r="AE236" s="229"/>
      <c r="AF236" s="230">
        <f>F236+J236+N236+R236+V236+Z236+AD236</f>
        <v>0</v>
      </c>
      <c r="AG236">
        <f>SUM(AF236:AF239)</f>
        <v>0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/>
      <c r="G240" s="229"/>
      <c r="H240" s="227"/>
      <c r="I240" s="228"/>
      <c r="J240" s="228"/>
      <c r="K240" s="229"/>
      <c r="L240" s="227"/>
      <c r="M240" s="228"/>
      <c r="N240" s="228"/>
      <c r="O240" s="229"/>
      <c r="P240" s="227"/>
      <c r="Q240" s="228"/>
      <c r="R240" s="228"/>
      <c r="S240" s="229"/>
      <c r="T240" s="227"/>
      <c r="U240" s="228"/>
      <c r="V240" s="228"/>
      <c r="W240" s="229"/>
      <c r="X240" s="227"/>
      <c r="Y240" s="228"/>
      <c r="Z240" s="228"/>
      <c r="AA240" s="229"/>
      <c r="AB240" s="227"/>
      <c r="AC240" s="228"/>
      <c r="AD240" s="228" t="s">
        <v>2229</v>
      </c>
      <c r="AE240" s="229"/>
      <c r="AF240" s="230">
        <f>F240+J240+N240+R240+V240+Z240+AD240</f>
        <v>0</v>
      </c>
      <c r="AG240">
        <f>SUM(AF240:AF243)</f>
        <v>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/>
      <c r="G244" s="229"/>
      <c r="H244" s="227"/>
      <c r="I244" s="228"/>
      <c r="J244" s="228"/>
      <c r="K244" s="229"/>
      <c r="L244" s="227"/>
      <c r="M244" s="228"/>
      <c r="N244" s="228"/>
      <c r="O244" s="229"/>
      <c r="P244" s="227"/>
      <c r="Q244" s="228"/>
      <c r="R244" s="228"/>
      <c r="S244" s="229"/>
      <c r="T244" s="227"/>
      <c r="U244" s="228"/>
      <c r="V244" s="228"/>
      <c r="W244" s="229"/>
      <c r="X244" s="227"/>
      <c r="Y244" s="228"/>
      <c r="Z244" s="228"/>
      <c r="AA244" s="229"/>
      <c r="AB244" s="227"/>
      <c r="AC244" s="228"/>
      <c r="AD244" s="228" t="s">
        <v>2229</v>
      </c>
      <c r="AE244" s="229"/>
      <c r="AF244" s="230">
        <f>F244+J244+N244+R244+V244+Z244+AD244</f>
        <v>0</v>
      </c>
      <c r="AG244">
        <f>SUM(AF244:AF247)</f>
        <v>0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/>
      <c r="G248" s="229"/>
      <c r="H248" s="227"/>
      <c r="I248" s="228"/>
      <c r="J248" s="228"/>
      <c r="K248" s="229"/>
      <c r="L248" s="227"/>
      <c r="M248" s="228"/>
      <c r="N248" s="228"/>
      <c r="O248" s="229"/>
      <c r="P248" s="227"/>
      <c r="Q248" s="228"/>
      <c r="R248" s="228"/>
      <c r="S248" s="229"/>
      <c r="T248" s="227"/>
      <c r="U248" s="228"/>
      <c r="V248" s="228"/>
      <c r="W248" s="229"/>
      <c r="X248" s="227"/>
      <c r="Y248" s="228"/>
      <c r="Z248" s="228"/>
      <c r="AA248" s="229"/>
      <c r="AB248" s="227"/>
      <c r="AC248" s="228"/>
      <c r="AD248" s="228" t="s">
        <v>2229</v>
      </c>
      <c r="AE248" s="229"/>
      <c r="AF248" s="230">
        <f>F248+J248+N248+R248+V248+Z248+AD248</f>
        <v>0</v>
      </c>
      <c r="AG248">
        <f>SUM(AF248:AF251)</f>
        <v>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/>
      <c r="G252" s="229"/>
      <c r="H252" s="227"/>
      <c r="I252" s="228"/>
      <c r="J252" s="228"/>
      <c r="K252" s="229"/>
      <c r="L252" s="227"/>
      <c r="M252" s="228"/>
      <c r="N252" s="228"/>
      <c r="O252" s="229"/>
      <c r="P252" s="227"/>
      <c r="Q252" s="228"/>
      <c r="R252" s="228"/>
      <c r="S252" s="229"/>
      <c r="T252" s="227"/>
      <c r="U252" s="228"/>
      <c r="V252" s="228"/>
      <c r="W252" s="229"/>
      <c r="X252" s="227"/>
      <c r="Y252" s="228"/>
      <c r="Z252" s="228"/>
      <c r="AA252" s="229"/>
      <c r="AB252" s="227"/>
      <c r="AC252" s="228"/>
      <c r="AD252" s="228" t="s">
        <v>2229</v>
      </c>
      <c r="AE252" s="229"/>
      <c r="AF252" s="230">
        <f>F252+J252+N252+R252+V252+Z252+AD252</f>
        <v>0</v>
      </c>
      <c r="AG252">
        <f>SUM(AF252:AF255)</f>
        <v>0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/>
      <c r="G256" s="229"/>
      <c r="H256" s="227"/>
      <c r="I256" s="228"/>
      <c r="J256" s="228"/>
      <c r="K256" s="229"/>
      <c r="L256" s="227"/>
      <c r="M256" s="228"/>
      <c r="N256" s="228"/>
      <c r="O256" s="229"/>
      <c r="P256" s="227"/>
      <c r="Q256" s="228"/>
      <c r="R256" s="228"/>
      <c r="S256" s="229"/>
      <c r="T256" s="227"/>
      <c r="U256" s="228"/>
      <c r="V256" s="228"/>
      <c r="W256" s="229"/>
      <c r="X256" s="227"/>
      <c r="Y256" s="228"/>
      <c r="Z256" s="228"/>
      <c r="AA256" s="229"/>
      <c r="AB256" s="227"/>
      <c r="AC256" s="228"/>
      <c r="AD256" s="228" t="s">
        <v>2229</v>
      </c>
      <c r="AE256" s="229"/>
      <c r="AF256" s="230">
        <f>F256+J256+N256+R256+V256+Z256+AD256</f>
        <v>0</v>
      </c>
      <c r="AG256">
        <f>SUM(AF256:AF259)</f>
        <v>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/>
      <c r="G260" s="229"/>
      <c r="H260" s="227"/>
      <c r="I260" s="228"/>
      <c r="J260" s="228"/>
      <c r="K260" s="229"/>
      <c r="L260" s="227"/>
      <c r="M260" s="228"/>
      <c r="N260" s="228"/>
      <c r="O260" s="229"/>
      <c r="P260" s="227"/>
      <c r="Q260" s="228"/>
      <c r="R260" s="228"/>
      <c r="S260" s="229"/>
      <c r="T260" s="227"/>
      <c r="U260" s="228"/>
      <c r="V260" s="228"/>
      <c r="W260" s="229"/>
      <c r="X260" s="227"/>
      <c r="Y260" s="228"/>
      <c r="Z260" s="228"/>
      <c r="AA260" s="229"/>
      <c r="AB260" s="227"/>
      <c r="AC260" s="228"/>
      <c r="AD260" s="228" t="s">
        <v>2229</v>
      </c>
      <c r="AE260" s="229"/>
      <c r="AF260" s="230">
        <f>F260+J260+N260+R260+V260+Z260+AD260</f>
        <v>0</v>
      </c>
      <c r="AG260">
        <f>SUM(AF260:AF263)</f>
        <v>0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/>
      <c r="G264" s="229"/>
      <c r="H264" s="227"/>
      <c r="I264" s="228"/>
      <c r="J264" s="228"/>
      <c r="K264" s="229"/>
      <c r="L264" s="227"/>
      <c r="M264" s="228"/>
      <c r="N264" s="228"/>
      <c r="O264" s="229"/>
      <c r="P264" s="227"/>
      <c r="Q264" s="228"/>
      <c r="R264" s="228"/>
      <c r="S264" s="229"/>
      <c r="T264" s="227"/>
      <c r="U264" s="228"/>
      <c r="V264" s="228"/>
      <c r="W264" s="229"/>
      <c r="X264" s="227"/>
      <c r="Y264" s="228"/>
      <c r="Z264" s="228"/>
      <c r="AA264" s="229"/>
      <c r="AB264" s="227"/>
      <c r="AC264" s="228"/>
      <c r="AD264" s="228" t="s">
        <v>2229</v>
      </c>
      <c r="AE264" s="229"/>
      <c r="AF264" s="230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/>
      <c r="G268" s="229"/>
      <c r="H268" s="227"/>
      <c r="I268" s="228"/>
      <c r="J268" s="228"/>
      <c r="K268" s="229"/>
      <c r="L268" s="227"/>
      <c r="M268" s="228"/>
      <c r="N268" s="228"/>
      <c r="O268" s="229"/>
      <c r="P268" s="227"/>
      <c r="Q268" s="228"/>
      <c r="R268" s="228"/>
      <c r="S268" s="229"/>
      <c r="T268" s="227"/>
      <c r="U268" s="228"/>
      <c r="V268" s="228"/>
      <c r="W268" s="229"/>
      <c r="X268" s="227"/>
      <c r="Y268" s="228"/>
      <c r="Z268" s="228"/>
      <c r="AA268" s="229"/>
      <c r="AB268" s="227"/>
      <c r="AC268" s="228"/>
      <c r="AD268" s="228" t="s">
        <v>2229</v>
      </c>
      <c r="AE268" s="229"/>
      <c r="AF268" s="230">
        <f>F268+J268+N268+R268+V268+Z268+AD268</f>
        <v>0</v>
      </c>
      <c r="AG268">
        <f>SUM(AF268:AF271)</f>
        <v>0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/>
      <c r="G272" s="229"/>
      <c r="H272" s="227"/>
      <c r="I272" s="228"/>
      <c r="J272" s="228"/>
      <c r="K272" s="229"/>
      <c r="L272" s="227"/>
      <c r="M272" s="228"/>
      <c r="N272" s="228"/>
      <c r="O272" s="229"/>
      <c r="P272" s="227"/>
      <c r="Q272" s="228"/>
      <c r="R272" s="228"/>
      <c r="S272" s="229"/>
      <c r="T272" s="227"/>
      <c r="U272" s="228"/>
      <c r="V272" s="228"/>
      <c r="W272" s="229"/>
      <c r="X272" s="227"/>
      <c r="Y272" s="228"/>
      <c r="Z272" s="228"/>
      <c r="AA272" s="229"/>
      <c r="AB272" s="227"/>
      <c r="AC272" s="228"/>
      <c r="AD272" s="228" t="s">
        <v>2229</v>
      </c>
      <c r="AE272" s="229"/>
      <c r="AF272" s="230">
        <f>F272+J272+N272+R272+V272+Z272+AD272</f>
        <v>0</v>
      </c>
      <c r="AG272">
        <f>SUM(AF272:AF275)</f>
        <v>0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/>
      <c r="G276" s="229"/>
      <c r="H276" s="227"/>
      <c r="I276" s="228"/>
      <c r="J276" s="228"/>
      <c r="K276" s="229"/>
      <c r="L276" s="227"/>
      <c r="M276" s="228"/>
      <c r="N276" s="228"/>
      <c r="O276" s="229"/>
      <c r="P276" s="227"/>
      <c r="Q276" s="228"/>
      <c r="R276" s="228"/>
      <c r="S276" s="229"/>
      <c r="T276" s="227"/>
      <c r="U276" s="228"/>
      <c r="V276" s="228"/>
      <c r="W276" s="229"/>
      <c r="X276" s="227"/>
      <c r="Y276" s="228"/>
      <c r="Z276" s="228"/>
      <c r="AA276" s="229"/>
      <c r="AB276" s="227"/>
      <c r="AC276" s="228"/>
      <c r="AD276" s="228" t="s">
        <v>2229</v>
      </c>
      <c r="AE276" s="229"/>
      <c r="AF276" s="230">
        <f>F276+J276+N276+R276+V276+Z276+AD276</f>
        <v>0</v>
      </c>
      <c r="AG276">
        <f>SUM(AF276:AF279)</f>
        <v>0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/>
      <c r="G280" s="229"/>
      <c r="H280" s="227"/>
      <c r="I280" s="228"/>
      <c r="J280" s="228"/>
      <c r="K280" s="229"/>
      <c r="L280" s="227"/>
      <c r="M280" s="228"/>
      <c r="N280" s="228"/>
      <c r="O280" s="229"/>
      <c r="P280" s="227"/>
      <c r="Q280" s="228"/>
      <c r="R280" s="228"/>
      <c r="S280" s="229"/>
      <c r="T280" s="227"/>
      <c r="U280" s="228"/>
      <c r="V280" s="228"/>
      <c r="W280" s="229"/>
      <c r="X280" s="227"/>
      <c r="Y280" s="228"/>
      <c r="Z280" s="228"/>
      <c r="AA280" s="229"/>
      <c r="AB280" s="227"/>
      <c r="AC280" s="228"/>
      <c r="AD280" s="228" t="s">
        <v>2229</v>
      </c>
      <c r="AE280" s="229"/>
      <c r="AF280" s="230">
        <f>F280+J280+N280+R280+V280+Z280+AD280</f>
        <v>0</v>
      </c>
      <c r="AG280">
        <f>SUM(AF280:AF283)</f>
        <v>0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/>
      <c r="G284" s="229"/>
      <c r="H284" s="227"/>
      <c r="I284" s="228"/>
      <c r="J284" s="228"/>
      <c r="K284" s="229"/>
      <c r="L284" s="227"/>
      <c r="M284" s="228"/>
      <c r="N284" s="228"/>
      <c r="O284" s="229"/>
      <c r="P284" s="227"/>
      <c r="Q284" s="228"/>
      <c r="R284" s="228"/>
      <c r="S284" s="229"/>
      <c r="T284" s="227"/>
      <c r="U284" s="228"/>
      <c r="V284" s="228"/>
      <c r="W284" s="229"/>
      <c r="X284" s="227"/>
      <c r="Y284" s="228"/>
      <c r="Z284" s="228"/>
      <c r="AA284" s="229"/>
      <c r="AB284" s="227"/>
      <c r="AC284" s="228"/>
      <c r="AD284" s="228" t="s">
        <v>2229</v>
      </c>
      <c r="AE284" s="229"/>
      <c r="AF284" s="230">
        <f>F284+J284+N284+R284+V284+Z284+AD284</f>
        <v>0</v>
      </c>
      <c r="AG284">
        <f>SUM(AF284:AF287)</f>
        <v>0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/>
      <c r="G288" s="229"/>
      <c r="H288" s="227"/>
      <c r="I288" s="228"/>
      <c r="J288" s="228"/>
      <c r="K288" s="229"/>
      <c r="L288" s="227"/>
      <c r="M288" s="228"/>
      <c r="N288" s="228"/>
      <c r="O288" s="229"/>
      <c r="P288" s="227"/>
      <c r="Q288" s="228"/>
      <c r="R288" s="228"/>
      <c r="S288" s="229"/>
      <c r="T288" s="227"/>
      <c r="U288" s="228"/>
      <c r="V288" s="228"/>
      <c r="W288" s="229"/>
      <c r="X288" s="227"/>
      <c r="Y288" s="228"/>
      <c r="Z288" s="228"/>
      <c r="AA288" s="229"/>
      <c r="AB288" s="227"/>
      <c r="AC288" s="228"/>
      <c r="AD288" s="228" t="s">
        <v>2229</v>
      </c>
      <c r="AE288" s="229"/>
      <c r="AF288" s="230">
        <f>F288+J288+N288+R288+V288+Z288+AD288</f>
        <v>0</v>
      </c>
      <c r="AG288">
        <f>SUM(AF288:AF291)</f>
        <v>0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/>
      <c r="G292" s="229"/>
      <c r="H292" s="227"/>
      <c r="I292" s="228"/>
      <c r="J292" s="228"/>
      <c r="K292" s="229"/>
      <c r="L292" s="227"/>
      <c r="M292" s="228"/>
      <c r="N292" s="228"/>
      <c r="O292" s="229"/>
      <c r="P292" s="227"/>
      <c r="Q292" s="228"/>
      <c r="R292" s="228"/>
      <c r="S292" s="229"/>
      <c r="T292" s="227"/>
      <c r="U292" s="228"/>
      <c r="V292" s="228"/>
      <c r="W292" s="229"/>
      <c r="X292" s="227"/>
      <c r="Y292" s="228"/>
      <c r="Z292" s="228"/>
      <c r="AA292" s="229"/>
      <c r="AB292" s="227"/>
      <c r="AC292" s="228"/>
      <c r="AD292" s="228" t="s">
        <v>2229</v>
      </c>
      <c r="AE292" s="229"/>
      <c r="AF292" s="230">
        <f>F292+J292+N292+R292+V292+Z292+AD292</f>
        <v>0</v>
      </c>
      <c r="AG292">
        <f>SUM(AF292:AF295)</f>
        <v>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/>
      <c r="G296" s="229"/>
      <c r="H296" s="227"/>
      <c r="I296" s="228"/>
      <c r="J296" s="228"/>
      <c r="K296" s="229"/>
      <c r="L296" s="227"/>
      <c r="M296" s="228"/>
      <c r="N296" s="228"/>
      <c r="O296" s="229"/>
      <c r="P296" s="227"/>
      <c r="Q296" s="228"/>
      <c r="R296" s="228"/>
      <c r="S296" s="229"/>
      <c r="T296" s="227"/>
      <c r="U296" s="228"/>
      <c r="V296" s="228"/>
      <c r="W296" s="229"/>
      <c r="X296" s="227"/>
      <c r="Y296" s="228"/>
      <c r="Z296" s="228"/>
      <c r="AA296" s="229"/>
      <c r="AB296" s="227"/>
      <c r="AC296" s="228"/>
      <c r="AD296" s="228" t="s">
        <v>2229</v>
      </c>
      <c r="AE296" s="229"/>
      <c r="AF296" s="230">
        <f>F296+J296+N296+R296+V296+Z296+AD296</f>
        <v>0</v>
      </c>
      <c r="AG296">
        <f>SUM(AF296:AF299)</f>
        <v>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/>
      <c r="G300" s="229"/>
      <c r="H300" s="227"/>
      <c r="I300" s="228"/>
      <c r="J300" s="228"/>
      <c r="K300" s="229"/>
      <c r="L300" s="227"/>
      <c r="M300" s="228"/>
      <c r="N300" s="228"/>
      <c r="O300" s="229"/>
      <c r="P300" s="227"/>
      <c r="Q300" s="228"/>
      <c r="R300" s="228"/>
      <c r="S300" s="229"/>
      <c r="T300" s="227"/>
      <c r="U300" s="228"/>
      <c r="V300" s="228"/>
      <c r="W300" s="229"/>
      <c r="X300" s="227"/>
      <c r="Y300" s="228"/>
      <c r="Z300" s="228"/>
      <c r="AA300" s="229"/>
      <c r="AB300" s="227"/>
      <c r="AC300" s="228"/>
      <c r="AD300" s="228" t="s">
        <v>2229</v>
      </c>
      <c r="AE300" s="229"/>
      <c r="AF300" s="230">
        <f>F300+J300+N300+R300+V300+Z300+AD300</f>
        <v>0</v>
      </c>
      <c r="AG300">
        <f>SUM(AF300:AF303)</f>
        <v>0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/>
      <c r="G304" s="229"/>
      <c r="H304" s="227"/>
      <c r="I304" s="228"/>
      <c r="J304" s="228"/>
      <c r="K304" s="229"/>
      <c r="L304" s="227"/>
      <c r="M304" s="228"/>
      <c r="N304" s="228"/>
      <c r="O304" s="229"/>
      <c r="P304" s="227"/>
      <c r="Q304" s="228"/>
      <c r="R304" s="228"/>
      <c r="S304" s="229"/>
      <c r="T304" s="227"/>
      <c r="U304" s="228"/>
      <c r="V304" s="228"/>
      <c r="W304" s="229"/>
      <c r="X304" s="227"/>
      <c r="Y304" s="228"/>
      <c r="Z304" s="228"/>
      <c r="AA304" s="229"/>
      <c r="AB304" s="227"/>
      <c r="AC304" s="228"/>
      <c r="AD304" s="228" t="s">
        <v>2229</v>
      </c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193" priority="1"/>
  </conditionalFormatting>
  <conditionalFormatting sqref="B4:B311">
    <cfRule type="duplicateValues" dxfId="192" priority="2"/>
    <cfRule type="duplicateValues" dxfId="191" priority="3"/>
    <cfRule type="duplicateValues" dxfId="190" priority="4"/>
  </conditionalFormatting>
  <conditionalFormatting sqref="B4:B20192">
    <cfRule type="duplicateValues" dxfId="189" priority="5"/>
    <cfRule type="duplicateValues" dxfId="188" priority="6"/>
  </conditionalFormatting>
  <conditionalFormatting sqref="B4:B20191">
    <cfRule type="duplicateValues" dxfId="187" priority="7"/>
  </conditionalFormatting>
  <conditionalFormatting sqref="B4:B20190">
    <cfRule type="duplicateValues" dxfId="186" priority="8"/>
  </conditionalFormatting>
  <conditionalFormatting sqref="B4:B19981">
    <cfRule type="duplicateValues" dxfId="185" priority="9"/>
  </conditionalFormatting>
  <conditionalFormatting sqref="B4:B19978">
    <cfRule type="duplicateValues" dxfId="184" priority="10"/>
  </conditionalFormatting>
  <conditionalFormatting sqref="B4:B19980">
    <cfRule type="duplicateValues" dxfId="183" priority="11"/>
  </conditionalFormatting>
  <conditionalFormatting sqref="B4:B19977">
    <cfRule type="duplicateValues" dxfId="182" priority="12"/>
  </conditionalFormatting>
  <conditionalFormatting sqref="B4:B19863">
    <cfRule type="duplicateValues" dxfId="181" priority="13"/>
    <cfRule type="duplicateValues" dxfId="180" priority="14"/>
    <cfRule type="duplicateValues" dxfId="179" priority="15"/>
    <cfRule type="duplicateValues" dxfId="178" priority="16"/>
    <cfRule type="duplicateValues" dxfId="177" priority="17"/>
    <cfRule type="duplicateValues" dxfId="176" priority="18"/>
    <cfRule type="duplicateValues" dxfId="175" priority="19"/>
    <cfRule type="duplicateValues" dxfId="174" priority="20"/>
    <cfRule type="duplicateValues" dxfId="173" priority="21"/>
    <cfRule type="duplicateValues" dxfId="172" priority="22"/>
    <cfRule type="duplicateValues" dxfId="171" priority="23"/>
    <cfRule type="duplicateValues" dxfId="170" priority="24"/>
    <cfRule type="duplicateValues" dxfId="169" priority="25"/>
  </conditionalFormatting>
  <conditionalFormatting sqref="B4:B19863">
    <cfRule type="duplicateValues" dxfId="168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96481-47CE-4319-B991-0FA4FAE4364A}">
  <dimension ref="A1:AI311"/>
  <sheetViews>
    <sheetView tabSelected="1"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231" t="s">
        <v>2194</v>
      </c>
      <c r="E2" s="184"/>
      <c r="F2" s="184"/>
      <c r="G2" s="185"/>
      <c r="H2" s="177" t="s">
        <v>2195</v>
      </c>
      <c r="I2" s="175"/>
      <c r="J2" s="175"/>
      <c r="K2" s="176"/>
      <c r="L2" s="177" t="s">
        <v>2196</v>
      </c>
      <c r="M2" s="175"/>
      <c r="N2" s="175"/>
      <c r="O2" s="176"/>
      <c r="P2" s="177" t="s">
        <v>2197</v>
      </c>
      <c r="Q2" s="175"/>
      <c r="R2" s="175"/>
      <c r="S2" s="176"/>
      <c r="T2" s="177" t="s">
        <v>2198</v>
      </c>
      <c r="U2" s="175"/>
      <c r="V2" s="175"/>
      <c r="W2" s="176"/>
      <c r="X2" s="177" t="s">
        <v>2199</v>
      </c>
      <c r="Y2" s="175"/>
      <c r="Z2" s="175"/>
      <c r="AA2" s="176"/>
      <c r="AB2" s="177" t="s">
        <v>2200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 t="s">
        <v>2229</v>
      </c>
      <c r="G40" s="208"/>
      <c r="H40" s="206"/>
      <c r="I40" s="207"/>
      <c r="J40" s="207" t="s">
        <v>2229</v>
      </c>
      <c r="K40" s="208"/>
      <c r="L40" s="206"/>
      <c r="M40" s="207"/>
      <c r="N40" s="207" t="s">
        <v>2229</v>
      </c>
      <c r="O40" s="208"/>
      <c r="P40" s="206"/>
      <c r="Q40" s="207"/>
      <c r="R40" s="207" t="s">
        <v>2229</v>
      </c>
      <c r="S40" s="208"/>
      <c r="T40" s="206"/>
      <c r="U40" s="207"/>
      <c r="V40" s="207" t="s">
        <v>2229</v>
      </c>
      <c r="W40" s="208"/>
      <c r="X40" s="206"/>
      <c r="Y40" s="207"/>
      <c r="Z40" s="207" t="s">
        <v>2229</v>
      </c>
      <c r="AA40" s="208"/>
      <c r="AB40" s="206"/>
      <c r="AC40" s="207"/>
      <c r="AD40" s="207" t="s">
        <v>2229</v>
      </c>
      <c r="AE40" s="208"/>
      <c r="AF40" s="209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 t="s">
        <v>2229</v>
      </c>
      <c r="G72" s="215"/>
      <c r="H72" s="213"/>
      <c r="I72" s="214"/>
      <c r="J72" s="214" t="s">
        <v>2229</v>
      </c>
      <c r="K72" s="215"/>
      <c r="L72" s="213"/>
      <c r="M72" s="214"/>
      <c r="N72" s="214" t="s">
        <v>2229</v>
      </c>
      <c r="O72" s="215"/>
      <c r="P72" s="213"/>
      <c r="Q72" s="214"/>
      <c r="R72" s="214" t="s">
        <v>2229</v>
      </c>
      <c r="S72" s="215"/>
      <c r="T72" s="213"/>
      <c r="U72" s="214"/>
      <c r="V72" s="214" t="s">
        <v>2229</v>
      </c>
      <c r="W72" s="215"/>
      <c r="X72" s="213"/>
      <c r="Y72" s="214"/>
      <c r="Z72" s="214" t="s">
        <v>2229</v>
      </c>
      <c r="AA72" s="215"/>
      <c r="AB72" s="213"/>
      <c r="AC72" s="214"/>
      <c r="AD72" s="214" t="s">
        <v>2229</v>
      </c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 t="s">
        <v>2230</v>
      </c>
      <c r="G116" s="222"/>
      <c r="H116" s="220"/>
      <c r="I116" s="221"/>
      <c r="J116" s="221" t="s">
        <v>2229</v>
      </c>
      <c r="K116" s="222"/>
      <c r="L116" s="220"/>
      <c r="M116" s="221"/>
      <c r="N116" s="221" t="s">
        <v>2230</v>
      </c>
      <c r="O116" s="222"/>
      <c r="P116" s="220"/>
      <c r="Q116" s="221"/>
      <c r="R116" s="221" t="s">
        <v>2230</v>
      </c>
      <c r="S116" s="222"/>
      <c r="T116" s="220"/>
      <c r="U116" s="221"/>
      <c r="V116" s="221" t="s">
        <v>2230</v>
      </c>
      <c r="W116" s="222"/>
      <c r="X116" s="220"/>
      <c r="Y116" s="221"/>
      <c r="Z116" s="221" t="s">
        <v>2231</v>
      </c>
      <c r="AA116" s="222"/>
      <c r="AB116" s="220"/>
      <c r="AC116" s="221"/>
      <c r="AD116" s="221" t="s">
        <v>2229</v>
      </c>
      <c r="AE116" s="222"/>
      <c r="AF116" s="223">
        <f>F116+J116+N116+R116+V116+Z116+AD116</f>
        <v>32.5</v>
      </c>
      <c r="AG116">
        <f>SUM(AF116:AF119)</f>
        <v>32.5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 t="s">
        <v>2230</v>
      </c>
      <c r="G120" s="222"/>
      <c r="H120" s="220"/>
      <c r="I120" s="221"/>
      <c r="J120" s="221" t="s">
        <v>2235</v>
      </c>
      <c r="K120" s="222"/>
      <c r="L120" s="220"/>
      <c r="M120" s="221"/>
      <c r="N120" s="221" t="s">
        <v>2230</v>
      </c>
      <c r="O120" s="222"/>
      <c r="P120" s="220"/>
      <c r="Q120" s="221"/>
      <c r="R120" s="221" t="s">
        <v>2230</v>
      </c>
      <c r="S120" s="222"/>
      <c r="T120" s="220"/>
      <c r="U120" s="221"/>
      <c r="V120" s="221" t="s">
        <v>2230</v>
      </c>
      <c r="W120" s="222"/>
      <c r="X120" s="220"/>
      <c r="Y120" s="221"/>
      <c r="Z120" s="221" t="s">
        <v>2234</v>
      </c>
      <c r="AA120" s="222"/>
      <c r="AB120" s="220"/>
      <c r="AC120" s="221"/>
      <c r="AD120" s="221" t="s">
        <v>2229</v>
      </c>
      <c r="AE120" s="222"/>
      <c r="AF120" s="223">
        <f>F120+J120+N120+R120+V120+Z120+AD120</f>
        <v>40.5</v>
      </c>
      <c r="AG120">
        <f>SUM(AF120:AF123)</f>
        <v>40.5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 t="s">
        <v>2229</v>
      </c>
      <c r="G132" s="222"/>
      <c r="H132" s="220"/>
      <c r="I132" s="221"/>
      <c r="J132" s="221" t="s">
        <v>2233</v>
      </c>
      <c r="K132" s="222"/>
      <c r="L132" s="220"/>
      <c r="M132" s="221"/>
      <c r="N132" s="221" t="s">
        <v>2247</v>
      </c>
      <c r="O132" s="222"/>
      <c r="P132" s="220"/>
      <c r="Q132" s="221"/>
      <c r="R132" s="221" t="s">
        <v>2235</v>
      </c>
      <c r="S132" s="222"/>
      <c r="T132" s="220"/>
      <c r="U132" s="221"/>
      <c r="V132" s="221" t="s">
        <v>2235</v>
      </c>
      <c r="W132" s="222"/>
      <c r="X132" s="220"/>
      <c r="Y132" s="221"/>
      <c r="Z132" s="221" t="s">
        <v>2229</v>
      </c>
      <c r="AA132" s="222"/>
      <c r="AB132" s="220"/>
      <c r="AC132" s="221"/>
      <c r="AD132" s="221" t="s">
        <v>2229</v>
      </c>
      <c r="AE132" s="222"/>
      <c r="AF132" s="223">
        <f>F132+J132+N132+R132+V132+Z132+AD132</f>
        <v>28.5</v>
      </c>
      <c r="AG132">
        <f>SUM(AF132:AF135)</f>
        <v>28.5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 t="s">
        <v>2229</v>
      </c>
      <c r="G136" s="222"/>
      <c r="H136" s="220"/>
      <c r="I136" s="221"/>
      <c r="J136" s="221" t="s">
        <v>2235</v>
      </c>
      <c r="K136" s="222"/>
      <c r="L136" s="220"/>
      <c r="M136" s="221"/>
      <c r="N136" s="221" t="s">
        <v>2230</v>
      </c>
      <c r="O136" s="222"/>
      <c r="P136" s="220"/>
      <c r="Q136" s="221"/>
      <c r="R136" s="221" t="s">
        <v>2232</v>
      </c>
      <c r="S136" s="222"/>
      <c r="T136" s="220"/>
      <c r="U136" s="221"/>
      <c r="V136" s="221" t="s">
        <v>2230</v>
      </c>
      <c r="W136" s="222"/>
      <c r="X136" s="220"/>
      <c r="Y136" s="221"/>
      <c r="Z136" s="221" t="s">
        <v>2231</v>
      </c>
      <c r="AA136" s="222"/>
      <c r="AB136" s="220"/>
      <c r="AC136" s="221"/>
      <c r="AD136" s="221" t="s">
        <v>2229</v>
      </c>
      <c r="AE136" s="222"/>
      <c r="AF136" s="223">
        <f>F136+J136+N136+R136+V136+Z136+AD136</f>
        <v>32.5</v>
      </c>
      <c r="AG136">
        <f>SUM(AF136:AF139)</f>
        <v>32.5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 t="s">
        <v>2229</v>
      </c>
      <c r="G140" s="222"/>
      <c r="H140" s="220"/>
      <c r="I140" s="221"/>
      <c r="J140" s="221" t="s">
        <v>2229</v>
      </c>
      <c r="K140" s="222"/>
      <c r="L140" s="220"/>
      <c r="M140" s="221"/>
      <c r="N140" s="221" t="s">
        <v>2229</v>
      </c>
      <c r="O140" s="222"/>
      <c r="P140" s="220"/>
      <c r="Q140" s="221"/>
      <c r="R140" s="221" t="s">
        <v>2229</v>
      </c>
      <c r="S140" s="222"/>
      <c r="T140" s="220"/>
      <c r="U140" s="221"/>
      <c r="V140" s="221" t="s">
        <v>2229</v>
      </c>
      <c r="W140" s="222"/>
      <c r="X140" s="220"/>
      <c r="Y140" s="221"/>
      <c r="Z140" s="221" t="s">
        <v>2229</v>
      </c>
      <c r="AA140" s="222"/>
      <c r="AB140" s="220"/>
      <c r="AC140" s="221"/>
      <c r="AD140" s="221" t="s">
        <v>2229</v>
      </c>
      <c r="AE140" s="222"/>
      <c r="AF140" s="223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 t="s">
        <v>2230</v>
      </c>
      <c r="G148" s="222"/>
      <c r="H148" s="220"/>
      <c r="I148" s="221"/>
      <c r="J148" s="221" t="s">
        <v>2235</v>
      </c>
      <c r="K148" s="222"/>
      <c r="L148" s="220"/>
      <c r="M148" s="221"/>
      <c r="N148" s="221" t="s">
        <v>2230</v>
      </c>
      <c r="O148" s="222"/>
      <c r="P148" s="220"/>
      <c r="Q148" s="221"/>
      <c r="R148" s="221" t="s">
        <v>2230</v>
      </c>
      <c r="S148" s="222"/>
      <c r="T148" s="220"/>
      <c r="U148" s="221"/>
      <c r="V148" s="221" t="s">
        <v>2235</v>
      </c>
      <c r="W148" s="222"/>
      <c r="X148" s="220"/>
      <c r="Y148" s="221"/>
      <c r="Z148" s="221" t="s">
        <v>2243</v>
      </c>
      <c r="AA148" s="222"/>
      <c r="AB148" s="220"/>
      <c r="AC148" s="221"/>
      <c r="AD148" s="221" t="s">
        <v>2229</v>
      </c>
      <c r="AE148" s="222"/>
      <c r="AF148" s="223">
        <f>F148+J148+N148+R148+V148+Z148+AD148</f>
        <v>46.5</v>
      </c>
      <c r="AG148">
        <f>SUM(AF148:AF151)</f>
        <v>46.5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 t="s">
        <v>2230</v>
      </c>
      <c r="G152" s="222"/>
      <c r="H152" s="220"/>
      <c r="I152" s="221"/>
      <c r="J152" s="221" t="s">
        <v>2235</v>
      </c>
      <c r="K152" s="222"/>
      <c r="L152" s="220"/>
      <c r="M152" s="221"/>
      <c r="N152" s="221" t="s">
        <v>2230</v>
      </c>
      <c r="O152" s="222"/>
      <c r="P152" s="220"/>
      <c r="Q152" s="221"/>
      <c r="R152" s="221" t="s">
        <v>2229</v>
      </c>
      <c r="S152" s="222"/>
      <c r="T152" s="220"/>
      <c r="U152" s="221"/>
      <c r="V152" s="221" t="s">
        <v>2230</v>
      </c>
      <c r="W152" s="222"/>
      <c r="X152" s="220"/>
      <c r="Y152" s="221"/>
      <c r="Z152" s="221" t="s">
        <v>2234</v>
      </c>
      <c r="AA152" s="222"/>
      <c r="AB152" s="220"/>
      <c r="AC152" s="221"/>
      <c r="AD152" s="221" t="s">
        <v>2229</v>
      </c>
      <c r="AE152" s="222"/>
      <c r="AF152" s="223">
        <f>F152+J152+N152+R152+V152+Z152+AD152</f>
        <v>33.5</v>
      </c>
      <c r="AG152">
        <f>SUM(AF152:AF155)</f>
        <v>33.5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 t="s">
        <v>2230</v>
      </c>
      <c r="G156" s="222"/>
      <c r="H156" s="220"/>
      <c r="I156" s="221"/>
      <c r="J156" s="221" t="s">
        <v>2235</v>
      </c>
      <c r="K156" s="222"/>
      <c r="L156" s="220"/>
      <c r="M156" s="221"/>
      <c r="N156" s="221" t="s">
        <v>2234</v>
      </c>
      <c r="O156" s="222"/>
      <c r="P156" s="220"/>
      <c r="Q156" s="221"/>
      <c r="R156" s="221" t="s">
        <v>2230</v>
      </c>
      <c r="S156" s="222"/>
      <c r="T156" s="220"/>
      <c r="U156" s="221"/>
      <c r="V156" s="221" t="s">
        <v>2229</v>
      </c>
      <c r="W156" s="222"/>
      <c r="X156" s="220"/>
      <c r="Y156" s="221"/>
      <c r="Z156" s="221" t="s">
        <v>2234</v>
      </c>
      <c r="AA156" s="222"/>
      <c r="AB156" s="220"/>
      <c r="AC156" s="221"/>
      <c r="AD156" s="221" t="s">
        <v>2229</v>
      </c>
      <c r="AE156" s="222"/>
      <c r="AF156" s="223">
        <f>F156+J156+N156+R156+V156+Z156+AD156</f>
        <v>31.5</v>
      </c>
      <c r="AG156">
        <f>SUM(AF156:AF159)</f>
        <v>31.5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 t="s">
        <v>2229</v>
      </c>
      <c r="G160" s="222"/>
      <c r="H160" s="220"/>
      <c r="I160" s="221"/>
      <c r="J160" s="221" t="s">
        <v>2232</v>
      </c>
      <c r="K160" s="222"/>
      <c r="L160" s="220"/>
      <c r="M160" s="221"/>
      <c r="N160" s="221" t="s">
        <v>2247</v>
      </c>
      <c r="O160" s="222"/>
      <c r="P160" s="220"/>
      <c r="Q160" s="221"/>
      <c r="R160" s="221" t="s">
        <v>2235</v>
      </c>
      <c r="S160" s="222"/>
      <c r="T160" s="220"/>
      <c r="U160" s="221"/>
      <c r="V160" s="221" t="s">
        <v>2230</v>
      </c>
      <c r="W160" s="222"/>
      <c r="X160" s="220"/>
      <c r="Y160" s="221"/>
      <c r="Z160" s="221" t="s">
        <v>2231</v>
      </c>
      <c r="AA160" s="222"/>
      <c r="AB160" s="220"/>
      <c r="AC160" s="221"/>
      <c r="AD160" s="221" t="s">
        <v>2229</v>
      </c>
      <c r="AE160" s="222"/>
      <c r="AF160" s="223">
        <f>F160+J160+N160+R160+V160+Z160+AD160</f>
        <v>31</v>
      </c>
      <c r="AG160">
        <f>SUM(AF160:AF163)</f>
        <v>31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 t="s">
        <v>2230</v>
      </c>
      <c r="G164" s="222"/>
      <c r="H164" s="220"/>
      <c r="I164" s="221"/>
      <c r="J164" s="221" t="s">
        <v>2235</v>
      </c>
      <c r="K164" s="222"/>
      <c r="L164" s="220"/>
      <c r="M164" s="221"/>
      <c r="N164" s="221" t="s">
        <v>2230</v>
      </c>
      <c r="O164" s="222"/>
      <c r="P164" s="220"/>
      <c r="Q164" s="221"/>
      <c r="R164" s="221" t="s">
        <v>2229</v>
      </c>
      <c r="S164" s="222"/>
      <c r="T164" s="220"/>
      <c r="U164" s="221"/>
      <c r="V164" s="221" t="s">
        <v>2235</v>
      </c>
      <c r="W164" s="222"/>
      <c r="X164" s="220"/>
      <c r="Y164" s="221"/>
      <c r="Z164" s="221" t="s">
        <v>2231</v>
      </c>
      <c r="AA164" s="222"/>
      <c r="AB164" s="220"/>
      <c r="AC164" s="221"/>
      <c r="AD164" s="221" t="s">
        <v>2229</v>
      </c>
      <c r="AE164" s="222"/>
      <c r="AF164" s="223">
        <f>F164+J164+N164+R164+V164+Z164+AD164</f>
        <v>33.5</v>
      </c>
      <c r="AG164">
        <f>SUM(AF164:AF167)</f>
        <v>33.5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 t="s">
        <v>2229</v>
      </c>
      <c r="G168" s="222"/>
      <c r="H168" s="220"/>
      <c r="I168" s="221"/>
      <c r="J168" s="221" t="s">
        <v>2250</v>
      </c>
      <c r="K168" s="222"/>
      <c r="L168" s="220"/>
      <c r="M168" s="221"/>
      <c r="N168" s="221" t="s">
        <v>2230</v>
      </c>
      <c r="O168" s="222"/>
      <c r="P168" s="220"/>
      <c r="Q168" s="221"/>
      <c r="R168" s="221" t="s">
        <v>2230</v>
      </c>
      <c r="S168" s="222"/>
      <c r="T168" s="220"/>
      <c r="U168" s="221"/>
      <c r="V168" s="221" t="s">
        <v>2230</v>
      </c>
      <c r="W168" s="222"/>
      <c r="X168" s="220"/>
      <c r="Y168" s="221"/>
      <c r="Z168" s="221" t="s">
        <v>2231</v>
      </c>
      <c r="AA168" s="222"/>
      <c r="AB168" s="220"/>
      <c r="AC168" s="221"/>
      <c r="AD168" s="221" t="s">
        <v>2229</v>
      </c>
      <c r="AE168" s="222"/>
      <c r="AF168" s="223">
        <f>F168+J168+N168+R168+V168+Z168+AD168</f>
        <v>31.5</v>
      </c>
      <c r="AG168">
        <f>SUM(AF168:AF171)</f>
        <v>31.5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 t="s">
        <v>2230</v>
      </c>
      <c r="G172" s="222"/>
      <c r="H172" s="220"/>
      <c r="I172" s="221"/>
      <c r="J172" s="221" t="s">
        <v>2229</v>
      </c>
      <c r="K172" s="222"/>
      <c r="L172" s="220"/>
      <c r="M172" s="221"/>
      <c r="N172" s="221" t="s">
        <v>2230</v>
      </c>
      <c r="O172" s="222"/>
      <c r="P172" s="220"/>
      <c r="Q172" s="221"/>
      <c r="R172" s="221" t="s">
        <v>2238</v>
      </c>
      <c r="S172" s="222"/>
      <c r="T172" s="220"/>
      <c r="U172" s="221"/>
      <c r="V172" s="221" t="s">
        <v>2230</v>
      </c>
      <c r="W172" s="222"/>
      <c r="X172" s="220"/>
      <c r="Y172" s="221"/>
      <c r="Z172" s="221" t="s">
        <v>2229</v>
      </c>
      <c r="AA172" s="222"/>
      <c r="AB172" s="220"/>
      <c r="AC172" s="221"/>
      <c r="AD172" s="221" t="s">
        <v>2229</v>
      </c>
      <c r="AE172" s="222"/>
      <c r="AF172" s="223">
        <f>F172+J172+N172+R172+V172+Z172+AD172</f>
        <v>30.5</v>
      </c>
      <c r="AG172">
        <f>SUM(AF172:AF175)</f>
        <v>30.5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 t="s">
        <v>2234</v>
      </c>
      <c r="G176" s="222"/>
      <c r="H176" s="220"/>
      <c r="I176" s="221"/>
      <c r="J176" s="221" t="s">
        <v>2235</v>
      </c>
      <c r="K176" s="222"/>
      <c r="L176" s="220"/>
      <c r="M176" s="221"/>
      <c r="N176" s="221" t="s">
        <v>2232</v>
      </c>
      <c r="O176" s="222"/>
      <c r="P176" s="220"/>
      <c r="Q176" s="221"/>
      <c r="R176" s="221" t="s">
        <v>2230</v>
      </c>
      <c r="S176" s="222"/>
      <c r="T176" s="220"/>
      <c r="U176" s="221"/>
      <c r="V176" s="221" t="s">
        <v>2230</v>
      </c>
      <c r="W176" s="222"/>
      <c r="X176" s="220"/>
      <c r="Y176" s="221"/>
      <c r="Z176" s="221" t="s">
        <v>2231</v>
      </c>
      <c r="AA176" s="222"/>
      <c r="AB176" s="220"/>
      <c r="AC176" s="221"/>
      <c r="AD176" s="221" t="s">
        <v>2229</v>
      </c>
      <c r="AE176" s="222"/>
      <c r="AF176" s="223">
        <f>F176+J176+N176+R176+V176+Z176+AD176</f>
        <v>37.5</v>
      </c>
      <c r="AG176">
        <f>SUM(AF176:AF179)</f>
        <v>37.5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 t="s">
        <v>2230</v>
      </c>
      <c r="G180" s="222"/>
      <c r="H180" s="220"/>
      <c r="I180" s="221"/>
      <c r="J180" s="221" t="s">
        <v>2235</v>
      </c>
      <c r="K180" s="222"/>
      <c r="L180" s="220"/>
      <c r="M180" s="221"/>
      <c r="N180" s="221" t="s">
        <v>2232</v>
      </c>
      <c r="O180" s="222"/>
      <c r="P180" s="220"/>
      <c r="Q180" s="221"/>
      <c r="R180" s="221" t="s">
        <v>2230</v>
      </c>
      <c r="S180" s="222"/>
      <c r="T180" s="220"/>
      <c r="U180" s="221"/>
      <c r="V180" s="221" t="s">
        <v>2235</v>
      </c>
      <c r="W180" s="222"/>
      <c r="X180" s="220"/>
      <c r="Y180" s="221"/>
      <c r="Z180" s="221" t="s">
        <v>2229</v>
      </c>
      <c r="AA180" s="222"/>
      <c r="AB180" s="220"/>
      <c r="AC180" s="221"/>
      <c r="AD180" s="221" t="s">
        <v>2229</v>
      </c>
      <c r="AE180" s="222"/>
      <c r="AF180" s="223">
        <f>F180+J180+N180+R180+V180+Z180+AD180</f>
        <v>35.5</v>
      </c>
      <c r="AG180">
        <f>SUM(AF180:AF183)</f>
        <v>35.5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 t="s">
        <v>2230</v>
      </c>
      <c r="G184" s="222"/>
      <c r="H184" s="220"/>
      <c r="I184" s="221"/>
      <c r="J184" s="221" t="s">
        <v>2235</v>
      </c>
      <c r="K184" s="222"/>
      <c r="L184" s="220"/>
      <c r="M184" s="221"/>
      <c r="N184" s="221" t="s">
        <v>2230</v>
      </c>
      <c r="O184" s="222"/>
      <c r="P184" s="220"/>
      <c r="Q184" s="221"/>
      <c r="R184" s="221" t="s">
        <v>2230</v>
      </c>
      <c r="S184" s="222"/>
      <c r="T184" s="220"/>
      <c r="U184" s="221"/>
      <c r="V184" s="221" t="s">
        <v>2229</v>
      </c>
      <c r="W184" s="222"/>
      <c r="X184" s="220"/>
      <c r="Y184" s="221"/>
      <c r="Z184" s="221" t="s">
        <v>2234</v>
      </c>
      <c r="AA184" s="222"/>
      <c r="AB184" s="220"/>
      <c r="AC184" s="221"/>
      <c r="AD184" s="221" t="s">
        <v>2229</v>
      </c>
      <c r="AE184" s="222"/>
      <c r="AF184" s="223">
        <f>F184+J184+N184+R184+V184+Z184+AD184</f>
        <v>33.5</v>
      </c>
      <c r="AG184">
        <f>SUM(AF184:AF187)</f>
        <v>33.5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 t="s">
        <v>2230</v>
      </c>
      <c r="G188" s="222"/>
      <c r="H188" s="220"/>
      <c r="I188" s="221"/>
      <c r="J188" s="221" t="s">
        <v>2235</v>
      </c>
      <c r="K188" s="222"/>
      <c r="L188" s="220"/>
      <c r="M188" s="221"/>
      <c r="N188" s="221" t="s">
        <v>2229</v>
      </c>
      <c r="O188" s="222"/>
      <c r="P188" s="220"/>
      <c r="Q188" s="221"/>
      <c r="R188" s="221" t="s">
        <v>2229</v>
      </c>
      <c r="S188" s="222"/>
      <c r="T188" s="220"/>
      <c r="U188" s="221"/>
      <c r="V188" s="221" t="s">
        <v>2230</v>
      </c>
      <c r="W188" s="222"/>
      <c r="X188" s="220"/>
      <c r="Y188" s="221"/>
      <c r="Z188" s="221" t="s">
        <v>2234</v>
      </c>
      <c r="AA188" s="222"/>
      <c r="AB188" s="220"/>
      <c r="AC188" s="221"/>
      <c r="AD188" s="221" t="s">
        <v>2229</v>
      </c>
      <c r="AE188" s="222"/>
      <c r="AF188" s="223">
        <f>F188+J188+N188+R188+V188+Z188+AD188</f>
        <v>26.5</v>
      </c>
      <c r="AG188">
        <f>SUM(AF188:AF191)</f>
        <v>26.5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 t="s">
        <v>2230</v>
      </c>
      <c r="G192" s="222"/>
      <c r="H192" s="220"/>
      <c r="I192" s="221"/>
      <c r="J192" s="221" t="s">
        <v>2235</v>
      </c>
      <c r="K192" s="222"/>
      <c r="L192" s="220"/>
      <c r="M192" s="221"/>
      <c r="N192" s="221" t="s">
        <v>2230</v>
      </c>
      <c r="O192" s="222"/>
      <c r="P192" s="220"/>
      <c r="Q192" s="221"/>
      <c r="R192" s="221" t="s">
        <v>2230</v>
      </c>
      <c r="S192" s="222"/>
      <c r="T192" s="220"/>
      <c r="U192" s="221"/>
      <c r="V192" s="221" t="s">
        <v>2230</v>
      </c>
      <c r="W192" s="222"/>
      <c r="X192" s="220"/>
      <c r="Y192" s="221"/>
      <c r="Z192" s="221" t="s">
        <v>2231</v>
      </c>
      <c r="AA192" s="222"/>
      <c r="AB192" s="220"/>
      <c r="AC192" s="221"/>
      <c r="AD192" s="221" t="s">
        <v>2229</v>
      </c>
      <c r="AE192" s="222"/>
      <c r="AF192" s="223">
        <f>F192+J192+N192+R192+V192+Z192+AD192</f>
        <v>40</v>
      </c>
      <c r="AG192">
        <f>SUM(AF192:AF195)</f>
        <v>40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 t="s">
        <v>2230</v>
      </c>
      <c r="G196" s="222"/>
      <c r="H196" s="220"/>
      <c r="I196" s="221"/>
      <c r="J196" s="221" t="s">
        <v>2235</v>
      </c>
      <c r="K196" s="222"/>
      <c r="L196" s="220"/>
      <c r="M196" s="221"/>
      <c r="N196" s="221" t="s">
        <v>2230</v>
      </c>
      <c r="O196" s="222"/>
      <c r="P196" s="220"/>
      <c r="Q196" s="221"/>
      <c r="R196" s="221" t="s">
        <v>2230</v>
      </c>
      <c r="S196" s="222"/>
      <c r="T196" s="220"/>
      <c r="U196" s="221"/>
      <c r="V196" s="221" t="s">
        <v>2230</v>
      </c>
      <c r="W196" s="222"/>
      <c r="X196" s="220"/>
      <c r="Y196" s="221"/>
      <c r="Z196" s="221" t="s">
        <v>2231</v>
      </c>
      <c r="AA196" s="222"/>
      <c r="AB196" s="220"/>
      <c r="AC196" s="221"/>
      <c r="AD196" s="221" t="s">
        <v>2229</v>
      </c>
      <c r="AE196" s="222"/>
      <c r="AF196" s="223">
        <f>F196+J196+N196+R196+V196+Z196+AD196</f>
        <v>40</v>
      </c>
      <c r="AG196">
        <f>SUM(AF196:AF199)</f>
        <v>40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 t="s">
        <v>2238</v>
      </c>
      <c r="G204" s="222"/>
      <c r="H204" s="220"/>
      <c r="I204" s="221"/>
      <c r="J204" s="221" t="s">
        <v>2239</v>
      </c>
      <c r="K204" s="222"/>
      <c r="L204" s="220"/>
      <c r="M204" s="221"/>
      <c r="N204" s="221" t="s">
        <v>2239</v>
      </c>
      <c r="O204" s="222"/>
      <c r="P204" s="220"/>
      <c r="Q204" s="221"/>
      <c r="R204" s="221" t="s">
        <v>2236</v>
      </c>
      <c r="S204" s="222"/>
      <c r="T204" s="220"/>
      <c r="U204" s="221"/>
      <c r="V204" s="221" t="s">
        <v>2236</v>
      </c>
      <c r="W204" s="222"/>
      <c r="X204" s="220"/>
      <c r="Y204" s="221"/>
      <c r="Z204" s="221" t="s">
        <v>2237</v>
      </c>
      <c r="AA204" s="222"/>
      <c r="AB204" s="220"/>
      <c r="AC204" s="221"/>
      <c r="AD204" s="221" t="s">
        <v>2229</v>
      </c>
      <c r="AE204" s="222"/>
      <c r="AF204" s="223">
        <f>F204+J204+N204+R204+V204+Z204+AD204</f>
        <v>48.5</v>
      </c>
      <c r="AG204">
        <f>SUM(AF204:AF207)</f>
        <v>48.5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 t="s">
        <v>2230</v>
      </c>
      <c r="G208" s="222"/>
      <c r="H208" s="220"/>
      <c r="I208" s="221"/>
      <c r="J208" s="221" t="s">
        <v>2235</v>
      </c>
      <c r="K208" s="222"/>
      <c r="L208" s="220"/>
      <c r="M208" s="221"/>
      <c r="N208" s="221" t="s">
        <v>2235</v>
      </c>
      <c r="O208" s="222"/>
      <c r="P208" s="220"/>
      <c r="Q208" s="221"/>
      <c r="R208" s="221" t="s">
        <v>2232</v>
      </c>
      <c r="S208" s="222"/>
      <c r="T208" s="220"/>
      <c r="U208" s="221"/>
      <c r="V208" s="221" t="s">
        <v>2230</v>
      </c>
      <c r="W208" s="222"/>
      <c r="X208" s="220"/>
      <c r="Y208" s="221"/>
      <c r="Z208" s="221" t="s">
        <v>2243</v>
      </c>
      <c r="AA208" s="222"/>
      <c r="AB208" s="220"/>
      <c r="AC208" s="221"/>
      <c r="AD208" s="221" t="s">
        <v>2229</v>
      </c>
      <c r="AE208" s="222"/>
      <c r="AF208" s="223">
        <f>F208+J208+N208+R208+V208+Z208+AD208</f>
        <v>46</v>
      </c>
      <c r="AG208">
        <f>SUM(AF208:AF211)</f>
        <v>46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 t="s">
        <v>2241</v>
      </c>
      <c r="G216" s="222"/>
      <c r="H216" s="220"/>
      <c r="I216" s="221"/>
      <c r="J216" s="221" t="s">
        <v>2241</v>
      </c>
      <c r="K216" s="222"/>
      <c r="L216" s="220"/>
      <c r="M216" s="221"/>
      <c r="N216" s="221" t="s">
        <v>2238</v>
      </c>
      <c r="O216" s="222"/>
      <c r="P216" s="220"/>
      <c r="Q216" s="221"/>
      <c r="R216" s="221" t="s">
        <v>2242</v>
      </c>
      <c r="S216" s="222"/>
      <c r="T216" s="220"/>
      <c r="U216" s="221"/>
      <c r="V216" s="221" t="s">
        <v>2232</v>
      </c>
      <c r="W216" s="222"/>
      <c r="X216" s="220"/>
      <c r="Y216" s="221"/>
      <c r="Z216" s="221" t="s">
        <v>2243</v>
      </c>
      <c r="AA216" s="222"/>
      <c r="AB216" s="220"/>
      <c r="AC216" s="221"/>
      <c r="AD216" s="221" t="s">
        <v>2229</v>
      </c>
      <c r="AE216" s="222"/>
      <c r="AF216" s="223">
        <f>F216+J216+N216+R216+V216+Z216+AD216</f>
        <v>57.5</v>
      </c>
      <c r="AG216">
        <f>SUM(AF216:AF219)</f>
        <v>57.5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 t="s">
        <v>2230</v>
      </c>
      <c r="G224" s="229"/>
      <c r="H224" s="227"/>
      <c r="I224" s="228"/>
      <c r="J224" s="228" t="s">
        <v>2235</v>
      </c>
      <c r="K224" s="229"/>
      <c r="L224" s="227"/>
      <c r="M224" s="228"/>
      <c r="N224" s="228" t="s">
        <v>2230</v>
      </c>
      <c r="O224" s="229"/>
      <c r="P224" s="227"/>
      <c r="Q224" s="228"/>
      <c r="R224" s="228" t="s">
        <v>2229</v>
      </c>
      <c r="S224" s="229"/>
      <c r="T224" s="227"/>
      <c r="U224" s="228"/>
      <c r="V224" s="228" t="s">
        <v>2229</v>
      </c>
      <c r="W224" s="229"/>
      <c r="X224" s="227"/>
      <c r="Y224" s="228"/>
      <c r="Z224" s="228" t="s">
        <v>2231</v>
      </c>
      <c r="AA224" s="229"/>
      <c r="AB224" s="227"/>
      <c r="AC224" s="228"/>
      <c r="AD224" s="228" t="s">
        <v>2229</v>
      </c>
      <c r="AE224" s="229"/>
      <c r="AF224" s="230">
        <f>F224+J224+N224+R224+V224+Z224+AD224</f>
        <v>26</v>
      </c>
      <c r="AG224">
        <f>SUM(AF224:AF227)</f>
        <v>26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 t="s">
        <v>2230</v>
      </c>
      <c r="G228" s="229"/>
      <c r="H228" s="227"/>
      <c r="I228" s="228"/>
      <c r="J228" s="228" t="s">
        <v>2232</v>
      </c>
      <c r="K228" s="229"/>
      <c r="L228" s="227"/>
      <c r="M228" s="228"/>
      <c r="N228" s="228" t="s">
        <v>2230</v>
      </c>
      <c r="O228" s="229"/>
      <c r="P228" s="227"/>
      <c r="Q228" s="228"/>
      <c r="R228" s="228" t="s">
        <v>2230</v>
      </c>
      <c r="S228" s="229"/>
      <c r="T228" s="227"/>
      <c r="U228" s="228"/>
      <c r="V228" s="228" t="s">
        <v>2230</v>
      </c>
      <c r="W228" s="229"/>
      <c r="X228" s="227"/>
      <c r="Y228" s="228"/>
      <c r="Z228" s="228" t="s">
        <v>2231</v>
      </c>
      <c r="AA228" s="229"/>
      <c r="AB228" s="227"/>
      <c r="AC228" s="228"/>
      <c r="AD228" s="228" t="s">
        <v>2229</v>
      </c>
      <c r="AE228" s="229"/>
      <c r="AF228" s="230">
        <f>F228+J228+N228+R228+V228+Z228+AD228</f>
        <v>39</v>
      </c>
      <c r="AG228">
        <f>SUM(AF228:AF231)</f>
        <v>39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 t="s">
        <v>2229</v>
      </c>
      <c r="G232" s="229"/>
      <c r="H232" s="227"/>
      <c r="I232" s="228"/>
      <c r="J232" s="228" t="s">
        <v>2233</v>
      </c>
      <c r="K232" s="229"/>
      <c r="L232" s="227"/>
      <c r="M232" s="228"/>
      <c r="N232" s="228" t="s">
        <v>2234</v>
      </c>
      <c r="O232" s="229"/>
      <c r="P232" s="227"/>
      <c r="Q232" s="228"/>
      <c r="R232" s="228" t="s">
        <v>2230</v>
      </c>
      <c r="S232" s="229"/>
      <c r="T232" s="227"/>
      <c r="U232" s="228"/>
      <c r="V232" s="228" t="s">
        <v>2235</v>
      </c>
      <c r="W232" s="229"/>
      <c r="X232" s="227"/>
      <c r="Y232" s="228"/>
      <c r="Z232" s="228" t="s">
        <v>2243</v>
      </c>
      <c r="AA232" s="229"/>
      <c r="AB232" s="227"/>
      <c r="AC232" s="228"/>
      <c r="AD232" s="228" t="s">
        <v>2229</v>
      </c>
      <c r="AE232" s="229"/>
      <c r="AF232" s="230">
        <f>F232+J232+N232+R232+V232+Z232+AD232</f>
        <v>38</v>
      </c>
      <c r="AG232">
        <f>SUM(AF232:AF235)</f>
        <v>38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 t="s">
        <v>2238</v>
      </c>
      <c r="G236" s="229"/>
      <c r="H236" s="227"/>
      <c r="I236" s="228"/>
      <c r="J236" s="228" t="s">
        <v>2235</v>
      </c>
      <c r="K236" s="229"/>
      <c r="L236" s="227"/>
      <c r="M236" s="228"/>
      <c r="N236" s="228" t="s">
        <v>2250</v>
      </c>
      <c r="O236" s="229"/>
      <c r="P236" s="227"/>
      <c r="Q236" s="228"/>
      <c r="R236" s="228" t="s">
        <v>2230</v>
      </c>
      <c r="S236" s="229"/>
      <c r="T236" s="227"/>
      <c r="U236" s="228"/>
      <c r="V236" s="228" t="s">
        <v>2230</v>
      </c>
      <c r="W236" s="229"/>
      <c r="X236" s="227"/>
      <c r="Y236" s="228"/>
      <c r="Z236" s="228" t="s">
        <v>2243</v>
      </c>
      <c r="AA236" s="229"/>
      <c r="AB236" s="227"/>
      <c r="AC236" s="228"/>
      <c r="AD236" s="228" t="s">
        <v>2229</v>
      </c>
      <c r="AE236" s="229"/>
      <c r="AF236" s="230">
        <f>F236+J236+N236+R236+V236+Z236+AD236</f>
        <v>47.5</v>
      </c>
      <c r="AG236">
        <f>SUM(AF236:AF239)</f>
        <v>47.5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 t="s">
        <v>2238</v>
      </c>
      <c r="G240" s="229"/>
      <c r="H240" s="227"/>
      <c r="I240" s="228"/>
      <c r="J240" s="228" t="s">
        <v>2249</v>
      </c>
      <c r="K240" s="229"/>
      <c r="L240" s="227"/>
      <c r="M240" s="228"/>
      <c r="N240" s="228" t="s">
        <v>2230</v>
      </c>
      <c r="O240" s="229"/>
      <c r="P240" s="227"/>
      <c r="Q240" s="228"/>
      <c r="R240" s="228" t="s">
        <v>2230</v>
      </c>
      <c r="S240" s="229"/>
      <c r="T240" s="227"/>
      <c r="U240" s="228"/>
      <c r="V240" s="228" t="s">
        <v>2230</v>
      </c>
      <c r="W240" s="229"/>
      <c r="X240" s="227"/>
      <c r="Y240" s="228"/>
      <c r="Z240" s="228" t="s">
        <v>2243</v>
      </c>
      <c r="AA240" s="229"/>
      <c r="AB240" s="227"/>
      <c r="AC240" s="228"/>
      <c r="AD240" s="228" t="s">
        <v>2229</v>
      </c>
      <c r="AE240" s="229"/>
      <c r="AF240" s="230">
        <f>F240+J240+N240+R240+V240+Z240+AD240</f>
        <v>43</v>
      </c>
      <c r="AG240">
        <f>SUM(AF240:AF243)</f>
        <v>43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 t="s">
        <v>2238</v>
      </c>
      <c r="G244" s="229"/>
      <c r="H244" s="227"/>
      <c r="I244" s="228"/>
      <c r="J244" s="228" t="s">
        <v>2238</v>
      </c>
      <c r="K244" s="229"/>
      <c r="L244" s="227"/>
      <c r="M244" s="228"/>
      <c r="N244" s="228" t="s">
        <v>2232</v>
      </c>
      <c r="O244" s="229"/>
      <c r="P244" s="227"/>
      <c r="Q244" s="228"/>
      <c r="R244" s="228" t="s">
        <v>2230</v>
      </c>
      <c r="S244" s="229"/>
      <c r="T244" s="227"/>
      <c r="U244" s="228"/>
      <c r="V244" s="228" t="s">
        <v>2230</v>
      </c>
      <c r="W244" s="229"/>
      <c r="X244" s="227"/>
      <c r="Y244" s="228"/>
      <c r="Z244" s="228" t="s">
        <v>2231</v>
      </c>
      <c r="AA244" s="229"/>
      <c r="AB244" s="227"/>
      <c r="AC244" s="228"/>
      <c r="AD244" s="228" t="s">
        <v>2229</v>
      </c>
      <c r="AE244" s="229"/>
      <c r="AF244" s="230">
        <f>F244+J244+N244+R244+V244+Z244+AD244</f>
        <v>44</v>
      </c>
      <c r="AG244">
        <f>SUM(AF244:AF247)</f>
        <v>44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 t="s">
        <v>2229</v>
      </c>
      <c r="G248" s="229"/>
      <c r="H248" s="227"/>
      <c r="I248" s="228"/>
      <c r="J248" s="228" t="s">
        <v>2229</v>
      </c>
      <c r="K248" s="229"/>
      <c r="L248" s="227"/>
      <c r="M248" s="228"/>
      <c r="N248" s="228" t="s">
        <v>2229</v>
      </c>
      <c r="O248" s="229"/>
      <c r="P248" s="227"/>
      <c r="Q248" s="228"/>
      <c r="R248" s="228" t="s">
        <v>2230</v>
      </c>
      <c r="S248" s="229"/>
      <c r="T248" s="227"/>
      <c r="U248" s="228"/>
      <c r="V248" s="228" t="s">
        <v>2230</v>
      </c>
      <c r="W248" s="229"/>
      <c r="X248" s="227"/>
      <c r="Y248" s="228"/>
      <c r="Z248" s="228" t="s">
        <v>2231</v>
      </c>
      <c r="AA248" s="229"/>
      <c r="AB248" s="227"/>
      <c r="AC248" s="228"/>
      <c r="AD248" s="228" t="s">
        <v>2229</v>
      </c>
      <c r="AE248" s="229"/>
      <c r="AF248" s="230">
        <f>F248+J248+N248+R248+V248+Z248+AD248</f>
        <v>18.5</v>
      </c>
      <c r="AG248">
        <f>SUM(AF248:AF251)</f>
        <v>18.5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 t="s">
        <v>2230</v>
      </c>
      <c r="G252" s="229"/>
      <c r="H252" s="227"/>
      <c r="I252" s="228"/>
      <c r="J252" s="228" t="s">
        <v>2235</v>
      </c>
      <c r="K252" s="229"/>
      <c r="L252" s="227"/>
      <c r="M252" s="228"/>
      <c r="N252" s="228" t="s">
        <v>2230</v>
      </c>
      <c r="O252" s="229"/>
      <c r="P252" s="227"/>
      <c r="Q252" s="228"/>
      <c r="R252" s="228" t="s">
        <v>2232</v>
      </c>
      <c r="S252" s="229"/>
      <c r="T252" s="227"/>
      <c r="U252" s="228"/>
      <c r="V252" s="228" t="s">
        <v>2230</v>
      </c>
      <c r="W252" s="229"/>
      <c r="X252" s="227"/>
      <c r="Y252" s="228"/>
      <c r="Z252" s="228" t="s">
        <v>2231</v>
      </c>
      <c r="AA252" s="229"/>
      <c r="AB252" s="227"/>
      <c r="AC252" s="228"/>
      <c r="AD252" s="228" t="s">
        <v>2229</v>
      </c>
      <c r="AE252" s="229"/>
      <c r="AF252" s="230">
        <f>F252+J252+N252+R252+V252+Z252+AD252</f>
        <v>39.5</v>
      </c>
      <c r="AG252">
        <f>SUM(AF252:AF255)</f>
        <v>39.5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 t="s">
        <v>2230</v>
      </c>
      <c r="G256" s="229"/>
      <c r="H256" s="227"/>
      <c r="I256" s="228"/>
      <c r="J256" s="228" t="s">
        <v>2235</v>
      </c>
      <c r="K256" s="229"/>
      <c r="L256" s="227"/>
      <c r="M256" s="228"/>
      <c r="N256" s="228" t="s">
        <v>2229</v>
      </c>
      <c r="O256" s="229"/>
      <c r="P256" s="227"/>
      <c r="Q256" s="228"/>
      <c r="R256" s="228" t="s">
        <v>2235</v>
      </c>
      <c r="S256" s="229"/>
      <c r="T256" s="227"/>
      <c r="U256" s="228"/>
      <c r="V256" s="228" t="s">
        <v>2230</v>
      </c>
      <c r="W256" s="229"/>
      <c r="X256" s="227"/>
      <c r="Y256" s="228"/>
      <c r="Z256" s="228" t="s">
        <v>2229</v>
      </c>
      <c r="AA256" s="229"/>
      <c r="AB256" s="227"/>
      <c r="AC256" s="228"/>
      <c r="AD256" s="228" t="s">
        <v>2229</v>
      </c>
      <c r="AE256" s="229"/>
      <c r="AF256" s="230">
        <f>F256+J256+N256+R256+V256+Z256+AD256</f>
        <v>29</v>
      </c>
      <c r="AG256">
        <f>SUM(AF256:AF259)</f>
        <v>29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 t="s">
        <v>2247</v>
      </c>
      <c r="G260" s="229"/>
      <c r="H260" s="227"/>
      <c r="I260" s="228"/>
      <c r="J260" s="228" t="s">
        <v>2233</v>
      </c>
      <c r="K260" s="229"/>
      <c r="L260" s="227"/>
      <c r="M260" s="228"/>
      <c r="N260" s="228" t="s">
        <v>2238</v>
      </c>
      <c r="O260" s="229"/>
      <c r="P260" s="227"/>
      <c r="Q260" s="228"/>
      <c r="R260" s="228" t="s">
        <v>2232</v>
      </c>
      <c r="S260" s="229"/>
      <c r="T260" s="227"/>
      <c r="U260" s="228"/>
      <c r="V260" s="228" t="s">
        <v>2229</v>
      </c>
      <c r="W260" s="229"/>
      <c r="X260" s="227"/>
      <c r="Y260" s="228"/>
      <c r="Z260" s="228" t="s">
        <v>2231</v>
      </c>
      <c r="AA260" s="229"/>
      <c r="AB260" s="227"/>
      <c r="AC260" s="228"/>
      <c r="AD260" s="228" t="s">
        <v>2229</v>
      </c>
      <c r="AE260" s="229"/>
      <c r="AF260" s="230">
        <f>F260+J260+N260+R260+V260+Z260+AD260</f>
        <v>34</v>
      </c>
      <c r="AG260">
        <f>SUM(AF260:AF263)</f>
        <v>34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 t="s">
        <v>2229</v>
      </c>
      <c r="G264" s="229"/>
      <c r="H264" s="227"/>
      <c r="I264" s="228"/>
      <c r="J264" s="228" t="s">
        <v>2229</v>
      </c>
      <c r="K264" s="229"/>
      <c r="L264" s="227"/>
      <c r="M264" s="228"/>
      <c r="N264" s="228" t="s">
        <v>2229</v>
      </c>
      <c r="O264" s="229"/>
      <c r="P264" s="227"/>
      <c r="Q264" s="228"/>
      <c r="R264" s="228" t="s">
        <v>2229</v>
      </c>
      <c r="S264" s="229"/>
      <c r="T264" s="227"/>
      <c r="U264" s="228"/>
      <c r="V264" s="228" t="s">
        <v>2229</v>
      </c>
      <c r="W264" s="229"/>
      <c r="X264" s="227"/>
      <c r="Y264" s="228"/>
      <c r="Z264" s="228" t="s">
        <v>2229</v>
      </c>
      <c r="AA264" s="229"/>
      <c r="AB264" s="227"/>
      <c r="AC264" s="228"/>
      <c r="AD264" s="228" t="s">
        <v>2229</v>
      </c>
      <c r="AE264" s="229"/>
      <c r="AF264" s="230">
        <f>F264+J264+N264+R264+V264+Z264+AD264</f>
        <v>0</v>
      </c>
      <c r="AG264">
        <f>SUM(AF264:AF267)</f>
        <v>0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 t="s">
        <v>2229</v>
      </c>
      <c r="G268" s="229"/>
      <c r="H268" s="227"/>
      <c r="I268" s="228"/>
      <c r="J268" s="228" t="s">
        <v>2235</v>
      </c>
      <c r="K268" s="229"/>
      <c r="L268" s="227"/>
      <c r="M268" s="228"/>
      <c r="N268" s="228" t="s">
        <v>2230</v>
      </c>
      <c r="O268" s="229"/>
      <c r="P268" s="227"/>
      <c r="Q268" s="228"/>
      <c r="R268" s="228" t="s">
        <v>2230</v>
      </c>
      <c r="S268" s="229"/>
      <c r="T268" s="227"/>
      <c r="U268" s="228"/>
      <c r="V268" s="228" t="s">
        <v>2236</v>
      </c>
      <c r="W268" s="229"/>
      <c r="X268" s="227"/>
      <c r="Y268" s="228"/>
      <c r="Z268" s="228" t="s">
        <v>2231</v>
      </c>
      <c r="AA268" s="229"/>
      <c r="AB268" s="227"/>
      <c r="AC268" s="228"/>
      <c r="AD268" s="228" t="s">
        <v>2229</v>
      </c>
      <c r="AE268" s="229"/>
      <c r="AF268" s="230">
        <f>F268+J268+N268+R268+V268+Z268+AD268</f>
        <v>35</v>
      </c>
      <c r="AG268">
        <f>SUM(AF268:AF271)</f>
        <v>35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 t="s">
        <v>2232</v>
      </c>
      <c r="G272" s="229"/>
      <c r="H272" s="227"/>
      <c r="I272" s="228"/>
      <c r="J272" s="228" t="s">
        <v>2235</v>
      </c>
      <c r="K272" s="229"/>
      <c r="L272" s="227"/>
      <c r="M272" s="228"/>
      <c r="N272" s="228" t="s">
        <v>2230</v>
      </c>
      <c r="O272" s="229"/>
      <c r="P272" s="227"/>
      <c r="Q272" s="228"/>
      <c r="R272" s="228" t="s">
        <v>2230</v>
      </c>
      <c r="S272" s="229"/>
      <c r="T272" s="227"/>
      <c r="U272" s="228"/>
      <c r="V272" s="228" t="s">
        <v>2230</v>
      </c>
      <c r="W272" s="229"/>
      <c r="X272" s="227"/>
      <c r="Y272" s="228"/>
      <c r="Z272" s="228" t="s">
        <v>2251</v>
      </c>
      <c r="AA272" s="229"/>
      <c r="AB272" s="227"/>
      <c r="AC272" s="228"/>
      <c r="AD272" s="228" t="s">
        <v>2229</v>
      </c>
      <c r="AE272" s="229"/>
      <c r="AF272" s="230">
        <f>F272+J272+N272+R272+V272+Z272+AD272</f>
        <v>38.5</v>
      </c>
      <c r="AG272">
        <f>SUM(AF272:AF275)</f>
        <v>38.5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 t="s">
        <v>2230</v>
      </c>
      <c r="G276" s="229"/>
      <c r="H276" s="227"/>
      <c r="I276" s="228"/>
      <c r="J276" s="228" t="s">
        <v>2235</v>
      </c>
      <c r="K276" s="229"/>
      <c r="L276" s="227"/>
      <c r="M276" s="228"/>
      <c r="N276" s="228" t="s">
        <v>2230</v>
      </c>
      <c r="O276" s="229"/>
      <c r="P276" s="227"/>
      <c r="Q276" s="228"/>
      <c r="R276" s="228" t="s">
        <v>2230</v>
      </c>
      <c r="S276" s="229"/>
      <c r="T276" s="227"/>
      <c r="U276" s="228"/>
      <c r="V276" s="228" t="s">
        <v>2230</v>
      </c>
      <c r="W276" s="229"/>
      <c r="X276" s="227"/>
      <c r="Y276" s="228"/>
      <c r="Z276" s="228" t="s">
        <v>2234</v>
      </c>
      <c r="AA276" s="229"/>
      <c r="AB276" s="227"/>
      <c r="AC276" s="228"/>
      <c r="AD276" s="228" t="s">
        <v>2229</v>
      </c>
      <c r="AE276" s="229"/>
      <c r="AF276" s="230">
        <f>F276+J276+N276+R276+V276+Z276+AD276</f>
        <v>40.5</v>
      </c>
      <c r="AG276">
        <f>SUM(AF276:AF279)</f>
        <v>40.5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 t="s">
        <v>2239</v>
      </c>
      <c r="G280" s="229"/>
      <c r="H280" s="227"/>
      <c r="I280" s="228"/>
      <c r="J280" s="228" t="s">
        <v>2239</v>
      </c>
      <c r="K280" s="229"/>
      <c r="L280" s="227"/>
      <c r="M280" s="228"/>
      <c r="N280" s="228" t="s">
        <v>2238</v>
      </c>
      <c r="O280" s="229"/>
      <c r="P280" s="227"/>
      <c r="Q280" s="228"/>
      <c r="R280" s="228" t="s">
        <v>2236</v>
      </c>
      <c r="S280" s="229"/>
      <c r="T280" s="227"/>
      <c r="U280" s="228"/>
      <c r="V280" s="228" t="s">
        <v>2238</v>
      </c>
      <c r="W280" s="229"/>
      <c r="X280" s="227"/>
      <c r="Y280" s="228"/>
      <c r="Z280" s="228" t="s">
        <v>2235</v>
      </c>
      <c r="AA280" s="229"/>
      <c r="AB280" s="227"/>
      <c r="AC280" s="228"/>
      <c r="AD280" s="228" t="s">
        <v>2233</v>
      </c>
      <c r="AE280" s="229"/>
      <c r="AF280" s="230">
        <f>F280+J280+N280+R280+V280+Z280+AD280</f>
        <v>60.5</v>
      </c>
      <c r="AG280">
        <f>SUM(AF280:AF283)</f>
        <v>60.5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 t="s">
        <v>2230</v>
      </c>
      <c r="G284" s="229"/>
      <c r="H284" s="227"/>
      <c r="I284" s="228"/>
      <c r="J284" s="228" t="s">
        <v>2235</v>
      </c>
      <c r="K284" s="229"/>
      <c r="L284" s="227"/>
      <c r="M284" s="228"/>
      <c r="N284" s="228" t="s">
        <v>2230</v>
      </c>
      <c r="O284" s="229"/>
      <c r="P284" s="227"/>
      <c r="Q284" s="228"/>
      <c r="R284" s="228" t="s">
        <v>2230</v>
      </c>
      <c r="S284" s="229"/>
      <c r="T284" s="227"/>
      <c r="U284" s="228"/>
      <c r="V284" s="228" t="s">
        <v>2250</v>
      </c>
      <c r="W284" s="229"/>
      <c r="X284" s="227"/>
      <c r="Y284" s="228"/>
      <c r="Z284" s="228" t="s">
        <v>2234</v>
      </c>
      <c r="AA284" s="229"/>
      <c r="AB284" s="227"/>
      <c r="AC284" s="228"/>
      <c r="AD284" s="228" t="s">
        <v>2229</v>
      </c>
      <c r="AE284" s="229"/>
      <c r="AF284" s="230">
        <f>F284+J284+N284+R284+V284+Z284+AD284</f>
        <v>39.5</v>
      </c>
      <c r="AG284">
        <f>SUM(AF284:AF287)</f>
        <v>39.5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 t="s">
        <v>2230</v>
      </c>
      <c r="G288" s="229"/>
      <c r="H288" s="227"/>
      <c r="I288" s="228"/>
      <c r="J288" s="228" t="s">
        <v>2230</v>
      </c>
      <c r="K288" s="229"/>
      <c r="L288" s="227"/>
      <c r="M288" s="228"/>
      <c r="N288" s="228" t="s">
        <v>2230</v>
      </c>
      <c r="O288" s="229"/>
      <c r="P288" s="227"/>
      <c r="Q288" s="228"/>
      <c r="R288" s="228" t="s">
        <v>2230</v>
      </c>
      <c r="S288" s="229"/>
      <c r="T288" s="227"/>
      <c r="U288" s="228"/>
      <c r="V288" s="228" t="s">
        <v>2234</v>
      </c>
      <c r="W288" s="229"/>
      <c r="X288" s="227"/>
      <c r="Y288" s="228"/>
      <c r="Z288" s="228" t="s">
        <v>2234</v>
      </c>
      <c r="AA288" s="229"/>
      <c r="AB288" s="227"/>
      <c r="AC288" s="228"/>
      <c r="AD288" s="228" t="s">
        <v>2229</v>
      </c>
      <c r="AE288" s="229"/>
      <c r="AF288" s="230">
        <f>F288+J288+N288+R288+V288+Z288+AD288</f>
        <v>38</v>
      </c>
      <c r="AG288">
        <f>SUM(AF288:AF291)</f>
        <v>38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 t="s">
        <v>2230</v>
      </c>
      <c r="G292" s="229"/>
      <c r="H292" s="227"/>
      <c r="I292" s="228"/>
      <c r="J292" s="228" t="s">
        <v>2235</v>
      </c>
      <c r="K292" s="229"/>
      <c r="L292" s="227"/>
      <c r="M292" s="228"/>
      <c r="N292" s="228" t="s">
        <v>2230</v>
      </c>
      <c r="O292" s="229"/>
      <c r="P292" s="227"/>
      <c r="Q292" s="228"/>
      <c r="R292" s="228" t="s">
        <v>2230</v>
      </c>
      <c r="S292" s="229"/>
      <c r="T292" s="227"/>
      <c r="U292" s="228"/>
      <c r="V292" s="228" t="s">
        <v>2230</v>
      </c>
      <c r="W292" s="229"/>
      <c r="X292" s="227"/>
      <c r="Y292" s="228"/>
      <c r="Z292" s="228" t="s">
        <v>2234</v>
      </c>
      <c r="AA292" s="229"/>
      <c r="AB292" s="227"/>
      <c r="AC292" s="228"/>
      <c r="AD292" s="228" t="s">
        <v>2229</v>
      </c>
      <c r="AE292" s="229"/>
      <c r="AF292" s="230">
        <f>F292+J292+N292+R292+V292+Z292+AD292</f>
        <v>40.5</v>
      </c>
      <c r="AG292">
        <f>SUM(AF292:AF295)</f>
        <v>40.5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 t="s">
        <v>2232</v>
      </c>
      <c r="G296" s="229"/>
      <c r="H296" s="227"/>
      <c r="I296" s="228"/>
      <c r="J296" s="228" t="s">
        <v>2235</v>
      </c>
      <c r="K296" s="229"/>
      <c r="L296" s="227"/>
      <c r="M296" s="228"/>
      <c r="N296" s="228" t="s">
        <v>2230</v>
      </c>
      <c r="O296" s="229"/>
      <c r="P296" s="227"/>
      <c r="Q296" s="228"/>
      <c r="R296" s="228" t="s">
        <v>2230</v>
      </c>
      <c r="S296" s="229"/>
      <c r="T296" s="227"/>
      <c r="U296" s="228"/>
      <c r="V296" s="228" t="s">
        <v>2230</v>
      </c>
      <c r="W296" s="229"/>
      <c r="X296" s="227"/>
      <c r="Y296" s="228"/>
      <c r="Z296" s="228" t="s">
        <v>2234</v>
      </c>
      <c r="AA296" s="229"/>
      <c r="AB296" s="227"/>
      <c r="AC296" s="228"/>
      <c r="AD296" s="228" t="s">
        <v>2229</v>
      </c>
      <c r="AE296" s="229"/>
      <c r="AF296" s="230">
        <f>F296+J296+N296+R296+V296+Z296+AD296</f>
        <v>40</v>
      </c>
      <c r="AG296">
        <f>SUM(AF296:AF299)</f>
        <v>40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 t="s">
        <v>2230</v>
      </c>
      <c r="G300" s="229"/>
      <c r="H300" s="227"/>
      <c r="I300" s="228"/>
      <c r="J300" s="228" t="s">
        <v>2235</v>
      </c>
      <c r="K300" s="229"/>
      <c r="L300" s="227"/>
      <c r="M300" s="228"/>
      <c r="N300" s="228" t="s">
        <v>2230</v>
      </c>
      <c r="O300" s="229"/>
      <c r="P300" s="227"/>
      <c r="Q300" s="228"/>
      <c r="R300" s="228" t="s">
        <v>2230</v>
      </c>
      <c r="S300" s="229"/>
      <c r="T300" s="227"/>
      <c r="U300" s="228"/>
      <c r="V300" s="228" t="s">
        <v>2235</v>
      </c>
      <c r="W300" s="229"/>
      <c r="X300" s="227"/>
      <c r="Y300" s="228"/>
      <c r="Z300" s="228" t="s">
        <v>2234</v>
      </c>
      <c r="AA300" s="229"/>
      <c r="AB300" s="227"/>
      <c r="AC300" s="228"/>
      <c r="AD300" s="228" t="s">
        <v>2229</v>
      </c>
      <c r="AE300" s="229"/>
      <c r="AF300" s="230">
        <f>F300+J300+N300+R300+V300+Z300+AD300</f>
        <v>41</v>
      </c>
      <c r="AG300">
        <f>SUM(AF300:AF303)</f>
        <v>41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 t="s">
        <v>2229</v>
      </c>
      <c r="G304" s="229"/>
      <c r="H304" s="227"/>
      <c r="I304" s="228"/>
      <c r="J304" s="228" t="s">
        <v>2229</v>
      </c>
      <c r="K304" s="229"/>
      <c r="L304" s="227"/>
      <c r="M304" s="228"/>
      <c r="N304" s="228" t="s">
        <v>2229</v>
      </c>
      <c r="O304" s="229"/>
      <c r="P304" s="227"/>
      <c r="Q304" s="228"/>
      <c r="R304" s="228" t="s">
        <v>2229</v>
      </c>
      <c r="S304" s="229"/>
      <c r="T304" s="227"/>
      <c r="U304" s="228"/>
      <c r="V304" s="228" t="s">
        <v>2229</v>
      </c>
      <c r="W304" s="229"/>
      <c r="X304" s="227"/>
      <c r="Y304" s="228"/>
      <c r="Z304" s="228" t="s">
        <v>2229</v>
      </c>
      <c r="AA304" s="229"/>
      <c r="AB304" s="227"/>
      <c r="AC304" s="228"/>
      <c r="AD304" s="228" t="s">
        <v>2229</v>
      </c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167" priority="1"/>
  </conditionalFormatting>
  <conditionalFormatting sqref="B4:B311">
    <cfRule type="duplicateValues" dxfId="166" priority="2"/>
    <cfRule type="duplicateValues" dxfId="165" priority="3"/>
    <cfRule type="duplicateValues" dxfId="164" priority="4"/>
  </conditionalFormatting>
  <conditionalFormatting sqref="B4:B20192">
    <cfRule type="duplicateValues" dxfId="163" priority="5"/>
    <cfRule type="duplicateValues" dxfId="162" priority="6"/>
  </conditionalFormatting>
  <conditionalFormatting sqref="B4:B20191">
    <cfRule type="duplicateValues" dxfId="161" priority="7"/>
  </conditionalFormatting>
  <conditionalFormatting sqref="B4:B20190">
    <cfRule type="duplicateValues" dxfId="160" priority="8"/>
  </conditionalFormatting>
  <conditionalFormatting sqref="B4:B19981">
    <cfRule type="duplicateValues" dxfId="159" priority="9"/>
  </conditionalFormatting>
  <conditionalFormatting sqref="B4:B19978">
    <cfRule type="duplicateValues" dxfId="158" priority="10"/>
  </conditionalFormatting>
  <conditionalFormatting sqref="B4:B19980">
    <cfRule type="duplicateValues" dxfId="157" priority="11"/>
  </conditionalFormatting>
  <conditionalFormatting sqref="B4:B19977">
    <cfRule type="duplicateValues" dxfId="156" priority="12"/>
  </conditionalFormatting>
  <conditionalFormatting sqref="B4:B19863">
    <cfRule type="duplicateValues" dxfId="155" priority="13"/>
    <cfRule type="duplicateValues" dxfId="154" priority="14"/>
    <cfRule type="duplicateValues" dxfId="153" priority="15"/>
    <cfRule type="duplicateValues" dxfId="152" priority="16"/>
    <cfRule type="duplicateValues" dxfId="151" priority="17"/>
    <cfRule type="duplicateValues" dxfId="150" priority="18"/>
    <cfRule type="duplicateValues" dxfId="149" priority="19"/>
    <cfRule type="duplicateValues" dxfId="148" priority="20"/>
    <cfRule type="duplicateValues" dxfId="147" priority="21"/>
    <cfRule type="duplicateValues" dxfId="146" priority="22"/>
    <cfRule type="duplicateValues" dxfId="145" priority="23"/>
    <cfRule type="duplicateValues" dxfId="144" priority="24"/>
    <cfRule type="duplicateValues" dxfId="143" priority="25"/>
  </conditionalFormatting>
  <conditionalFormatting sqref="B4:B19863">
    <cfRule type="duplicateValues" dxfId="142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21336-BE27-4CFB-BE7E-2711AA07FA81}">
  <dimension ref="A1:AI311"/>
  <sheetViews>
    <sheetView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231" t="s">
        <v>2201</v>
      </c>
      <c r="E2" s="184"/>
      <c r="F2" s="184"/>
      <c r="G2" s="185"/>
      <c r="H2" s="177" t="s">
        <v>2202</v>
      </c>
      <c r="I2" s="175"/>
      <c r="J2" s="175"/>
      <c r="K2" s="176"/>
      <c r="L2" s="177" t="s">
        <v>2203</v>
      </c>
      <c r="M2" s="175"/>
      <c r="N2" s="175"/>
      <c r="O2" s="176"/>
      <c r="P2" s="177" t="s">
        <v>2204</v>
      </c>
      <c r="Q2" s="175"/>
      <c r="R2" s="175"/>
      <c r="S2" s="176"/>
      <c r="T2" s="177" t="s">
        <v>2205</v>
      </c>
      <c r="U2" s="175"/>
      <c r="V2" s="175"/>
      <c r="W2" s="176"/>
      <c r="X2" s="177" t="s">
        <v>2206</v>
      </c>
      <c r="Y2" s="175"/>
      <c r="Z2" s="175"/>
      <c r="AA2" s="176"/>
      <c r="AB2" s="177" t="s">
        <v>2207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 t="s">
        <v>2229</v>
      </c>
      <c r="G40" s="208"/>
      <c r="H40" s="206"/>
      <c r="I40" s="207"/>
      <c r="J40" s="207" t="s">
        <v>2229</v>
      </c>
      <c r="K40" s="208"/>
      <c r="L40" s="206"/>
      <c r="M40" s="207"/>
      <c r="N40" s="207" t="s">
        <v>2229</v>
      </c>
      <c r="O40" s="208"/>
      <c r="P40" s="206"/>
      <c r="Q40" s="207"/>
      <c r="R40" s="207" t="s">
        <v>2235</v>
      </c>
      <c r="S40" s="208"/>
      <c r="T40" s="206"/>
      <c r="U40" s="207"/>
      <c r="V40" s="207" t="s">
        <v>2235</v>
      </c>
      <c r="W40" s="208"/>
      <c r="X40" s="206"/>
      <c r="Y40" s="207"/>
      <c r="Z40" s="207" t="s">
        <v>2234</v>
      </c>
      <c r="AA40" s="208"/>
      <c r="AB40" s="206"/>
      <c r="AC40" s="207"/>
      <c r="AD40" s="207" t="s">
        <v>2229</v>
      </c>
      <c r="AE40" s="208"/>
      <c r="AF40" s="209">
        <f>F40+J40+N40+R40+V40+Z40+AD40</f>
        <v>20</v>
      </c>
      <c r="AG40">
        <f>SUM(AF40:AF43)</f>
        <v>20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 t="s">
        <v>2229</v>
      </c>
      <c r="G72" s="215"/>
      <c r="H72" s="213"/>
      <c r="I72" s="214"/>
      <c r="J72" s="214" t="s">
        <v>2229</v>
      </c>
      <c r="K72" s="215"/>
      <c r="L72" s="213"/>
      <c r="M72" s="214"/>
      <c r="N72" s="214" t="s">
        <v>2229</v>
      </c>
      <c r="O72" s="215"/>
      <c r="P72" s="213"/>
      <c r="Q72" s="214"/>
      <c r="R72" s="214" t="s">
        <v>2229</v>
      </c>
      <c r="S72" s="215"/>
      <c r="T72" s="213"/>
      <c r="U72" s="214"/>
      <c r="V72" s="214" t="s">
        <v>2229</v>
      </c>
      <c r="W72" s="215"/>
      <c r="X72" s="213"/>
      <c r="Y72" s="214"/>
      <c r="Z72" s="214" t="s">
        <v>2229</v>
      </c>
      <c r="AA72" s="215"/>
      <c r="AB72" s="213"/>
      <c r="AC72" s="214"/>
      <c r="AD72" s="214" t="s">
        <v>2229</v>
      </c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 t="s">
        <v>2230</v>
      </c>
      <c r="G116" s="222"/>
      <c r="H116" s="220"/>
      <c r="I116" s="221"/>
      <c r="J116" s="221" t="s">
        <v>2230</v>
      </c>
      <c r="K116" s="222"/>
      <c r="L116" s="220"/>
      <c r="M116" s="221"/>
      <c r="N116" s="221" t="s">
        <v>2230</v>
      </c>
      <c r="O116" s="222"/>
      <c r="P116" s="220"/>
      <c r="Q116" s="221"/>
      <c r="R116" s="221" t="s">
        <v>2238</v>
      </c>
      <c r="S116" s="222"/>
      <c r="T116" s="220"/>
      <c r="U116" s="221"/>
      <c r="V116" s="221" t="s">
        <v>2233</v>
      </c>
      <c r="W116" s="222"/>
      <c r="X116" s="220"/>
      <c r="Y116" s="221"/>
      <c r="Z116" s="221" t="s">
        <v>2234</v>
      </c>
      <c r="AA116" s="222"/>
      <c r="AB116" s="220"/>
      <c r="AC116" s="221"/>
      <c r="AD116" s="221" t="s">
        <v>2229</v>
      </c>
      <c r="AE116" s="222"/>
      <c r="AF116" s="223">
        <f>F116+J116+N116+R116+V116+Z116+AD116</f>
        <v>43.5</v>
      </c>
      <c r="AG116">
        <f>SUM(AF116:AF119)</f>
        <v>43.5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 t="s">
        <v>2232</v>
      </c>
      <c r="G120" s="222"/>
      <c r="H120" s="220"/>
      <c r="I120" s="221"/>
      <c r="J120" s="221" t="s">
        <v>2230</v>
      </c>
      <c r="K120" s="222"/>
      <c r="L120" s="220"/>
      <c r="M120" s="221"/>
      <c r="N120" s="221" t="s">
        <v>2230</v>
      </c>
      <c r="O120" s="222"/>
      <c r="P120" s="220"/>
      <c r="Q120" s="221"/>
      <c r="R120" s="221" t="s">
        <v>2230</v>
      </c>
      <c r="S120" s="222"/>
      <c r="T120" s="220"/>
      <c r="U120" s="221"/>
      <c r="V120" s="221" t="s">
        <v>2233</v>
      </c>
      <c r="W120" s="222"/>
      <c r="X120" s="220"/>
      <c r="Y120" s="221"/>
      <c r="Z120" s="221" t="s">
        <v>2231</v>
      </c>
      <c r="AA120" s="222"/>
      <c r="AB120" s="220"/>
      <c r="AC120" s="221"/>
      <c r="AD120" s="221" t="s">
        <v>2229</v>
      </c>
      <c r="AE120" s="222"/>
      <c r="AF120" s="223">
        <f>F120+J120+N120+R120+V120+Z120+AD120</f>
        <v>40</v>
      </c>
      <c r="AG120">
        <f>SUM(AF120:AF123)</f>
        <v>40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 t="s">
        <v>2230</v>
      </c>
      <c r="G132" s="222"/>
      <c r="H132" s="220"/>
      <c r="I132" s="221"/>
      <c r="J132" s="221" t="s">
        <v>2235</v>
      </c>
      <c r="K132" s="222"/>
      <c r="L132" s="220"/>
      <c r="M132" s="221"/>
      <c r="N132" s="221" t="s">
        <v>2229</v>
      </c>
      <c r="O132" s="222"/>
      <c r="P132" s="220"/>
      <c r="Q132" s="221"/>
      <c r="R132" s="221" t="s">
        <v>2229</v>
      </c>
      <c r="S132" s="222"/>
      <c r="T132" s="220"/>
      <c r="U132" s="221"/>
      <c r="V132" s="221" t="s">
        <v>2229</v>
      </c>
      <c r="W132" s="222"/>
      <c r="X132" s="220"/>
      <c r="Y132" s="221"/>
      <c r="Z132" s="221" t="s">
        <v>2229</v>
      </c>
      <c r="AA132" s="222"/>
      <c r="AB132" s="220"/>
      <c r="AC132" s="221"/>
      <c r="AD132" s="221" t="s">
        <v>2229</v>
      </c>
      <c r="AE132" s="222"/>
      <c r="AF132" s="223">
        <f>F132+J132+N132+R132+V132+Z132+AD132</f>
        <v>14.5</v>
      </c>
      <c r="AG132">
        <f>SUM(AF132:AF135)</f>
        <v>14.5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 t="s">
        <v>2230</v>
      </c>
      <c r="G136" s="222"/>
      <c r="H136" s="220"/>
      <c r="I136" s="221"/>
      <c r="J136" s="221" t="s">
        <v>2232</v>
      </c>
      <c r="K136" s="222"/>
      <c r="L136" s="220"/>
      <c r="M136" s="221"/>
      <c r="N136" s="221" t="s">
        <v>2230</v>
      </c>
      <c r="O136" s="222"/>
      <c r="P136" s="220"/>
      <c r="Q136" s="221"/>
      <c r="R136" s="221" t="s">
        <v>2232</v>
      </c>
      <c r="S136" s="222"/>
      <c r="T136" s="220"/>
      <c r="U136" s="221"/>
      <c r="V136" s="221" t="s">
        <v>2233</v>
      </c>
      <c r="W136" s="222"/>
      <c r="X136" s="220"/>
      <c r="Y136" s="221"/>
      <c r="Z136" s="221" t="s">
        <v>2234</v>
      </c>
      <c r="AA136" s="222"/>
      <c r="AB136" s="220"/>
      <c r="AC136" s="221"/>
      <c r="AD136" s="221" t="s">
        <v>2229</v>
      </c>
      <c r="AE136" s="222"/>
      <c r="AF136" s="223">
        <f>F136+J136+N136+R136+V136+Z136+AD136</f>
        <v>40</v>
      </c>
      <c r="AG136">
        <f>SUM(AF136:AF139)</f>
        <v>40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 t="s">
        <v>2241</v>
      </c>
      <c r="G140" s="222"/>
      <c r="H140" s="220"/>
      <c r="I140" s="221"/>
      <c r="J140" s="221" t="s">
        <v>2229</v>
      </c>
      <c r="K140" s="222"/>
      <c r="L140" s="220"/>
      <c r="M140" s="221"/>
      <c r="N140" s="221" t="s">
        <v>2238</v>
      </c>
      <c r="O140" s="222"/>
      <c r="P140" s="220"/>
      <c r="Q140" s="221"/>
      <c r="R140" s="221" t="s">
        <v>2238</v>
      </c>
      <c r="S140" s="222"/>
      <c r="T140" s="220"/>
      <c r="U140" s="221"/>
      <c r="V140" s="221" t="s">
        <v>2229</v>
      </c>
      <c r="W140" s="222"/>
      <c r="X140" s="220"/>
      <c r="Y140" s="221"/>
      <c r="Z140" s="221" t="s">
        <v>2229</v>
      </c>
      <c r="AA140" s="222"/>
      <c r="AB140" s="220"/>
      <c r="AC140" s="221"/>
      <c r="AD140" s="221" t="s">
        <v>2229</v>
      </c>
      <c r="AE140" s="222"/>
      <c r="AF140" s="223">
        <f>F140+J140+N140+R140+V140+Z140+AD140</f>
        <v>29</v>
      </c>
      <c r="AG140">
        <f>SUM(AF140:AF143)</f>
        <v>29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 t="s">
        <v>2230</v>
      </c>
      <c r="G148" s="222"/>
      <c r="H148" s="220"/>
      <c r="I148" s="221"/>
      <c r="J148" s="221" t="s">
        <v>2232</v>
      </c>
      <c r="K148" s="222"/>
      <c r="L148" s="220"/>
      <c r="M148" s="221"/>
      <c r="N148" s="221" t="s">
        <v>2230</v>
      </c>
      <c r="O148" s="222"/>
      <c r="P148" s="220"/>
      <c r="Q148" s="221"/>
      <c r="R148" s="221" t="s">
        <v>2230</v>
      </c>
      <c r="S148" s="222"/>
      <c r="T148" s="220"/>
      <c r="U148" s="221"/>
      <c r="V148" s="221" t="s">
        <v>2233</v>
      </c>
      <c r="W148" s="222"/>
      <c r="X148" s="220"/>
      <c r="Y148" s="221"/>
      <c r="Z148" s="221" t="s">
        <v>2234</v>
      </c>
      <c r="AA148" s="222"/>
      <c r="AB148" s="220"/>
      <c r="AC148" s="221"/>
      <c r="AD148" s="221" t="s">
        <v>2229</v>
      </c>
      <c r="AE148" s="222"/>
      <c r="AF148" s="223">
        <f>F148+J148+N148+R148+V148+Z148+AD148</f>
        <v>40.5</v>
      </c>
      <c r="AG148">
        <f>SUM(AF148:AF151)</f>
        <v>40.5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 t="s">
        <v>2229</v>
      </c>
      <c r="G152" s="222"/>
      <c r="H152" s="220"/>
      <c r="I152" s="221"/>
      <c r="J152" s="221" t="s">
        <v>2229</v>
      </c>
      <c r="K152" s="222"/>
      <c r="L152" s="220"/>
      <c r="M152" s="221"/>
      <c r="N152" s="221" t="s">
        <v>2229</v>
      </c>
      <c r="O152" s="222"/>
      <c r="P152" s="220"/>
      <c r="Q152" s="221"/>
      <c r="R152" s="221" t="s">
        <v>2229</v>
      </c>
      <c r="S152" s="222"/>
      <c r="T152" s="220"/>
      <c r="U152" s="221"/>
      <c r="V152" s="221" t="s">
        <v>2229</v>
      </c>
      <c r="W152" s="222"/>
      <c r="X152" s="220"/>
      <c r="Y152" s="221"/>
      <c r="Z152" s="221" t="s">
        <v>2229</v>
      </c>
      <c r="AA152" s="222"/>
      <c r="AB152" s="220"/>
      <c r="AC152" s="221"/>
      <c r="AD152" s="221" t="s">
        <v>2229</v>
      </c>
      <c r="AE152" s="222"/>
      <c r="AF152" s="223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 t="s">
        <v>2230</v>
      </c>
      <c r="G156" s="222"/>
      <c r="H156" s="220"/>
      <c r="I156" s="221"/>
      <c r="J156" s="221" t="s">
        <v>2230</v>
      </c>
      <c r="K156" s="222"/>
      <c r="L156" s="220"/>
      <c r="M156" s="221"/>
      <c r="N156" s="221" t="s">
        <v>2230</v>
      </c>
      <c r="O156" s="222"/>
      <c r="P156" s="220"/>
      <c r="Q156" s="221"/>
      <c r="R156" s="221" t="s">
        <v>2230</v>
      </c>
      <c r="S156" s="222"/>
      <c r="T156" s="220"/>
      <c r="U156" s="221"/>
      <c r="V156" s="221" t="s">
        <v>2233</v>
      </c>
      <c r="W156" s="222"/>
      <c r="X156" s="220"/>
      <c r="Y156" s="221"/>
      <c r="Z156" s="221" t="s">
        <v>2234</v>
      </c>
      <c r="AA156" s="222"/>
      <c r="AB156" s="220"/>
      <c r="AC156" s="221"/>
      <c r="AD156" s="221" t="s">
        <v>2229</v>
      </c>
      <c r="AE156" s="222"/>
      <c r="AF156" s="223">
        <f>F156+J156+N156+R156+V156+Z156+AD156</f>
        <v>41</v>
      </c>
      <c r="AG156">
        <f>SUM(AF156:AF159)</f>
        <v>41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 t="s">
        <v>2229</v>
      </c>
      <c r="G160" s="222"/>
      <c r="H160" s="220"/>
      <c r="I160" s="221"/>
      <c r="J160" s="221" t="s">
        <v>2229</v>
      </c>
      <c r="K160" s="222"/>
      <c r="L160" s="220"/>
      <c r="M160" s="221"/>
      <c r="N160" s="221" t="s">
        <v>2230</v>
      </c>
      <c r="O160" s="222"/>
      <c r="P160" s="220"/>
      <c r="Q160" s="221"/>
      <c r="R160" s="221" t="s">
        <v>2229</v>
      </c>
      <c r="S160" s="222"/>
      <c r="T160" s="220"/>
      <c r="U160" s="221"/>
      <c r="V160" s="221" t="s">
        <v>2233</v>
      </c>
      <c r="W160" s="222"/>
      <c r="X160" s="220"/>
      <c r="Y160" s="221"/>
      <c r="Z160" s="221" t="s">
        <v>2234</v>
      </c>
      <c r="AA160" s="222"/>
      <c r="AB160" s="220"/>
      <c r="AC160" s="221"/>
      <c r="AD160" s="221" t="s">
        <v>2229</v>
      </c>
      <c r="AE160" s="222"/>
      <c r="AF160" s="223">
        <f>F160+J160+N160+R160+V160+Z160+AD160</f>
        <v>20</v>
      </c>
      <c r="AG160">
        <f>SUM(AF160:AF163)</f>
        <v>20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 t="s">
        <v>2232</v>
      </c>
      <c r="G164" s="222"/>
      <c r="H164" s="220"/>
      <c r="I164" s="221"/>
      <c r="J164" s="221" t="s">
        <v>2230</v>
      </c>
      <c r="K164" s="222"/>
      <c r="L164" s="220"/>
      <c r="M164" s="221"/>
      <c r="N164" s="221" t="s">
        <v>2230</v>
      </c>
      <c r="O164" s="222"/>
      <c r="P164" s="220"/>
      <c r="Q164" s="221"/>
      <c r="R164" s="221" t="s">
        <v>2232</v>
      </c>
      <c r="S164" s="222"/>
      <c r="T164" s="220"/>
      <c r="U164" s="221"/>
      <c r="V164" s="221" t="s">
        <v>2239</v>
      </c>
      <c r="W164" s="222"/>
      <c r="X164" s="220"/>
      <c r="Y164" s="221"/>
      <c r="Z164" s="221" t="s">
        <v>2229</v>
      </c>
      <c r="AA164" s="222"/>
      <c r="AB164" s="220"/>
      <c r="AC164" s="221"/>
      <c r="AD164" s="221" t="s">
        <v>2229</v>
      </c>
      <c r="AE164" s="222"/>
      <c r="AF164" s="223">
        <f>F164+J164+N164+R164+V164+Z164+AD164</f>
        <v>35.5</v>
      </c>
      <c r="AG164">
        <f>SUM(AF164:AF167)</f>
        <v>35.5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 t="s">
        <v>2230</v>
      </c>
      <c r="G168" s="222"/>
      <c r="H168" s="220"/>
      <c r="I168" s="221"/>
      <c r="J168" s="221" t="s">
        <v>2230</v>
      </c>
      <c r="K168" s="222"/>
      <c r="L168" s="220"/>
      <c r="M168" s="221"/>
      <c r="N168" s="221" t="s">
        <v>2230</v>
      </c>
      <c r="O168" s="222"/>
      <c r="P168" s="220"/>
      <c r="Q168" s="221"/>
      <c r="R168" s="221" t="s">
        <v>2229</v>
      </c>
      <c r="S168" s="222"/>
      <c r="T168" s="220"/>
      <c r="U168" s="221"/>
      <c r="V168" s="221" t="s">
        <v>2229</v>
      </c>
      <c r="W168" s="222"/>
      <c r="X168" s="220"/>
      <c r="Y168" s="221"/>
      <c r="Z168" s="221" t="s">
        <v>2229</v>
      </c>
      <c r="AA168" s="222"/>
      <c r="AB168" s="220"/>
      <c r="AC168" s="221"/>
      <c r="AD168" s="221" t="s">
        <v>2229</v>
      </c>
      <c r="AE168" s="222"/>
      <c r="AF168" s="223">
        <f>F168+J168+N168+R168+V168+Z168+AD168</f>
        <v>21</v>
      </c>
      <c r="AG168">
        <f>SUM(AF168:AF171)</f>
        <v>21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 t="s">
        <v>2231</v>
      </c>
      <c r="G172" s="222"/>
      <c r="H172" s="220"/>
      <c r="I172" s="221"/>
      <c r="J172" s="221" t="s">
        <v>2238</v>
      </c>
      <c r="K172" s="222"/>
      <c r="L172" s="220"/>
      <c r="M172" s="221"/>
      <c r="N172" s="221" t="s">
        <v>2238</v>
      </c>
      <c r="O172" s="222"/>
      <c r="P172" s="220"/>
      <c r="Q172" s="221"/>
      <c r="R172" s="221" t="s">
        <v>2229</v>
      </c>
      <c r="S172" s="222"/>
      <c r="T172" s="220"/>
      <c r="U172" s="221"/>
      <c r="V172" s="221" t="s">
        <v>2229</v>
      </c>
      <c r="W172" s="222"/>
      <c r="X172" s="220"/>
      <c r="Y172" s="221"/>
      <c r="Z172" s="221" t="s">
        <v>2229</v>
      </c>
      <c r="AA172" s="222"/>
      <c r="AB172" s="220"/>
      <c r="AC172" s="221"/>
      <c r="AD172" s="221" t="s">
        <v>2229</v>
      </c>
      <c r="AE172" s="222"/>
      <c r="AF172" s="223">
        <f>F172+J172+N172+R172+V172+Z172+AD172</f>
        <v>23.5</v>
      </c>
      <c r="AG172">
        <f>SUM(AF172:AF175)</f>
        <v>23.5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 t="s">
        <v>2229</v>
      </c>
      <c r="G176" s="222"/>
      <c r="H176" s="220"/>
      <c r="I176" s="221"/>
      <c r="J176" s="221" t="s">
        <v>2229</v>
      </c>
      <c r="K176" s="222"/>
      <c r="L176" s="220"/>
      <c r="M176" s="221"/>
      <c r="N176" s="221" t="s">
        <v>2229</v>
      </c>
      <c r="O176" s="222"/>
      <c r="P176" s="220"/>
      <c r="Q176" s="221"/>
      <c r="R176" s="221" t="s">
        <v>2229</v>
      </c>
      <c r="S176" s="222"/>
      <c r="T176" s="220"/>
      <c r="U176" s="221"/>
      <c r="V176" s="221" t="s">
        <v>2229</v>
      </c>
      <c r="W176" s="222"/>
      <c r="X176" s="220"/>
      <c r="Y176" s="221"/>
      <c r="Z176" s="221" t="s">
        <v>2229</v>
      </c>
      <c r="AA176" s="222"/>
      <c r="AB176" s="220"/>
      <c r="AC176" s="221"/>
      <c r="AD176" s="221" t="s">
        <v>2229</v>
      </c>
      <c r="AE176" s="222"/>
      <c r="AF176" s="223">
        <f>F176+J176+N176+R176+V176+Z176+AD176</f>
        <v>0</v>
      </c>
      <c r="AG176">
        <f>SUM(AF176:AF179)</f>
        <v>0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 t="s">
        <v>2230</v>
      </c>
      <c r="G180" s="222"/>
      <c r="H180" s="220"/>
      <c r="I180" s="221"/>
      <c r="J180" s="221" t="s">
        <v>2230</v>
      </c>
      <c r="K180" s="222"/>
      <c r="L180" s="220"/>
      <c r="M180" s="221"/>
      <c r="N180" s="221" t="s">
        <v>2230</v>
      </c>
      <c r="O180" s="222"/>
      <c r="P180" s="220"/>
      <c r="Q180" s="221"/>
      <c r="R180" s="221" t="s">
        <v>2230</v>
      </c>
      <c r="S180" s="222"/>
      <c r="T180" s="220"/>
      <c r="U180" s="221"/>
      <c r="V180" s="221" t="s">
        <v>2233</v>
      </c>
      <c r="W180" s="222"/>
      <c r="X180" s="220"/>
      <c r="Y180" s="221"/>
      <c r="Z180" s="221" t="s">
        <v>2234</v>
      </c>
      <c r="AA180" s="222"/>
      <c r="AB180" s="220"/>
      <c r="AC180" s="221"/>
      <c r="AD180" s="221" t="s">
        <v>2229</v>
      </c>
      <c r="AE180" s="222"/>
      <c r="AF180" s="223">
        <f>F180+J180+N180+R180+V180+Z180+AD180</f>
        <v>41</v>
      </c>
      <c r="AG180">
        <f>SUM(AF180:AF183)</f>
        <v>41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 t="s">
        <v>2233</v>
      </c>
      <c r="G184" s="222"/>
      <c r="H184" s="220"/>
      <c r="I184" s="221"/>
      <c r="J184" s="221" t="s">
        <v>2230</v>
      </c>
      <c r="K184" s="222"/>
      <c r="L184" s="220"/>
      <c r="M184" s="221"/>
      <c r="N184" s="221" t="s">
        <v>2230</v>
      </c>
      <c r="O184" s="222"/>
      <c r="P184" s="220"/>
      <c r="Q184" s="221"/>
      <c r="R184" s="221" t="s">
        <v>2230</v>
      </c>
      <c r="S184" s="222"/>
      <c r="T184" s="220"/>
      <c r="U184" s="221"/>
      <c r="V184" s="221" t="s">
        <v>2233</v>
      </c>
      <c r="W184" s="222"/>
      <c r="X184" s="220"/>
      <c r="Y184" s="221"/>
      <c r="Z184" s="221" t="s">
        <v>2234</v>
      </c>
      <c r="AA184" s="222"/>
      <c r="AB184" s="220"/>
      <c r="AC184" s="221"/>
      <c r="AD184" s="221" t="s">
        <v>2229</v>
      </c>
      <c r="AE184" s="222"/>
      <c r="AF184" s="223">
        <f>F184+J184+N184+R184+V184+Z184+AD184</f>
        <v>42</v>
      </c>
      <c r="AG184">
        <f>SUM(AF184:AF187)</f>
        <v>42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 t="s">
        <v>2230</v>
      </c>
      <c r="G188" s="222"/>
      <c r="H188" s="220"/>
      <c r="I188" s="221"/>
      <c r="J188" s="221" t="s">
        <v>2230</v>
      </c>
      <c r="K188" s="222"/>
      <c r="L188" s="220"/>
      <c r="M188" s="221"/>
      <c r="N188" s="221" t="s">
        <v>2230</v>
      </c>
      <c r="O188" s="222"/>
      <c r="P188" s="220"/>
      <c r="Q188" s="221"/>
      <c r="R188" s="221" t="s">
        <v>2230</v>
      </c>
      <c r="S188" s="222"/>
      <c r="T188" s="220"/>
      <c r="U188" s="221"/>
      <c r="V188" s="221" t="s">
        <v>2233</v>
      </c>
      <c r="W188" s="222"/>
      <c r="X188" s="220"/>
      <c r="Y188" s="221"/>
      <c r="Z188" s="221" t="s">
        <v>2234</v>
      </c>
      <c r="AA188" s="222"/>
      <c r="AB188" s="220"/>
      <c r="AC188" s="221"/>
      <c r="AD188" s="221" t="s">
        <v>2229</v>
      </c>
      <c r="AE188" s="222"/>
      <c r="AF188" s="223">
        <f>F188+J188+N188+R188+V188+Z188+AD188</f>
        <v>41</v>
      </c>
      <c r="AG188">
        <f>SUM(AF188:AF191)</f>
        <v>41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 t="s">
        <v>2232</v>
      </c>
      <c r="G192" s="222"/>
      <c r="H192" s="220"/>
      <c r="I192" s="221"/>
      <c r="J192" s="221" t="s">
        <v>2230</v>
      </c>
      <c r="K192" s="222"/>
      <c r="L192" s="220"/>
      <c r="M192" s="221"/>
      <c r="N192" s="221" t="s">
        <v>2235</v>
      </c>
      <c r="O192" s="222"/>
      <c r="P192" s="220"/>
      <c r="Q192" s="221"/>
      <c r="R192" s="221" t="s">
        <v>2232</v>
      </c>
      <c r="S192" s="222"/>
      <c r="T192" s="220"/>
      <c r="U192" s="221"/>
      <c r="V192" s="221" t="s">
        <v>2233</v>
      </c>
      <c r="W192" s="222"/>
      <c r="X192" s="220"/>
      <c r="Y192" s="221"/>
      <c r="Z192" s="221" t="s">
        <v>2243</v>
      </c>
      <c r="AA192" s="222"/>
      <c r="AB192" s="220"/>
      <c r="AC192" s="221"/>
      <c r="AD192" s="221" t="s">
        <v>2229</v>
      </c>
      <c r="AE192" s="222"/>
      <c r="AF192" s="223">
        <f>F192+J192+N192+R192+V192+Z192+AD192</f>
        <v>46</v>
      </c>
      <c r="AG192">
        <f>SUM(AF192:AF195)</f>
        <v>46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 t="s">
        <v>2229</v>
      </c>
      <c r="G196" s="222"/>
      <c r="H196" s="220"/>
      <c r="I196" s="221"/>
      <c r="J196" s="221" t="s">
        <v>2230</v>
      </c>
      <c r="K196" s="222"/>
      <c r="L196" s="220"/>
      <c r="M196" s="221"/>
      <c r="N196" s="221" t="s">
        <v>2230</v>
      </c>
      <c r="O196" s="222"/>
      <c r="P196" s="220"/>
      <c r="Q196" s="221"/>
      <c r="R196" s="221" t="s">
        <v>2230</v>
      </c>
      <c r="S196" s="222"/>
      <c r="T196" s="220"/>
      <c r="U196" s="221"/>
      <c r="V196" s="221" t="s">
        <v>2233</v>
      </c>
      <c r="W196" s="222"/>
      <c r="X196" s="220"/>
      <c r="Y196" s="221"/>
      <c r="Z196" s="221" t="s">
        <v>2234</v>
      </c>
      <c r="AA196" s="222"/>
      <c r="AB196" s="220"/>
      <c r="AC196" s="221"/>
      <c r="AD196" s="221" t="s">
        <v>2229</v>
      </c>
      <c r="AE196" s="222"/>
      <c r="AF196" s="223">
        <f>F196+J196+N196+R196+V196+Z196+AD196</f>
        <v>34</v>
      </c>
      <c r="AG196">
        <f>SUM(AF196:AF199)</f>
        <v>34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 t="s">
        <v>2238</v>
      </c>
      <c r="G204" s="222"/>
      <c r="H204" s="220"/>
      <c r="I204" s="221"/>
      <c r="J204" s="221" t="s">
        <v>2236</v>
      </c>
      <c r="K204" s="222"/>
      <c r="L204" s="220"/>
      <c r="M204" s="221"/>
      <c r="N204" s="221" t="s">
        <v>2238</v>
      </c>
      <c r="O204" s="222"/>
      <c r="P204" s="220"/>
      <c r="Q204" s="221"/>
      <c r="R204" s="221" t="s">
        <v>2236</v>
      </c>
      <c r="S204" s="222"/>
      <c r="T204" s="220"/>
      <c r="U204" s="221"/>
      <c r="V204" s="221" t="s">
        <v>2234</v>
      </c>
      <c r="W204" s="222"/>
      <c r="X204" s="220"/>
      <c r="Y204" s="221"/>
      <c r="Z204" s="221" t="s">
        <v>2239</v>
      </c>
      <c r="AA204" s="222"/>
      <c r="AB204" s="220"/>
      <c r="AC204" s="221"/>
      <c r="AD204" s="221" t="s">
        <v>2236</v>
      </c>
      <c r="AE204" s="222"/>
      <c r="AF204" s="223">
        <f>F204+J204+N204+R204+V204+Z204+AD204</f>
        <v>59.5</v>
      </c>
      <c r="AG204">
        <f>SUM(AF204:AF207)</f>
        <v>59.5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 t="s">
        <v>2230</v>
      </c>
      <c r="G208" s="222"/>
      <c r="H208" s="220"/>
      <c r="I208" s="221"/>
      <c r="J208" s="221" t="s">
        <v>2230</v>
      </c>
      <c r="K208" s="222"/>
      <c r="L208" s="220"/>
      <c r="M208" s="221"/>
      <c r="N208" s="221" t="s">
        <v>2230</v>
      </c>
      <c r="O208" s="222"/>
      <c r="P208" s="220"/>
      <c r="Q208" s="221"/>
      <c r="R208" s="221" t="s">
        <v>2230</v>
      </c>
      <c r="S208" s="222"/>
      <c r="T208" s="220"/>
      <c r="U208" s="221"/>
      <c r="V208" s="221" t="s">
        <v>2239</v>
      </c>
      <c r="W208" s="222"/>
      <c r="X208" s="220"/>
      <c r="Y208" s="221"/>
      <c r="Z208" s="221" t="s">
        <v>2243</v>
      </c>
      <c r="AA208" s="222"/>
      <c r="AB208" s="220"/>
      <c r="AC208" s="221"/>
      <c r="AD208" s="221" t="s">
        <v>2229</v>
      </c>
      <c r="AE208" s="222"/>
      <c r="AF208" s="223">
        <f>F208+J208+N208+R208+V208+Z208+AD208</f>
        <v>47</v>
      </c>
      <c r="AG208">
        <f>SUM(AF208:AF211)</f>
        <v>47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 t="s">
        <v>2242</v>
      </c>
      <c r="G216" s="222"/>
      <c r="H216" s="220"/>
      <c r="I216" s="221"/>
      <c r="J216" s="221" t="s">
        <v>2243</v>
      </c>
      <c r="K216" s="222"/>
      <c r="L216" s="220"/>
      <c r="M216" s="221"/>
      <c r="N216" s="221" t="s">
        <v>2243</v>
      </c>
      <c r="O216" s="222"/>
      <c r="P216" s="220"/>
      <c r="Q216" s="221"/>
      <c r="R216" s="221" t="s">
        <v>2241</v>
      </c>
      <c r="S216" s="222"/>
      <c r="T216" s="220"/>
      <c r="U216" s="221"/>
      <c r="V216" s="221" t="s">
        <v>2239</v>
      </c>
      <c r="W216" s="222"/>
      <c r="X216" s="220"/>
      <c r="Y216" s="221"/>
      <c r="Z216" s="221" t="s">
        <v>2241</v>
      </c>
      <c r="AA216" s="222"/>
      <c r="AB216" s="220"/>
      <c r="AC216" s="221"/>
      <c r="AD216" s="221" t="s">
        <v>2229</v>
      </c>
      <c r="AE216" s="222"/>
      <c r="AF216" s="223">
        <f>F216+J216+N216+R216+V216+Z216+AD216</f>
        <v>60.5</v>
      </c>
      <c r="AG216">
        <f>SUM(AF216:AF219)</f>
        <v>60.5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 t="s">
        <v>2232</v>
      </c>
      <c r="G224" s="229"/>
      <c r="H224" s="227"/>
      <c r="I224" s="228"/>
      <c r="J224" s="228" t="s">
        <v>2230</v>
      </c>
      <c r="K224" s="229"/>
      <c r="L224" s="227"/>
      <c r="M224" s="228"/>
      <c r="N224" s="228" t="s">
        <v>2232</v>
      </c>
      <c r="O224" s="229"/>
      <c r="P224" s="227"/>
      <c r="Q224" s="228"/>
      <c r="R224" s="228" t="s">
        <v>2230</v>
      </c>
      <c r="S224" s="229"/>
      <c r="T224" s="227"/>
      <c r="U224" s="228"/>
      <c r="V224" s="228" t="s">
        <v>2235</v>
      </c>
      <c r="W224" s="229"/>
      <c r="X224" s="227"/>
      <c r="Y224" s="228"/>
      <c r="Z224" s="228" t="s">
        <v>2229</v>
      </c>
      <c r="AA224" s="229"/>
      <c r="AB224" s="227"/>
      <c r="AC224" s="228"/>
      <c r="AD224" s="228" t="s">
        <v>2229</v>
      </c>
      <c r="AE224" s="229"/>
      <c r="AF224" s="230">
        <f>F224+J224+N224+R224+V224+Z224+AD224</f>
        <v>34.5</v>
      </c>
      <c r="AG224">
        <f>SUM(AF224:AF227)</f>
        <v>34.5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 t="s">
        <v>2230</v>
      </c>
      <c r="G228" s="229"/>
      <c r="H228" s="227"/>
      <c r="I228" s="228"/>
      <c r="J228" s="228" t="s">
        <v>2229</v>
      </c>
      <c r="K228" s="229"/>
      <c r="L228" s="227"/>
      <c r="M228" s="228"/>
      <c r="N228" s="228" t="s">
        <v>2229</v>
      </c>
      <c r="O228" s="229"/>
      <c r="P228" s="227"/>
      <c r="Q228" s="228"/>
      <c r="R228" s="228" t="s">
        <v>2230</v>
      </c>
      <c r="S228" s="229"/>
      <c r="T228" s="227"/>
      <c r="U228" s="228"/>
      <c r="V228" s="228" t="s">
        <v>2239</v>
      </c>
      <c r="W228" s="229"/>
      <c r="X228" s="227"/>
      <c r="Y228" s="228"/>
      <c r="Z228" s="228" t="s">
        <v>2234</v>
      </c>
      <c r="AA228" s="229"/>
      <c r="AB228" s="227"/>
      <c r="AC228" s="228"/>
      <c r="AD228" s="228" t="s">
        <v>2229</v>
      </c>
      <c r="AE228" s="229"/>
      <c r="AF228" s="230">
        <f>F228+J228+N228+R228+V228+Z228+AD228</f>
        <v>27.5</v>
      </c>
      <c r="AG228">
        <f>SUM(AF228:AF231)</f>
        <v>27.5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 t="s">
        <v>2246</v>
      </c>
      <c r="G232" s="229"/>
      <c r="H232" s="227"/>
      <c r="I232" s="228"/>
      <c r="J232" s="228" t="s">
        <v>2230</v>
      </c>
      <c r="K232" s="229"/>
      <c r="L232" s="227"/>
      <c r="M232" s="228"/>
      <c r="N232" s="228" t="s">
        <v>2230</v>
      </c>
      <c r="O232" s="229"/>
      <c r="P232" s="227"/>
      <c r="Q232" s="228"/>
      <c r="R232" s="228" t="s">
        <v>2235</v>
      </c>
      <c r="S232" s="229"/>
      <c r="T232" s="227"/>
      <c r="U232" s="228"/>
      <c r="V232" s="228" t="s">
        <v>2239</v>
      </c>
      <c r="W232" s="229"/>
      <c r="X232" s="227"/>
      <c r="Y232" s="228"/>
      <c r="Z232" s="228" t="s">
        <v>2234</v>
      </c>
      <c r="AA232" s="229"/>
      <c r="AB232" s="227"/>
      <c r="AC232" s="228"/>
      <c r="AD232" s="228" t="s">
        <v>2229</v>
      </c>
      <c r="AE232" s="229"/>
      <c r="AF232" s="230">
        <f>F232+J232+N232+R232+V232+Z232+AD232</f>
        <v>38</v>
      </c>
      <c r="AG232">
        <f>SUM(AF232:AF235)</f>
        <v>38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 t="s">
        <v>2230</v>
      </c>
      <c r="G236" s="229"/>
      <c r="H236" s="227"/>
      <c r="I236" s="228"/>
      <c r="J236" s="228" t="s">
        <v>2230</v>
      </c>
      <c r="K236" s="229"/>
      <c r="L236" s="227"/>
      <c r="M236" s="228"/>
      <c r="N236" s="228" t="s">
        <v>2235</v>
      </c>
      <c r="O236" s="229"/>
      <c r="P236" s="227"/>
      <c r="Q236" s="228"/>
      <c r="R236" s="228" t="s">
        <v>2230</v>
      </c>
      <c r="S236" s="229"/>
      <c r="T236" s="227"/>
      <c r="U236" s="228"/>
      <c r="V236" s="228" t="s">
        <v>2233</v>
      </c>
      <c r="W236" s="229"/>
      <c r="X236" s="227"/>
      <c r="Y236" s="228"/>
      <c r="Z236" s="228" t="s">
        <v>2234</v>
      </c>
      <c r="AA236" s="229"/>
      <c r="AB236" s="227"/>
      <c r="AC236" s="228"/>
      <c r="AD236" s="228" t="s">
        <v>2229</v>
      </c>
      <c r="AE236" s="229"/>
      <c r="AF236" s="230">
        <f>F236+J236+N236+R236+V236+Z236+AD236</f>
        <v>41.5</v>
      </c>
      <c r="AG236">
        <f>SUM(AF236:AF239)</f>
        <v>41.5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 t="s">
        <v>2230</v>
      </c>
      <c r="G240" s="229"/>
      <c r="H240" s="227"/>
      <c r="I240" s="228"/>
      <c r="J240" s="228" t="s">
        <v>2229</v>
      </c>
      <c r="K240" s="229"/>
      <c r="L240" s="227"/>
      <c r="M240" s="228"/>
      <c r="N240" s="228" t="s">
        <v>2230</v>
      </c>
      <c r="O240" s="229"/>
      <c r="P240" s="227"/>
      <c r="Q240" s="228"/>
      <c r="R240" s="228" t="s">
        <v>2235</v>
      </c>
      <c r="S240" s="229"/>
      <c r="T240" s="227"/>
      <c r="U240" s="228"/>
      <c r="V240" s="228" t="s">
        <v>2235</v>
      </c>
      <c r="W240" s="229"/>
      <c r="X240" s="227"/>
      <c r="Y240" s="228"/>
      <c r="Z240" s="228" t="s">
        <v>2229</v>
      </c>
      <c r="AA240" s="229"/>
      <c r="AB240" s="227"/>
      <c r="AC240" s="228"/>
      <c r="AD240" s="228" t="s">
        <v>2229</v>
      </c>
      <c r="AE240" s="229"/>
      <c r="AF240" s="230">
        <f>F240+J240+N240+R240+V240+Z240+AD240</f>
        <v>29</v>
      </c>
      <c r="AG240">
        <f>SUM(AF240:AF243)</f>
        <v>29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 t="s">
        <v>2239</v>
      </c>
      <c r="G244" s="229"/>
      <c r="H244" s="227"/>
      <c r="I244" s="228"/>
      <c r="J244" s="228" t="s">
        <v>2230</v>
      </c>
      <c r="K244" s="229"/>
      <c r="L244" s="227"/>
      <c r="M244" s="228"/>
      <c r="N244" s="228" t="s">
        <v>2230</v>
      </c>
      <c r="O244" s="229"/>
      <c r="P244" s="227"/>
      <c r="Q244" s="228"/>
      <c r="R244" s="228" t="s">
        <v>2230</v>
      </c>
      <c r="S244" s="229"/>
      <c r="T244" s="227"/>
      <c r="U244" s="228"/>
      <c r="V244" s="228" t="s">
        <v>2235</v>
      </c>
      <c r="W244" s="229"/>
      <c r="X244" s="227"/>
      <c r="Y244" s="228"/>
      <c r="Z244" s="228" t="s">
        <v>2234</v>
      </c>
      <c r="AA244" s="229"/>
      <c r="AB244" s="227"/>
      <c r="AC244" s="228"/>
      <c r="AD244" s="228" t="s">
        <v>2229</v>
      </c>
      <c r="AE244" s="229"/>
      <c r="AF244" s="230">
        <f>F244+J244+N244+R244+V244+Z244+AD244</f>
        <v>42</v>
      </c>
      <c r="AG244">
        <f>SUM(AF244:AF247)</f>
        <v>42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 t="s">
        <v>2230</v>
      </c>
      <c r="G248" s="229"/>
      <c r="H248" s="227"/>
      <c r="I248" s="228"/>
      <c r="J248" s="228" t="s">
        <v>2232</v>
      </c>
      <c r="K248" s="229"/>
      <c r="L248" s="227"/>
      <c r="M248" s="228"/>
      <c r="N248" s="228" t="s">
        <v>2230</v>
      </c>
      <c r="O248" s="229"/>
      <c r="P248" s="227"/>
      <c r="Q248" s="228"/>
      <c r="R248" s="228" t="s">
        <v>2232</v>
      </c>
      <c r="S248" s="229"/>
      <c r="T248" s="227"/>
      <c r="U248" s="228"/>
      <c r="V248" s="228" t="s">
        <v>2233</v>
      </c>
      <c r="W248" s="229"/>
      <c r="X248" s="227"/>
      <c r="Y248" s="228"/>
      <c r="Z248" s="228" t="s">
        <v>2234</v>
      </c>
      <c r="AA248" s="229"/>
      <c r="AB248" s="227"/>
      <c r="AC248" s="228"/>
      <c r="AD248" s="228" t="s">
        <v>2229</v>
      </c>
      <c r="AE248" s="229"/>
      <c r="AF248" s="230">
        <f>F248+J248+N248+R248+V248+Z248+AD248</f>
        <v>40</v>
      </c>
      <c r="AG248">
        <f>SUM(AF248:AF251)</f>
        <v>40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 t="s">
        <v>2230</v>
      </c>
      <c r="G252" s="229"/>
      <c r="H252" s="227"/>
      <c r="I252" s="228"/>
      <c r="J252" s="228" t="s">
        <v>2230</v>
      </c>
      <c r="K252" s="229"/>
      <c r="L252" s="227"/>
      <c r="M252" s="228"/>
      <c r="N252" s="228" t="s">
        <v>2230</v>
      </c>
      <c r="O252" s="229"/>
      <c r="P252" s="227"/>
      <c r="Q252" s="228"/>
      <c r="R252" s="228" t="s">
        <v>2238</v>
      </c>
      <c r="S252" s="229"/>
      <c r="T252" s="227"/>
      <c r="U252" s="228"/>
      <c r="V252" s="228" t="s">
        <v>2245</v>
      </c>
      <c r="W252" s="229"/>
      <c r="X252" s="227"/>
      <c r="Y252" s="228"/>
      <c r="Z252" s="228" t="s">
        <v>2229</v>
      </c>
      <c r="AA252" s="229"/>
      <c r="AB252" s="227"/>
      <c r="AC252" s="228"/>
      <c r="AD252" s="228" t="s">
        <v>2229</v>
      </c>
      <c r="AE252" s="229"/>
      <c r="AF252" s="230">
        <f>F252+J252+N252+R252+V252+Z252+AD252</f>
        <v>33</v>
      </c>
      <c r="AG252">
        <f>SUM(AF252:AF255)</f>
        <v>33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 t="s">
        <v>2230</v>
      </c>
      <c r="G256" s="229"/>
      <c r="H256" s="227"/>
      <c r="I256" s="228"/>
      <c r="J256" s="228" t="s">
        <v>2230</v>
      </c>
      <c r="K256" s="229"/>
      <c r="L256" s="227"/>
      <c r="M256" s="228"/>
      <c r="N256" s="228" t="s">
        <v>2230</v>
      </c>
      <c r="O256" s="229"/>
      <c r="P256" s="227"/>
      <c r="Q256" s="228"/>
      <c r="R256" s="228" t="s">
        <v>2230</v>
      </c>
      <c r="S256" s="229"/>
      <c r="T256" s="227"/>
      <c r="U256" s="228"/>
      <c r="V256" s="228" t="s">
        <v>2230</v>
      </c>
      <c r="W256" s="229"/>
      <c r="X256" s="227"/>
      <c r="Y256" s="228"/>
      <c r="Z256" s="228" t="s">
        <v>2234</v>
      </c>
      <c r="AA256" s="229"/>
      <c r="AB256" s="227"/>
      <c r="AC256" s="228"/>
      <c r="AD256" s="228" t="s">
        <v>2229</v>
      </c>
      <c r="AE256" s="229"/>
      <c r="AF256" s="230">
        <f>F256+J256+N256+R256+V256+Z256+AD256</f>
        <v>40</v>
      </c>
      <c r="AG256">
        <f>SUM(AF256:AF259)</f>
        <v>40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 t="s">
        <v>2238</v>
      </c>
      <c r="G260" s="229"/>
      <c r="H260" s="227"/>
      <c r="I260" s="228"/>
      <c r="J260" s="228" t="s">
        <v>2238</v>
      </c>
      <c r="K260" s="229"/>
      <c r="L260" s="227"/>
      <c r="M260" s="228"/>
      <c r="N260" s="228" t="s">
        <v>2232</v>
      </c>
      <c r="O260" s="229"/>
      <c r="P260" s="227"/>
      <c r="Q260" s="228"/>
      <c r="R260" s="228" t="s">
        <v>2232</v>
      </c>
      <c r="S260" s="229"/>
      <c r="T260" s="227"/>
      <c r="U260" s="228"/>
      <c r="V260" s="228" t="s">
        <v>2233</v>
      </c>
      <c r="W260" s="229"/>
      <c r="X260" s="227"/>
      <c r="Y260" s="228"/>
      <c r="Z260" s="228" t="s">
        <v>2231</v>
      </c>
      <c r="AA260" s="229"/>
      <c r="AB260" s="227"/>
      <c r="AC260" s="228"/>
      <c r="AD260" s="228" t="s">
        <v>2229</v>
      </c>
      <c r="AE260" s="229"/>
      <c r="AF260" s="230">
        <f>F260+J260+N260+R260+V260+Z260+AD260</f>
        <v>44.5</v>
      </c>
      <c r="AG260">
        <f>SUM(AF260:AF263)</f>
        <v>44.5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 t="s">
        <v>2230</v>
      </c>
      <c r="G264" s="229"/>
      <c r="H264" s="227"/>
      <c r="I264" s="228"/>
      <c r="J264" s="228" t="s">
        <v>2230</v>
      </c>
      <c r="K264" s="229"/>
      <c r="L264" s="227"/>
      <c r="M264" s="228"/>
      <c r="N264" s="228" t="s">
        <v>2235</v>
      </c>
      <c r="O264" s="229"/>
      <c r="P264" s="227"/>
      <c r="Q264" s="228"/>
      <c r="R264" s="228" t="s">
        <v>2243</v>
      </c>
      <c r="S264" s="229"/>
      <c r="T264" s="227"/>
      <c r="U264" s="228"/>
      <c r="V264" s="228" t="s">
        <v>2229</v>
      </c>
      <c r="W264" s="229"/>
      <c r="X264" s="227"/>
      <c r="Y264" s="228"/>
      <c r="Z264" s="228" t="s">
        <v>2246</v>
      </c>
      <c r="AA264" s="229"/>
      <c r="AB264" s="227"/>
      <c r="AC264" s="228"/>
      <c r="AD264" s="228" t="s">
        <v>2229</v>
      </c>
      <c r="AE264" s="229"/>
      <c r="AF264" s="230">
        <f>F264+J264+N264+R264+V264+Z264+AD264</f>
        <v>35</v>
      </c>
      <c r="AG264">
        <f>SUM(AF264:AF267)</f>
        <v>35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 t="s">
        <v>2230</v>
      </c>
      <c r="G268" s="229"/>
      <c r="H268" s="227"/>
      <c r="I268" s="228"/>
      <c r="J268" s="228" t="s">
        <v>2230</v>
      </c>
      <c r="K268" s="229"/>
      <c r="L268" s="227"/>
      <c r="M268" s="228"/>
      <c r="N268" s="228" t="s">
        <v>2230</v>
      </c>
      <c r="O268" s="229"/>
      <c r="P268" s="227"/>
      <c r="Q268" s="228"/>
      <c r="R268" s="228" t="s">
        <v>2230</v>
      </c>
      <c r="S268" s="229"/>
      <c r="T268" s="227"/>
      <c r="U268" s="228"/>
      <c r="V268" s="228" t="s">
        <v>2235</v>
      </c>
      <c r="W268" s="229"/>
      <c r="X268" s="227"/>
      <c r="Y268" s="228"/>
      <c r="Z268" s="228" t="s">
        <v>2234</v>
      </c>
      <c r="AA268" s="229"/>
      <c r="AB268" s="227"/>
      <c r="AC268" s="228"/>
      <c r="AD268" s="228" t="s">
        <v>2229</v>
      </c>
      <c r="AE268" s="229"/>
      <c r="AF268" s="230">
        <f>F268+J268+N268+R268+V268+Z268+AD268</f>
        <v>40.5</v>
      </c>
      <c r="AG268">
        <f>SUM(AF268:AF271)</f>
        <v>40.5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 t="s">
        <v>2229</v>
      </c>
      <c r="G272" s="229"/>
      <c r="H272" s="227"/>
      <c r="I272" s="228"/>
      <c r="J272" s="228" t="s">
        <v>2230</v>
      </c>
      <c r="K272" s="229"/>
      <c r="L272" s="227"/>
      <c r="M272" s="228"/>
      <c r="N272" s="228" t="s">
        <v>2230</v>
      </c>
      <c r="O272" s="229"/>
      <c r="P272" s="227"/>
      <c r="Q272" s="228"/>
      <c r="R272" s="228" t="s">
        <v>2230</v>
      </c>
      <c r="S272" s="229"/>
      <c r="T272" s="227"/>
      <c r="U272" s="228"/>
      <c r="V272" s="228" t="s">
        <v>2235</v>
      </c>
      <c r="W272" s="229"/>
      <c r="X272" s="227"/>
      <c r="Y272" s="228"/>
      <c r="Z272" s="228" t="s">
        <v>2231</v>
      </c>
      <c r="AA272" s="229"/>
      <c r="AB272" s="227"/>
      <c r="AC272" s="228"/>
      <c r="AD272" s="228" t="s">
        <v>2229</v>
      </c>
      <c r="AE272" s="229"/>
      <c r="AF272" s="230">
        <f>F272+J272+N272+R272+V272+Z272+AD272</f>
        <v>33</v>
      </c>
      <c r="AG272">
        <f>SUM(AF272:AF275)</f>
        <v>33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 t="s">
        <v>2230</v>
      </c>
      <c r="G276" s="229"/>
      <c r="H276" s="227"/>
      <c r="I276" s="228"/>
      <c r="J276" s="228" t="s">
        <v>2230</v>
      </c>
      <c r="K276" s="229"/>
      <c r="L276" s="227"/>
      <c r="M276" s="228"/>
      <c r="N276" s="228" t="s">
        <v>2230</v>
      </c>
      <c r="O276" s="229"/>
      <c r="P276" s="227"/>
      <c r="Q276" s="228"/>
      <c r="R276" s="228" t="s">
        <v>2229</v>
      </c>
      <c r="S276" s="229"/>
      <c r="T276" s="227"/>
      <c r="U276" s="228"/>
      <c r="V276" s="228" t="s">
        <v>2239</v>
      </c>
      <c r="W276" s="229"/>
      <c r="X276" s="227"/>
      <c r="Y276" s="228"/>
      <c r="Z276" s="228" t="s">
        <v>2234</v>
      </c>
      <c r="AA276" s="229"/>
      <c r="AB276" s="227"/>
      <c r="AC276" s="228"/>
      <c r="AD276" s="228" t="s">
        <v>2229</v>
      </c>
      <c r="AE276" s="229"/>
      <c r="AF276" s="230">
        <f>F276+J276+N276+R276+V276+Z276+AD276</f>
        <v>34.5</v>
      </c>
      <c r="AG276">
        <f>SUM(AF276:AF279)</f>
        <v>34.5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 t="s">
        <v>2238</v>
      </c>
      <c r="G280" s="229"/>
      <c r="H280" s="227"/>
      <c r="I280" s="228"/>
      <c r="J280" s="228" t="s">
        <v>2238</v>
      </c>
      <c r="K280" s="229"/>
      <c r="L280" s="227"/>
      <c r="M280" s="228"/>
      <c r="N280" s="228" t="s">
        <v>2239</v>
      </c>
      <c r="O280" s="229"/>
      <c r="P280" s="227"/>
      <c r="Q280" s="228"/>
      <c r="R280" s="228" t="s">
        <v>2236</v>
      </c>
      <c r="S280" s="229"/>
      <c r="T280" s="227"/>
      <c r="U280" s="228"/>
      <c r="V280" s="228" t="s">
        <v>2241</v>
      </c>
      <c r="W280" s="229"/>
      <c r="X280" s="227"/>
      <c r="Y280" s="228"/>
      <c r="Z280" s="228" t="s">
        <v>2234</v>
      </c>
      <c r="AA280" s="229"/>
      <c r="AB280" s="227"/>
      <c r="AC280" s="228"/>
      <c r="AD280" s="228" t="s">
        <v>2229</v>
      </c>
      <c r="AE280" s="229"/>
      <c r="AF280" s="230">
        <f>F280+J280+N280+R280+V280+Z280+AD280</f>
        <v>51.5</v>
      </c>
      <c r="AG280">
        <f>SUM(AF280:AF283)</f>
        <v>51.5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 t="s">
        <v>2229</v>
      </c>
      <c r="G284" s="229"/>
      <c r="H284" s="227"/>
      <c r="I284" s="228"/>
      <c r="J284" s="228" t="s">
        <v>2232</v>
      </c>
      <c r="K284" s="229"/>
      <c r="L284" s="227"/>
      <c r="M284" s="228"/>
      <c r="N284" s="228" t="s">
        <v>2230</v>
      </c>
      <c r="O284" s="229"/>
      <c r="P284" s="227"/>
      <c r="Q284" s="228"/>
      <c r="R284" s="228" t="s">
        <v>2230</v>
      </c>
      <c r="S284" s="229"/>
      <c r="T284" s="227"/>
      <c r="U284" s="228"/>
      <c r="V284" s="228" t="s">
        <v>2233</v>
      </c>
      <c r="W284" s="229"/>
      <c r="X284" s="227"/>
      <c r="Y284" s="228"/>
      <c r="Z284" s="228" t="s">
        <v>2234</v>
      </c>
      <c r="AA284" s="229"/>
      <c r="AB284" s="227"/>
      <c r="AC284" s="228"/>
      <c r="AD284" s="228" t="s">
        <v>2229</v>
      </c>
      <c r="AE284" s="229"/>
      <c r="AF284" s="230">
        <f>F284+J284+N284+R284+V284+Z284+AD284</f>
        <v>33.5</v>
      </c>
      <c r="AG284">
        <f>SUM(AF284:AF287)</f>
        <v>33.5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 t="s">
        <v>2250</v>
      </c>
      <c r="G288" s="229"/>
      <c r="H288" s="227"/>
      <c r="I288" s="228"/>
      <c r="J288" s="228" t="s">
        <v>2230</v>
      </c>
      <c r="K288" s="229"/>
      <c r="L288" s="227"/>
      <c r="M288" s="228"/>
      <c r="N288" s="228" t="s">
        <v>2235</v>
      </c>
      <c r="O288" s="229"/>
      <c r="P288" s="227"/>
      <c r="Q288" s="228"/>
      <c r="R288" s="228" t="s">
        <v>2229</v>
      </c>
      <c r="S288" s="229"/>
      <c r="T288" s="227"/>
      <c r="U288" s="228"/>
      <c r="V288" s="228" t="s">
        <v>2233</v>
      </c>
      <c r="W288" s="229"/>
      <c r="X288" s="227"/>
      <c r="Y288" s="228"/>
      <c r="Z288" s="228" t="s">
        <v>2234</v>
      </c>
      <c r="AA288" s="229"/>
      <c r="AB288" s="227"/>
      <c r="AC288" s="228"/>
      <c r="AD288" s="228" t="s">
        <v>2229</v>
      </c>
      <c r="AE288" s="229"/>
      <c r="AF288" s="230">
        <f>F288+J288+N288+R288+V288+Z288+AD288</f>
        <v>33.5</v>
      </c>
      <c r="AG288">
        <f>SUM(AF288:AF291)</f>
        <v>33.5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 t="s">
        <v>2230</v>
      </c>
      <c r="G292" s="229"/>
      <c r="H292" s="227"/>
      <c r="I292" s="228"/>
      <c r="J292" s="228" t="s">
        <v>2230</v>
      </c>
      <c r="K292" s="229"/>
      <c r="L292" s="227"/>
      <c r="M292" s="228"/>
      <c r="N292" s="228" t="s">
        <v>2230</v>
      </c>
      <c r="O292" s="229"/>
      <c r="P292" s="227"/>
      <c r="Q292" s="228"/>
      <c r="R292" s="228" t="s">
        <v>2235</v>
      </c>
      <c r="S292" s="229"/>
      <c r="T292" s="227"/>
      <c r="U292" s="228"/>
      <c r="V292" s="228" t="s">
        <v>2235</v>
      </c>
      <c r="W292" s="229"/>
      <c r="X292" s="227"/>
      <c r="Y292" s="228"/>
      <c r="Z292" s="228" t="s">
        <v>2234</v>
      </c>
      <c r="AA292" s="229"/>
      <c r="AB292" s="227"/>
      <c r="AC292" s="228"/>
      <c r="AD292" s="228" t="s">
        <v>2229</v>
      </c>
      <c r="AE292" s="229"/>
      <c r="AF292" s="230">
        <f>F292+J292+N292+R292+V292+Z292+AD292</f>
        <v>41</v>
      </c>
      <c r="AG292">
        <f>SUM(AF292:AF295)</f>
        <v>41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 t="s">
        <v>2230</v>
      </c>
      <c r="G296" s="229"/>
      <c r="H296" s="227"/>
      <c r="I296" s="228"/>
      <c r="J296" s="228" t="s">
        <v>2230</v>
      </c>
      <c r="K296" s="229"/>
      <c r="L296" s="227"/>
      <c r="M296" s="228"/>
      <c r="N296" s="228" t="s">
        <v>2230</v>
      </c>
      <c r="O296" s="229"/>
      <c r="P296" s="227"/>
      <c r="Q296" s="228"/>
      <c r="R296" s="228" t="s">
        <v>2230</v>
      </c>
      <c r="S296" s="229"/>
      <c r="T296" s="227"/>
      <c r="U296" s="228"/>
      <c r="V296" s="228" t="s">
        <v>2232</v>
      </c>
      <c r="W296" s="229"/>
      <c r="X296" s="227"/>
      <c r="Y296" s="228"/>
      <c r="Z296" s="228" t="s">
        <v>2231</v>
      </c>
      <c r="AA296" s="229"/>
      <c r="AB296" s="227"/>
      <c r="AC296" s="228"/>
      <c r="AD296" s="228" t="s">
        <v>2229</v>
      </c>
      <c r="AE296" s="229"/>
      <c r="AF296" s="230">
        <f>F296+J296+N296+R296+V296+Z296+AD296</f>
        <v>39</v>
      </c>
      <c r="AG296">
        <f>SUM(AF296:AF299)</f>
        <v>39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 t="s">
        <v>2230</v>
      </c>
      <c r="G300" s="229"/>
      <c r="H300" s="227"/>
      <c r="I300" s="228"/>
      <c r="J300" s="228" t="s">
        <v>2229</v>
      </c>
      <c r="K300" s="229"/>
      <c r="L300" s="227"/>
      <c r="M300" s="228"/>
      <c r="N300" s="228" t="s">
        <v>2230</v>
      </c>
      <c r="O300" s="229"/>
      <c r="P300" s="227"/>
      <c r="Q300" s="228"/>
      <c r="R300" s="228" t="s">
        <v>2229</v>
      </c>
      <c r="S300" s="229"/>
      <c r="T300" s="227"/>
      <c r="U300" s="228"/>
      <c r="V300" s="228" t="s">
        <v>2233</v>
      </c>
      <c r="W300" s="229"/>
      <c r="X300" s="227"/>
      <c r="Y300" s="228"/>
      <c r="Z300" s="228" t="s">
        <v>2234</v>
      </c>
      <c r="AA300" s="229"/>
      <c r="AB300" s="227"/>
      <c r="AC300" s="228"/>
      <c r="AD300" s="228" t="s">
        <v>2229</v>
      </c>
      <c r="AE300" s="229"/>
      <c r="AF300" s="230">
        <f>F300+J300+N300+R300+V300+Z300+AD300</f>
        <v>27</v>
      </c>
      <c r="AG300">
        <f>SUM(AF300:AF303)</f>
        <v>27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 t="s">
        <v>2229</v>
      </c>
      <c r="G304" s="229"/>
      <c r="H304" s="227"/>
      <c r="I304" s="228"/>
      <c r="J304" s="228" t="s">
        <v>2229</v>
      </c>
      <c r="K304" s="229"/>
      <c r="L304" s="227"/>
      <c r="M304" s="228"/>
      <c r="N304" s="228" t="s">
        <v>2229</v>
      </c>
      <c r="O304" s="229"/>
      <c r="P304" s="227"/>
      <c r="Q304" s="228"/>
      <c r="R304" s="228" t="s">
        <v>2229</v>
      </c>
      <c r="S304" s="229"/>
      <c r="T304" s="227"/>
      <c r="U304" s="228"/>
      <c r="V304" s="228" t="s">
        <v>2229</v>
      </c>
      <c r="W304" s="229"/>
      <c r="X304" s="227"/>
      <c r="Y304" s="228"/>
      <c r="Z304" s="228" t="s">
        <v>2229</v>
      </c>
      <c r="AA304" s="229"/>
      <c r="AB304" s="227"/>
      <c r="AC304" s="228"/>
      <c r="AD304" s="228" t="s">
        <v>2229</v>
      </c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141" priority="1"/>
  </conditionalFormatting>
  <conditionalFormatting sqref="B4:B311">
    <cfRule type="duplicateValues" dxfId="140" priority="2"/>
    <cfRule type="duplicateValues" dxfId="139" priority="3"/>
    <cfRule type="duplicateValues" dxfId="138" priority="4"/>
  </conditionalFormatting>
  <conditionalFormatting sqref="B4:B20192">
    <cfRule type="duplicateValues" dxfId="137" priority="5"/>
    <cfRule type="duplicateValues" dxfId="136" priority="6"/>
  </conditionalFormatting>
  <conditionalFormatting sqref="B4:B20191">
    <cfRule type="duplicateValues" dxfId="135" priority="7"/>
  </conditionalFormatting>
  <conditionalFormatting sqref="B4:B20190">
    <cfRule type="duplicateValues" dxfId="134" priority="8"/>
  </conditionalFormatting>
  <conditionalFormatting sqref="B4:B19981">
    <cfRule type="duplicateValues" dxfId="133" priority="9"/>
  </conditionalFormatting>
  <conditionalFormatting sqref="B4:B19978">
    <cfRule type="duplicateValues" dxfId="132" priority="10"/>
  </conditionalFormatting>
  <conditionalFormatting sqref="B4:B19980">
    <cfRule type="duplicateValues" dxfId="131" priority="11"/>
  </conditionalFormatting>
  <conditionalFormatting sqref="B4:B19977">
    <cfRule type="duplicateValues" dxfId="130" priority="12"/>
  </conditionalFormatting>
  <conditionalFormatting sqref="B4:B19863">
    <cfRule type="duplicateValues" dxfId="129" priority="13"/>
    <cfRule type="duplicateValues" dxfId="128" priority="14"/>
    <cfRule type="duplicateValues" dxfId="127" priority="15"/>
    <cfRule type="duplicateValues" dxfId="126" priority="16"/>
    <cfRule type="duplicateValues" dxfId="125" priority="17"/>
    <cfRule type="duplicateValues" dxfId="124" priority="18"/>
    <cfRule type="duplicateValues" dxfId="123" priority="19"/>
    <cfRule type="duplicateValues" dxfId="122" priority="20"/>
    <cfRule type="duplicateValues" dxfId="121" priority="21"/>
    <cfRule type="duplicateValues" dxfId="120" priority="22"/>
    <cfRule type="duplicateValues" dxfId="119" priority="23"/>
    <cfRule type="duplicateValues" dxfId="118" priority="24"/>
    <cfRule type="duplicateValues" dxfId="117" priority="25"/>
  </conditionalFormatting>
  <conditionalFormatting sqref="B4:B19863">
    <cfRule type="duplicateValues" dxfId="116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E09F5-02A1-4976-8E4D-E2049E082F95}">
  <dimension ref="A1:AI311"/>
  <sheetViews>
    <sheetView topLeftCell="A299"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231" t="s">
        <v>2208</v>
      </c>
      <c r="E2" s="184"/>
      <c r="F2" s="184"/>
      <c r="G2" s="185"/>
      <c r="H2" s="177" t="s">
        <v>2209</v>
      </c>
      <c r="I2" s="175"/>
      <c r="J2" s="175"/>
      <c r="K2" s="176"/>
      <c r="L2" s="177" t="s">
        <v>2210</v>
      </c>
      <c r="M2" s="175"/>
      <c r="N2" s="175"/>
      <c r="O2" s="176"/>
      <c r="P2" s="177" t="s">
        <v>2211</v>
      </c>
      <c r="Q2" s="175"/>
      <c r="R2" s="175"/>
      <c r="S2" s="176"/>
      <c r="T2" s="177" t="s">
        <v>2212</v>
      </c>
      <c r="U2" s="175"/>
      <c r="V2" s="175"/>
      <c r="W2" s="176"/>
      <c r="X2" s="177" t="s">
        <v>2213</v>
      </c>
      <c r="Y2" s="175"/>
      <c r="Z2" s="175"/>
      <c r="AA2" s="176"/>
      <c r="AB2" s="177" t="s">
        <v>2214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 t="s">
        <v>2230</v>
      </c>
      <c r="G40" s="208"/>
      <c r="H40" s="206"/>
      <c r="I40" s="207"/>
      <c r="J40" s="207" t="s">
        <v>2250</v>
      </c>
      <c r="K40" s="208"/>
      <c r="L40" s="206"/>
      <c r="M40" s="207"/>
      <c r="N40" s="207" t="s">
        <v>2230</v>
      </c>
      <c r="O40" s="208"/>
      <c r="P40" s="206"/>
      <c r="Q40" s="207"/>
      <c r="R40" s="207" t="s">
        <v>2230</v>
      </c>
      <c r="S40" s="208"/>
      <c r="T40" s="206"/>
      <c r="U40" s="207"/>
      <c r="V40" s="207" t="s">
        <v>2230</v>
      </c>
      <c r="W40" s="208"/>
      <c r="X40" s="206"/>
      <c r="Y40" s="207"/>
      <c r="Z40" s="207" t="s">
        <v>2234</v>
      </c>
      <c r="AA40" s="208"/>
      <c r="AB40" s="206"/>
      <c r="AC40" s="207"/>
      <c r="AD40" s="207" t="s">
        <v>2229</v>
      </c>
      <c r="AE40" s="208"/>
      <c r="AF40" s="209">
        <f>F40+J40+N40+R40+V40+Z40+AD40</f>
        <v>39</v>
      </c>
      <c r="AG40">
        <f>SUM(AF40:AF43)</f>
        <v>39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 t="s">
        <v>2229</v>
      </c>
      <c r="G72" s="215"/>
      <c r="H72" s="213"/>
      <c r="I72" s="214"/>
      <c r="J72" s="214" t="s">
        <v>2229</v>
      </c>
      <c r="K72" s="215"/>
      <c r="L72" s="213"/>
      <c r="M72" s="214"/>
      <c r="N72" s="214" t="s">
        <v>2229</v>
      </c>
      <c r="O72" s="215"/>
      <c r="P72" s="213"/>
      <c r="Q72" s="214"/>
      <c r="R72" s="214" t="s">
        <v>2229</v>
      </c>
      <c r="S72" s="215"/>
      <c r="T72" s="213"/>
      <c r="U72" s="214"/>
      <c r="V72" s="214" t="s">
        <v>2229</v>
      </c>
      <c r="W72" s="215"/>
      <c r="X72" s="213"/>
      <c r="Y72" s="214"/>
      <c r="Z72" s="214" t="s">
        <v>2229</v>
      </c>
      <c r="AA72" s="215"/>
      <c r="AB72" s="213"/>
      <c r="AC72" s="214"/>
      <c r="AD72" s="214" t="s">
        <v>2229</v>
      </c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 t="s">
        <v>2230</v>
      </c>
      <c r="G116" s="222"/>
      <c r="H116" s="220"/>
      <c r="I116" s="221"/>
      <c r="J116" s="221" t="s">
        <v>2230</v>
      </c>
      <c r="K116" s="222"/>
      <c r="L116" s="220"/>
      <c r="M116" s="221"/>
      <c r="N116" s="221" t="s">
        <v>2230</v>
      </c>
      <c r="O116" s="222"/>
      <c r="P116" s="220"/>
      <c r="Q116" s="221"/>
      <c r="R116" s="221" t="s">
        <v>2230</v>
      </c>
      <c r="S116" s="222"/>
      <c r="T116" s="220"/>
      <c r="U116" s="221"/>
      <c r="V116" s="221" t="s">
        <v>2230</v>
      </c>
      <c r="W116" s="222"/>
      <c r="X116" s="220"/>
      <c r="Y116" s="221"/>
      <c r="Z116" s="221" t="s">
        <v>2234</v>
      </c>
      <c r="AA116" s="222"/>
      <c r="AB116" s="220"/>
      <c r="AC116" s="221"/>
      <c r="AD116" s="221" t="s">
        <v>2229</v>
      </c>
      <c r="AE116" s="222"/>
      <c r="AF116" s="223">
        <f>F116+J116+N116+R116+V116+Z116+AD116</f>
        <v>40</v>
      </c>
      <c r="AG116">
        <f>SUM(AF116:AF119)</f>
        <v>40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 t="s">
        <v>2232</v>
      </c>
      <c r="G120" s="222"/>
      <c r="H120" s="220"/>
      <c r="I120" s="221"/>
      <c r="J120" s="221" t="s">
        <v>2232</v>
      </c>
      <c r="K120" s="222"/>
      <c r="L120" s="220"/>
      <c r="M120" s="221"/>
      <c r="N120" s="221" t="s">
        <v>2230</v>
      </c>
      <c r="O120" s="222"/>
      <c r="P120" s="220"/>
      <c r="Q120" s="221"/>
      <c r="R120" s="221" t="s">
        <v>2229</v>
      </c>
      <c r="S120" s="222"/>
      <c r="T120" s="220"/>
      <c r="U120" s="221"/>
      <c r="V120" s="221" t="s">
        <v>2230</v>
      </c>
      <c r="W120" s="222"/>
      <c r="X120" s="220"/>
      <c r="Y120" s="221"/>
      <c r="Z120" s="221" t="s">
        <v>2234</v>
      </c>
      <c r="AA120" s="222"/>
      <c r="AB120" s="220"/>
      <c r="AC120" s="221"/>
      <c r="AD120" s="221" t="s">
        <v>2229</v>
      </c>
      <c r="AE120" s="222"/>
      <c r="AF120" s="223">
        <f>F120+J120+N120+R120+V120+Z120+AD120</f>
        <v>32</v>
      </c>
      <c r="AG120">
        <f>SUM(AF120:AF123)</f>
        <v>32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 t="s">
        <v>2229</v>
      </c>
      <c r="G132" s="222"/>
      <c r="H132" s="220"/>
      <c r="I132" s="221"/>
      <c r="J132" s="221" t="s">
        <v>2229</v>
      </c>
      <c r="K132" s="222"/>
      <c r="L132" s="220"/>
      <c r="M132" s="221"/>
      <c r="N132" s="221" t="s">
        <v>2229</v>
      </c>
      <c r="O132" s="222"/>
      <c r="P132" s="220"/>
      <c r="Q132" s="221"/>
      <c r="R132" s="221" t="s">
        <v>2229</v>
      </c>
      <c r="S132" s="222"/>
      <c r="T132" s="220"/>
      <c r="U132" s="221"/>
      <c r="V132" s="221" t="s">
        <v>2229</v>
      </c>
      <c r="W132" s="222"/>
      <c r="X132" s="220"/>
      <c r="Y132" s="221"/>
      <c r="Z132" s="221" t="s">
        <v>2229</v>
      </c>
      <c r="AA132" s="222"/>
      <c r="AB132" s="220"/>
      <c r="AC132" s="221"/>
      <c r="AD132" s="221" t="s">
        <v>2229</v>
      </c>
      <c r="AE132" s="222"/>
      <c r="AF132" s="223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 t="s">
        <v>2232</v>
      </c>
      <c r="G136" s="222"/>
      <c r="H136" s="220"/>
      <c r="I136" s="221"/>
      <c r="J136" s="221" t="s">
        <v>2230</v>
      </c>
      <c r="K136" s="222"/>
      <c r="L136" s="220"/>
      <c r="M136" s="221"/>
      <c r="N136" s="221" t="s">
        <v>2230</v>
      </c>
      <c r="O136" s="222"/>
      <c r="P136" s="220"/>
      <c r="Q136" s="221"/>
      <c r="R136" s="221" t="s">
        <v>2230</v>
      </c>
      <c r="S136" s="222"/>
      <c r="T136" s="220"/>
      <c r="U136" s="221"/>
      <c r="V136" s="221" t="s">
        <v>2230</v>
      </c>
      <c r="W136" s="222"/>
      <c r="X136" s="220"/>
      <c r="Y136" s="221"/>
      <c r="Z136" s="221" t="s">
        <v>2234</v>
      </c>
      <c r="AA136" s="222"/>
      <c r="AB136" s="220"/>
      <c r="AC136" s="221"/>
      <c r="AD136" s="221" t="s">
        <v>2229</v>
      </c>
      <c r="AE136" s="222"/>
      <c r="AF136" s="223">
        <f>F136+J136+N136+R136+V136+Z136+AD136</f>
        <v>39.5</v>
      </c>
      <c r="AG136">
        <f>SUM(AF136:AF139)</f>
        <v>39.5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 t="s">
        <v>2229</v>
      </c>
      <c r="G140" s="222"/>
      <c r="H140" s="220"/>
      <c r="I140" s="221"/>
      <c r="J140" s="221" t="s">
        <v>2229</v>
      </c>
      <c r="K140" s="222"/>
      <c r="L140" s="220"/>
      <c r="M140" s="221"/>
      <c r="N140" s="221" t="s">
        <v>2229</v>
      </c>
      <c r="O140" s="222"/>
      <c r="P140" s="220"/>
      <c r="Q140" s="221"/>
      <c r="R140" s="221" t="s">
        <v>2229</v>
      </c>
      <c r="S140" s="222"/>
      <c r="T140" s="220"/>
      <c r="U140" s="221"/>
      <c r="V140" s="221" t="s">
        <v>2229</v>
      </c>
      <c r="W140" s="222"/>
      <c r="X140" s="220"/>
      <c r="Y140" s="221"/>
      <c r="Z140" s="221" t="s">
        <v>2229</v>
      </c>
      <c r="AA140" s="222"/>
      <c r="AB140" s="220"/>
      <c r="AC140" s="221"/>
      <c r="AD140" s="221" t="s">
        <v>2229</v>
      </c>
      <c r="AE140" s="222"/>
      <c r="AF140" s="223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 t="s">
        <v>2230</v>
      </c>
      <c r="G148" s="222"/>
      <c r="H148" s="220"/>
      <c r="I148" s="221"/>
      <c r="J148" s="221" t="s">
        <v>2230</v>
      </c>
      <c r="K148" s="222"/>
      <c r="L148" s="220"/>
      <c r="M148" s="221"/>
      <c r="N148" s="221" t="s">
        <v>2230</v>
      </c>
      <c r="O148" s="222"/>
      <c r="P148" s="220"/>
      <c r="Q148" s="221"/>
      <c r="R148" s="221" t="s">
        <v>2230</v>
      </c>
      <c r="S148" s="222"/>
      <c r="T148" s="220"/>
      <c r="U148" s="221"/>
      <c r="V148" s="221" t="s">
        <v>2230</v>
      </c>
      <c r="W148" s="222"/>
      <c r="X148" s="220"/>
      <c r="Y148" s="221"/>
      <c r="Z148" s="221" t="s">
        <v>2234</v>
      </c>
      <c r="AA148" s="222"/>
      <c r="AB148" s="220"/>
      <c r="AC148" s="221"/>
      <c r="AD148" s="221" t="s">
        <v>2229</v>
      </c>
      <c r="AE148" s="222"/>
      <c r="AF148" s="223">
        <f>F148+J148+N148+R148+V148+Z148+AD148</f>
        <v>40</v>
      </c>
      <c r="AG148">
        <f>SUM(AF148:AF151)</f>
        <v>40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 t="s">
        <v>2229</v>
      </c>
      <c r="G152" s="222"/>
      <c r="H152" s="220"/>
      <c r="I152" s="221"/>
      <c r="J152" s="221" t="s">
        <v>2229</v>
      </c>
      <c r="K152" s="222"/>
      <c r="L152" s="220"/>
      <c r="M152" s="221"/>
      <c r="N152" s="221" t="s">
        <v>2229</v>
      </c>
      <c r="O152" s="222"/>
      <c r="P152" s="220"/>
      <c r="Q152" s="221"/>
      <c r="R152" s="221" t="s">
        <v>2229</v>
      </c>
      <c r="S152" s="222"/>
      <c r="T152" s="220"/>
      <c r="U152" s="221"/>
      <c r="V152" s="221" t="s">
        <v>2229</v>
      </c>
      <c r="W152" s="222"/>
      <c r="X152" s="220"/>
      <c r="Y152" s="221"/>
      <c r="Z152" s="221" t="s">
        <v>2229</v>
      </c>
      <c r="AA152" s="222"/>
      <c r="AB152" s="220"/>
      <c r="AC152" s="221"/>
      <c r="AD152" s="221" t="s">
        <v>2229</v>
      </c>
      <c r="AE152" s="222"/>
      <c r="AF152" s="223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 t="s">
        <v>2230</v>
      </c>
      <c r="G156" s="222"/>
      <c r="H156" s="220"/>
      <c r="I156" s="221"/>
      <c r="J156" s="221" t="s">
        <v>2230</v>
      </c>
      <c r="K156" s="222"/>
      <c r="L156" s="220"/>
      <c r="M156" s="221"/>
      <c r="N156" s="221" t="s">
        <v>2230</v>
      </c>
      <c r="O156" s="222"/>
      <c r="P156" s="220"/>
      <c r="Q156" s="221"/>
      <c r="R156" s="221" t="s">
        <v>2230</v>
      </c>
      <c r="S156" s="222"/>
      <c r="T156" s="220"/>
      <c r="U156" s="221"/>
      <c r="V156" s="221" t="s">
        <v>2229</v>
      </c>
      <c r="W156" s="222"/>
      <c r="X156" s="220"/>
      <c r="Y156" s="221"/>
      <c r="Z156" s="221" t="s">
        <v>2234</v>
      </c>
      <c r="AA156" s="222"/>
      <c r="AB156" s="220"/>
      <c r="AC156" s="221"/>
      <c r="AD156" s="221" t="s">
        <v>2229</v>
      </c>
      <c r="AE156" s="222"/>
      <c r="AF156" s="223">
        <f>F156+J156+N156+R156+V156+Z156+AD156</f>
        <v>33</v>
      </c>
      <c r="AG156">
        <f>SUM(AF156:AF159)</f>
        <v>33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 t="s">
        <v>2232</v>
      </c>
      <c r="G160" s="222"/>
      <c r="H160" s="220"/>
      <c r="I160" s="221"/>
      <c r="J160" s="221" t="s">
        <v>2235</v>
      </c>
      <c r="K160" s="222"/>
      <c r="L160" s="220"/>
      <c r="M160" s="221"/>
      <c r="N160" s="221" t="s">
        <v>2229</v>
      </c>
      <c r="O160" s="222"/>
      <c r="P160" s="220"/>
      <c r="Q160" s="221"/>
      <c r="R160" s="221" t="s">
        <v>2230</v>
      </c>
      <c r="S160" s="222"/>
      <c r="T160" s="220"/>
      <c r="U160" s="221"/>
      <c r="V160" s="221" t="s">
        <v>2230</v>
      </c>
      <c r="W160" s="222"/>
      <c r="X160" s="220"/>
      <c r="Y160" s="221"/>
      <c r="Z160" s="221" t="s">
        <v>2234</v>
      </c>
      <c r="AA160" s="222"/>
      <c r="AB160" s="220"/>
      <c r="AC160" s="221"/>
      <c r="AD160" s="221" t="s">
        <v>2229</v>
      </c>
      <c r="AE160" s="222"/>
      <c r="AF160" s="223">
        <f>F160+J160+N160+R160+V160+Z160+AD160</f>
        <v>33</v>
      </c>
      <c r="AG160">
        <f>SUM(AF160:AF163)</f>
        <v>33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 t="s">
        <v>2230</v>
      </c>
      <c r="G164" s="222"/>
      <c r="H164" s="220"/>
      <c r="I164" s="221"/>
      <c r="J164" s="221" t="s">
        <v>2230</v>
      </c>
      <c r="K164" s="222"/>
      <c r="L164" s="220"/>
      <c r="M164" s="221"/>
      <c r="N164" s="221" t="s">
        <v>2230</v>
      </c>
      <c r="O164" s="222"/>
      <c r="P164" s="220"/>
      <c r="Q164" s="221"/>
      <c r="R164" s="221" t="s">
        <v>2235</v>
      </c>
      <c r="S164" s="222"/>
      <c r="T164" s="220"/>
      <c r="U164" s="221"/>
      <c r="V164" s="221" t="s">
        <v>2230</v>
      </c>
      <c r="W164" s="222"/>
      <c r="X164" s="220"/>
      <c r="Y164" s="221"/>
      <c r="Z164" s="221" t="s">
        <v>2238</v>
      </c>
      <c r="AA164" s="222"/>
      <c r="AB164" s="220"/>
      <c r="AC164" s="221"/>
      <c r="AD164" s="221" t="s">
        <v>2229</v>
      </c>
      <c r="AE164" s="222"/>
      <c r="AF164" s="223">
        <f>F164+J164+N164+R164+V164+Z164+AD164</f>
        <v>45</v>
      </c>
      <c r="AG164">
        <f>SUM(AF164:AF167)</f>
        <v>45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 t="s">
        <v>2230</v>
      </c>
      <c r="G168" s="222"/>
      <c r="H168" s="220"/>
      <c r="I168" s="221"/>
      <c r="J168" s="221" t="s">
        <v>2230</v>
      </c>
      <c r="K168" s="222"/>
      <c r="L168" s="220"/>
      <c r="M168" s="221"/>
      <c r="N168" s="221" t="s">
        <v>2232</v>
      </c>
      <c r="O168" s="222"/>
      <c r="P168" s="220"/>
      <c r="Q168" s="221"/>
      <c r="R168" s="221" t="s">
        <v>2230</v>
      </c>
      <c r="S168" s="222"/>
      <c r="T168" s="220"/>
      <c r="U168" s="221"/>
      <c r="V168" s="221" t="s">
        <v>2232</v>
      </c>
      <c r="W168" s="222"/>
      <c r="X168" s="220"/>
      <c r="Y168" s="221"/>
      <c r="Z168" s="221" t="s">
        <v>2234</v>
      </c>
      <c r="AA168" s="222"/>
      <c r="AB168" s="220"/>
      <c r="AC168" s="221"/>
      <c r="AD168" s="221" t="s">
        <v>2229</v>
      </c>
      <c r="AE168" s="222"/>
      <c r="AF168" s="223">
        <f>F168+J168+N168+R168+V168+Z168+AD168</f>
        <v>39</v>
      </c>
      <c r="AG168">
        <f>SUM(AF168:AF171)</f>
        <v>39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 t="s">
        <v>2229</v>
      </c>
      <c r="G172" s="222"/>
      <c r="H172" s="220"/>
      <c r="I172" s="221"/>
      <c r="J172" s="221" t="s">
        <v>2245</v>
      </c>
      <c r="K172" s="222"/>
      <c r="L172" s="220"/>
      <c r="M172" s="221"/>
      <c r="N172" s="221" t="s">
        <v>2230</v>
      </c>
      <c r="O172" s="222"/>
      <c r="P172" s="220"/>
      <c r="Q172" s="221"/>
      <c r="R172" s="221" t="s">
        <v>2230</v>
      </c>
      <c r="S172" s="222"/>
      <c r="T172" s="220"/>
      <c r="U172" s="221"/>
      <c r="V172" s="221" t="s">
        <v>2232</v>
      </c>
      <c r="W172" s="222"/>
      <c r="X172" s="220"/>
      <c r="Y172" s="221"/>
      <c r="Z172" s="221" t="s">
        <v>2231</v>
      </c>
      <c r="AA172" s="222"/>
      <c r="AB172" s="220"/>
      <c r="AC172" s="221"/>
      <c r="AD172" s="221" t="s">
        <v>2229</v>
      </c>
      <c r="AE172" s="222"/>
      <c r="AF172" s="223">
        <f>F172+J172+N172+R172+V172+Z172+AD172</f>
        <v>27.5</v>
      </c>
      <c r="AG172">
        <f>SUM(AF172:AF175)</f>
        <v>27.5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 t="s">
        <v>2229</v>
      </c>
      <c r="G176" s="222"/>
      <c r="H176" s="220"/>
      <c r="I176" s="221"/>
      <c r="J176" s="221" t="s">
        <v>2229</v>
      </c>
      <c r="K176" s="222"/>
      <c r="L176" s="220"/>
      <c r="M176" s="221"/>
      <c r="N176" s="221" t="s">
        <v>2232</v>
      </c>
      <c r="O176" s="222"/>
      <c r="P176" s="220"/>
      <c r="Q176" s="221"/>
      <c r="R176" s="221" t="s">
        <v>2230</v>
      </c>
      <c r="S176" s="222"/>
      <c r="T176" s="220"/>
      <c r="U176" s="221"/>
      <c r="V176" s="221" t="s">
        <v>2232</v>
      </c>
      <c r="W176" s="222"/>
      <c r="X176" s="220"/>
      <c r="Y176" s="221"/>
      <c r="Z176" s="221" t="s">
        <v>2236</v>
      </c>
      <c r="AA176" s="222"/>
      <c r="AB176" s="220"/>
      <c r="AC176" s="221"/>
      <c r="AD176" s="221" t="s">
        <v>2229</v>
      </c>
      <c r="AE176" s="222"/>
      <c r="AF176" s="223">
        <f>F176+J176+N176+R176+V176+Z176+AD176</f>
        <v>29</v>
      </c>
      <c r="AG176">
        <f>SUM(AF176:AF179)</f>
        <v>29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 t="s">
        <v>2231</v>
      </c>
      <c r="G180" s="222"/>
      <c r="H180" s="220"/>
      <c r="I180" s="221"/>
      <c r="J180" s="221" t="s">
        <v>2230</v>
      </c>
      <c r="K180" s="222"/>
      <c r="L180" s="220"/>
      <c r="M180" s="221"/>
      <c r="N180" s="221" t="s">
        <v>2230</v>
      </c>
      <c r="O180" s="222"/>
      <c r="P180" s="220"/>
      <c r="Q180" s="221"/>
      <c r="R180" s="221" t="s">
        <v>2235</v>
      </c>
      <c r="S180" s="222"/>
      <c r="T180" s="220"/>
      <c r="U180" s="221"/>
      <c r="V180" s="221" t="s">
        <v>2230</v>
      </c>
      <c r="W180" s="222"/>
      <c r="X180" s="220"/>
      <c r="Y180" s="221"/>
      <c r="Z180" s="221" t="s">
        <v>2234</v>
      </c>
      <c r="AA180" s="222"/>
      <c r="AB180" s="220"/>
      <c r="AC180" s="221"/>
      <c r="AD180" s="221" t="s">
        <v>2229</v>
      </c>
      <c r="AE180" s="222"/>
      <c r="AF180" s="223">
        <f>F180+J180+N180+R180+V180+Z180+AD180</f>
        <v>38</v>
      </c>
      <c r="AG180">
        <f>SUM(AF180:AF183)</f>
        <v>38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 t="s">
        <v>2235</v>
      </c>
      <c r="G184" s="222"/>
      <c r="H184" s="220"/>
      <c r="I184" s="221"/>
      <c r="J184" s="221" t="s">
        <v>2230</v>
      </c>
      <c r="K184" s="222"/>
      <c r="L184" s="220"/>
      <c r="M184" s="221"/>
      <c r="N184" s="221" t="s">
        <v>2230</v>
      </c>
      <c r="O184" s="222"/>
      <c r="P184" s="220"/>
      <c r="Q184" s="221"/>
      <c r="R184" s="221" t="s">
        <v>2235</v>
      </c>
      <c r="S184" s="222"/>
      <c r="T184" s="220"/>
      <c r="U184" s="221"/>
      <c r="V184" s="221" t="s">
        <v>2230</v>
      </c>
      <c r="W184" s="222"/>
      <c r="X184" s="220"/>
      <c r="Y184" s="221"/>
      <c r="Z184" s="221" t="s">
        <v>2234</v>
      </c>
      <c r="AA184" s="222"/>
      <c r="AB184" s="220"/>
      <c r="AC184" s="221"/>
      <c r="AD184" s="221" t="s">
        <v>2229</v>
      </c>
      <c r="AE184" s="222"/>
      <c r="AF184" s="223">
        <f>F184+J184+N184+R184+V184+Z184+AD184</f>
        <v>41</v>
      </c>
      <c r="AG184">
        <f>SUM(AF184:AF187)</f>
        <v>41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 t="s">
        <v>2230</v>
      </c>
      <c r="G188" s="222"/>
      <c r="H188" s="220"/>
      <c r="I188" s="221"/>
      <c r="J188" s="221" t="s">
        <v>2230</v>
      </c>
      <c r="K188" s="222"/>
      <c r="L188" s="220"/>
      <c r="M188" s="221"/>
      <c r="N188" s="221" t="s">
        <v>2235</v>
      </c>
      <c r="O188" s="222"/>
      <c r="P188" s="220"/>
      <c r="Q188" s="221"/>
      <c r="R188" s="221" t="s">
        <v>2230</v>
      </c>
      <c r="S188" s="222"/>
      <c r="T188" s="220"/>
      <c r="U188" s="221"/>
      <c r="V188" s="221" t="s">
        <v>2230</v>
      </c>
      <c r="W188" s="222"/>
      <c r="X188" s="220"/>
      <c r="Y188" s="221"/>
      <c r="Z188" s="221" t="s">
        <v>2231</v>
      </c>
      <c r="AA188" s="222"/>
      <c r="AB188" s="220"/>
      <c r="AC188" s="221"/>
      <c r="AD188" s="221" t="s">
        <v>2229</v>
      </c>
      <c r="AE188" s="222"/>
      <c r="AF188" s="223">
        <f>F188+J188+N188+R188+V188+Z188+AD188</f>
        <v>40</v>
      </c>
      <c r="AG188">
        <f>SUM(AF188:AF191)</f>
        <v>40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 t="s">
        <v>2230</v>
      </c>
      <c r="G192" s="222"/>
      <c r="H192" s="220"/>
      <c r="I192" s="221"/>
      <c r="J192" s="221" t="s">
        <v>2238</v>
      </c>
      <c r="K192" s="222"/>
      <c r="L192" s="220"/>
      <c r="M192" s="221"/>
      <c r="N192" s="221" t="s">
        <v>2248</v>
      </c>
      <c r="O192" s="222"/>
      <c r="P192" s="220"/>
      <c r="Q192" s="221"/>
      <c r="R192" s="221" t="s">
        <v>2235</v>
      </c>
      <c r="S192" s="222"/>
      <c r="T192" s="220"/>
      <c r="U192" s="221"/>
      <c r="V192" s="221" t="s">
        <v>2232</v>
      </c>
      <c r="W192" s="222"/>
      <c r="X192" s="220"/>
      <c r="Y192" s="221"/>
      <c r="Z192" s="221" t="s">
        <v>2234</v>
      </c>
      <c r="AA192" s="222"/>
      <c r="AB192" s="220"/>
      <c r="AC192" s="221"/>
      <c r="AD192" s="221" t="s">
        <v>2229</v>
      </c>
      <c r="AE192" s="222"/>
      <c r="AF192" s="223">
        <f>F192+J192+N192+R192+V192+Z192+AD192</f>
        <v>37</v>
      </c>
      <c r="AG192">
        <f>SUM(AF192:AF195)</f>
        <v>37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 t="s">
        <v>2232</v>
      </c>
      <c r="G196" s="222"/>
      <c r="H196" s="220"/>
      <c r="I196" s="221"/>
      <c r="J196" s="221" t="s">
        <v>2230</v>
      </c>
      <c r="K196" s="222"/>
      <c r="L196" s="220"/>
      <c r="M196" s="221"/>
      <c r="N196" s="221" t="s">
        <v>2230</v>
      </c>
      <c r="O196" s="222"/>
      <c r="P196" s="220"/>
      <c r="Q196" s="221"/>
      <c r="R196" s="221" t="s">
        <v>2230</v>
      </c>
      <c r="S196" s="222"/>
      <c r="T196" s="220"/>
      <c r="U196" s="221"/>
      <c r="V196" s="221" t="s">
        <v>2230</v>
      </c>
      <c r="W196" s="222"/>
      <c r="X196" s="220"/>
      <c r="Y196" s="221"/>
      <c r="Z196" s="221" t="s">
        <v>2234</v>
      </c>
      <c r="AA196" s="222"/>
      <c r="AB196" s="220"/>
      <c r="AC196" s="221"/>
      <c r="AD196" s="221" t="s">
        <v>2229</v>
      </c>
      <c r="AE196" s="222"/>
      <c r="AF196" s="223">
        <f>F196+J196+N196+R196+V196+Z196+AD196</f>
        <v>39.5</v>
      </c>
      <c r="AG196">
        <f>SUM(AF196:AF199)</f>
        <v>39.5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 t="s">
        <v>2236</v>
      </c>
      <c r="G204" s="222"/>
      <c r="H204" s="220"/>
      <c r="I204" s="221"/>
      <c r="J204" s="221" t="s">
        <v>2240</v>
      </c>
      <c r="K204" s="222"/>
      <c r="L204" s="220"/>
      <c r="M204" s="221"/>
      <c r="N204" s="221" t="s">
        <v>2236</v>
      </c>
      <c r="O204" s="222"/>
      <c r="P204" s="220"/>
      <c r="Q204" s="221"/>
      <c r="R204" s="221" t="s">
        <v>2238</v>
      </c>
      <c r="S204" s="222"/>
      <c r="T204" s="220"/>
      <c r="U204" s="221"/>
      <c r="V204" s="221" t="s">
        <v>2236</v>
      </c>
      <c r="W204" s="222"/>
      <c r="X204" s="220"/>
      <c r="Y204" s="221"/>
      <c r="Z204" s="221" t="s">
        <v>2234</v>
      </c>
      <c r="AA204" s="222"/>
      <c r="AB204" s="220"/>
      <c r="AC204" s="221"/>
      <c r="AD204" s="221" t="s">
        <v>2229</v>
      </c>
      <c r="AE204" s="222"/>
      <c r="AF204" s="223">
        <f>F204+J204+N204+R204+V204+Z204+AD204</f>
        <v>42</v>
      </c>
      <c r="AG204">
        <f>SUM(AF204:AF207)</f>
        <v>42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 t="s">
        <v>2230</v>
      </c>
      <c r="G208" s="222"/>
      <c r="H208" s="220"/>
      <c r="I208" s="221"/>
      <c r="J208" s="221" t="s">
        <v>2235</v>
      </c>
      <c r="K208" s="222"/>
      <c r="L208" s="220"/>
      <c r="M208" s="221"/>
      <c r="N208" s="221" t="s">
        <v>2238</v>
      </c>
      <c r="O208" s="222"/>
      <c r="P208" s="220"/>
      <c r="Q208" s="221"/>
      <c r="R208" s="221" t="s">
        <v>2236</v>
      </c>
      <c r="S208" s="222"/>
      <c r="T208" s="220"/>
      <c r="U208" s="221"/>
      <c r="V208" s="221" t="s">
        <v>2235</v>
      </c>
      <c r="W208" s="222"/>
      <c r="X208" s="220"/>
      <c r="Y208" s="221"/>
      <c r="Z208" s="221" t="s">
        <v>2234</v>
      </c>
      <c r="AA208" s="222"/>
      <c r="AB208" s="220"/>
      <c r="AC208" s="221"/>
      <c r="AD208" s="221" t="s">
        <v>2229</v>
      </c>
      <c r="AE208" s="222"/>
      <c r="AF208" s="223">
        <f>F208+J208+N208+R208+V208+Z208+AD208</f>
        <v>45.5</v>
      </c>
      <c r="AG208">
        <f>SUM(AF208:AF211)</f>
        <v>45.5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 t="s">
        <v>2242</v>
      </c>
      <c r="G216" s="222"/>
      <c r="H216" s="220"/>
      <c r="I216" s="221"/>
      <c r="J216" s="221" t="s">
        <v>2243</v>
      </c>
      <c r="K216" s="222"/>
      <c r="L216" s="220"/>
      <c r="M216" s="221"/>
      <c r="N216" s="221" t="s">
        <v>2244</v>
      </c>
      <c r="O216" s="222"/>
      <c r="P216" s="220"/>
      <c r="Q216" s="221"/>
      <c r="R216" s="221" t="s">
        <v>2239</v>
      </c>
      <c r="S216" s="222"/>
      <c r="T216" s="220"/>
      <c r="U216" s="221"/>
      <c r="V216" s="221" t="s">
        <v>2245</v>
      </c>
      <c r="W216" s="222"/>
      <c r="X216" s="220"/>
      <c r="Y216" s="221"/>
      <c r="Z216" s="221" t="s">
        <v>2241</v>
      </c>
      <c r="AA216" s="222"/>
      <c r="AB216" s="220"/>
      <c r="AC216" s="221"/>
      <c r="AD216" s="221" t="s">
        <v>2229</v>
      </c>
      <c r="AE216" s="222"/>
      <c r="AF216" s="223">
        <f>F216+J216+N216+R216+V216+Z216+AD216</f>
        <v>56</v>
      </c>
      <c r="AG216">
        <f>SUM(AF216:AF219)</f>
        <v>56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 t="s">
        <v>2232</v>
      </c>
      <c r="G224" s="229"/>
      <c r="H224" s="227"/>
      <c r="I224" s="228"/>
      <c r="J224" s="228" t="s">
        <v>2232</v>
      </c>
      <c r="K224" s="229"/>
      <c r="L224" s="227"/>
      <c r="M224" s="228"/>
      <c r="N224" s="228" t="s">
        <v>2235</v>
      </c>
      <c r="O224" s="229"/>
      <c r="P224" s="227"/>
      <c r="Q224" s="228"/>
      <c r="R224" s="228" t="s">
        <v>2230</v>
      </c>
      <c r="S224" s="229"/>
      <c r="T224" s="227"/>
      <c r="U224" s="228"/>
      <c r="V224" s="228" t="s">
        <v>2229</v>
      </c>
      <c r="W224" s="229"/>
      <c r="X224" s="227"/>
      <c r="Y224" s="228"/>
      <c r="Z224" s="228" t="s">
        <v>2231</v>
      </c>
      <c r="AA224" s="229"/>
      <c r="AB224" s="227"/>
      <c r="AC224" s="228"/>
      <c r="AD224" s="228" t="s">
        <v>2229</v>
      </c>
      <c r="AE224" s="229"/>
      <c r="AF224" s="230">
        <f>F224+J224+N224+R224+V224+Z224+AD224</f>
        <v>32</v>
      </c>
      <c r="AG224">
        <f>SUM(AF224:AF227)</f>
        <v>32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 t="s">
        <v>2230</v>
      </c>
      <c r="G228" s="229"/>
      <c r="H228" s="227"/>
      <c r="I228" s="228"/>
      <c r="J228" s="228" t="s">
        <v>2230</v>
      </c>
      <c r="K228" s="229"/>
      <c r="L228" s="227"/>
      <c r="M228" s="228"/>
      <c r="N228" s="228" t="s">
        <v>2230</v>
      </c>
      <c r="O228" s="229"/>
      <c r="P228" s="227"/>
      <c r="Q228" s="228"/>
      <c r="R228" s="228" t="s">
        <v>2230</v>
      </c>
      <c r="S228" s="229"/>
      <c r="T228" s="227"/>
      <c r="U228" s="228"/>
      <c r="V228" s="228" t="s">
        <v>2230</v>
      </c>
      <c r="W228" s="229"/>
      <c r="X228" s="227"/>
      <c r="Y228" s="228"/>
      <c r="Z228" s="228" t="s">
        <v>2234</v>
      </c>
      <c r="AA228" s="229"/>
      <c r="AB228" s="227"/>
      <c r="AC228" s="228"/>
      <c r="AD228" s="228" t="s">
        <v>2229</v>
      </c>
      <c r="AE228" s="229"/>
      <c r="AF228" s="230">
        <f>F228+J228+N228+R228+V228+Z228+AD228</f>
        <v>40</v>
      </c>
      <c r="AG228">
        <f>SUM(AF228:AF231)</f>
        <v>40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 t="s">
        <v>2230</v>
      </c>
      <c r="G232" s="229"/>
      <c r="H232" s="227"/>
      <c r="I232" s="228"/>
      <c r="J232" s="228" t="s">
        <v>2230</v>
      </c>
      <c r="K232" s="229"/>
      <c r="L232" s="227"/>
      <c r="M232" s="228"/>
      <c r="N232" s="228" t="s">
        <v>2230</v>
      </c>
      <c r="O232" s="229"/>
      <c r="P232" s="227"/>
      <c r="Q232" s="228"/>
      <c r="R232" s="228" t="s">
        <v>2230</v>
      </c>
      <c r="S232" s="229"/>
      <c r="T232" s="227"/>
      <c r="U232" s="228"/>
      <c r="V232" s="228" t="s">
        <v>2247</v>
      </c>
      <c r="W232" s="229"/>
      <c r="X232" s="227"/>
      <c r="Y232" s="228"/>
      <c r="Z232" s="228" t="s">
        <v>2234</v>
      </c>
      <c r="AA232" s="229"/>
      <c r="AB232" s="227"/>
      <c r="AC232" s="228"/>
      <c r="AD232" s="228" t="s">
        <v>2229</v>
      </c>
      <c r="AE232" s="229"/>
      <c r="AF232" s="230">
        <f>F232+J232+N232+R232+V232+Z232+AD232</f>
        <v>38.5</v>
      </c>
      <c r="AG232">
        <f>SUM(AF232:AF235)</f>
        <v>38.5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 t="s">
        <v>2246</v>
      </c>
      <c r="G236" s="229"/>
      <c r="H236" s="227"/>
      <c r="I236" s="228"/>
      <c r="J236" s="228" t="s">
        <v>2230</v>
      </c>
      <c r="K236" s="229"/>
      <c r="L236" s="227"/>
      <c r="M236" s="228"/>
      <c r="N236" s="228" t="s">
        <v>2230</v>
      </c>
      <c r="O236" s="229"/>
      <c r="P236" s="227"/>
      <c r="Q236" s="228"/>
      <c r="R236" s="228" t="s">
        <v>2230</v>
      </c>
      <c r="S236" s="229"/>
      <c r="T236" s="227"/>
      <c r="U236" s="228"/>
      <c r="V236" s="228" t="s">
        <v>2230</v>
      </c>
      <c r="W236" s="229"/>
      <c r="X236" s="227"/>
      <c r="Y236" s="228"/>
      <c r="Z236" s="228" t="s">
        <v>2234</v>
      </c>
      <c r="AA236" s="229"/>
      <c r="AB236" s="227"/>
      <c r="AC236" s="228"/>
      <c r="AD236" s="228" t="s">
        <v>2229</v>
      </c>
      <c r="AE236" s="229"/>
      <c r="AF236" s="230">
        <f>F236+J236+N236+R236+V236+Z236+AD236</f>
        <v>36</v>
      </c>
      <c r="AG236">
        <f>SUM(AF236:AF239)</f>
        <v>36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 t="s">
        <v>2232</v>
      </c>
      <c r="G240" s="229"/>
      <c r="H240" s="227"/>
      <c r="I240" s="228"/>
      <c r="J240" s="228" t="s">
        <v>2230</v>
      </c>
      <c r="K240" s="229"/>
      <c r="L240" s="227"/>
      <c r="M240" s="228"/>
      <c r="N240" s="228" t="s">
        <v>2232</v>
      </c>
      <c r="O240" s="229"/>
      <c r="P240" s="227"/>
      <c r="Q240" s="228"/>
      <c r="R240" s="228" t="s">
        <v>2229</v>
      </c>
      <c r="S240" s="229"/>
      <c r="T240" s="227"/>
      <c r="U240" s="228"/>
      <c r="V240" s="228" t="s">
        <v>2230</v>
      </c>
      <c r="W240" s="229"/>
      <c r="X240" s="227"/>
      <c r="Y240" s="228"/>
      <c r="Z240" s="228" t="s">
        <v>2234</v>
      </c>
      <c r="AA240" s="229"/>
      <c r="AB240" s="227"/>
      <c r="AC240" s="228"/>
      <c r="AD240" s="228" t="s">
        <v>2229</v>
      </c>
      <c r="AE240" s="229"/>
      <c r="AF240" s="230">
        <f>F240+J240+N240+R240+V240+Z240+AD240</f>
        <v>32</v>
      </c>
      <c r="AG240">
        <f>SUM(AF240:AF243)</f>
        <v>32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 t="s">
        <v>2230</v>
      </c>
      <c r="G244" s="229"/>
      <c r="H244" s="227"/>
      <c r="I244" s="228"/>
      <c r="J244" s="228" t="s">
        <v>2232</v>
      </c>
      <c r="K244" s="229"/>
      <c r="L244" s="227"/>
      <c r="M244" s="228"/>
      <c r="N244" s="228" t="s">
        <v>2230</v>
      </c>
      <c r="O244" s="229"/>
      <c r="P244" s="227"/>
      <c r="Q244" s="228"/>
      <c r="R244" s="228" t="s">
        <v>2233</v>
      </c>
      <c r="S244" s="229"/>
      <c r="T244" s="227"/>
      <c r="U244" s="228"/>
      <c r="V244" s="228" t="s">
        <v>2229</v>
      </c>
      <c r="W244" s="229"/>
      <c r="X244" s="227"/>
      <c r="Y244" s="228"/>
      <c r="Z244" s="228" t="s">
        <v>2234</v>
      </c>
      <c r="AA244" s="229"/>
      <c r="AB244" s="227"/>
      <c r="AC244" s="228"/>
      <c r="AD244" s="228" t="s">
        <v>2229</v>
      </c>
      <c r="AE244" s="229"/>
      <c r="AF244" s="230">
        <f>F244+J244+N244+R244+V244+Z244+AD244</f>
        <v>33.5</v>
      </c>
      <c r="AG244">
        <f>SUM(AF244:AF247)</f>
        <v>33.5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 t="s">
        <v>2230</v>
      </c>
      <c r="G248" s="229"/>
      <c r="H248" s="227"/>
      <c r="I248" s="228"/>
      <c r="J248" s="228" t="s">
        <v>2230</v>
      </c>
      <c r="K248" s="229"/>
      <c r="L248" s="227"/>
      <c r="M248" s="228"/>
      <c r="N248" s="228" t="s">
        <v>2230</v>
      </c>
      <c r="O248" s="229"/>
      <c r="P248" s="227"/>
      <c r="Q248" s="228"/>
      <c r="R248" s="228" t="s">
        <v>2230</v>
      </c>
      <c r="S248" s="229"/>
      <c r="T248" s="227"/>
      <c r="U248" s="228"/>
      <c r="V248" s="228" t="s">
        <v>2230</v>
      </c>
      <c r="W248" s="229"/>
      <c r="X248" s="227"/>
      <c r="Y248" s="228"/>
      <c r="Z248" s="228" t="s">
        <v>2234</v>
      </c>
      <c r="AA248" s="229"/>
      <c r="AB248" s="227"/>
      <c r="AC248" s="228"/>
      <c r="AD248" s="228" t="s">
        <v>2229</v>
      </c>
      <c r="AE248" s="229"/>
      <c r="AF248" s="230">
        <f>F248+J248+N248+R248+V248+Z248+AD248</f>
        <v>40</v>
      </c>
      <c r="AG248">
        <f>SUM(AF248:AF251)</f>
        <v>40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 t="s">
        <v>2230</v>
      </c>
      <c r="G252" s="229"/>
      <c r="H252" s="227"/>
      <c r="I252" s="228"/>
      <c r="J252" s="228" t="s">
        <v>2232</v>
      </c>
      <c r="K252" s="229"/>
      <c r="L252" s="227"/>
      <c r="M252" s="228"/>
      <c r="N252" s="228" t="s">
        <v>2250</v>
      </c>
      <c r="O252" s="229"/>
      <c r="P252" s="227"/>
      <c r="Q252" s="228"/>
      <c r="R252" s="228" t="s">
        <v>2230</v>
      </c>
      <c r="S252" s="229"/>
      <c r="T252" s="227"/>
      <c r="U252" s="228"/>
      <c r="V252" s="228" t="s">
        <v>2230</v>
      </c>
      <c r="W252" s="229"/>
      <c r="X252" s="227"/>
      <c r="Y252" s="228"/>
      <c r="Z252" s="228" t="s">
        <v>2229</v>
      </c>
      <c r="AA252" s="229"/>
      <c r="AB252" s="227"/>
      <c r="AC252" s="228"/>
      <c r="AD252" s="228" t="s">
        <v>2229</v>
      </c>
      <c r="AE252" s="229"/>
      <c r="AF252" s="230">
        <f>F252+J252+N252+R252+V252+Z252+AD252</f>
        <v>33.5</v>
      </c>
      <c r="AG252">
        <f>SUM(AF252:AF255)</f>
        <v>33.5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 t="s">
        <v>2230</v>
      </c>
      <c r="G256" s="229"/>
      <c r="H256" s="227"/>
      <c r="I256" s="228"/>
      <c r="J256" s="228" t="s">
        <v>2230</v>
      </c>
      <c r="K256" s="229"/>
      <c r="L256" s="227"/>
      <c r="M256" s="228"/>
      <c r="N256" s="228" t="s">
        <v>2232</v>
      </c>
      <c r="O256" s="229"/>
      <c r="P256" s="227"/>
      <c r="Q256" s="228"/>
      <c r="R256" s="228" t="s">
        <v>2230</v>
      </c>
      <c r="S256" s="229"/>
      <c r="T256" s="227"/>
      <c r="U256" s="228"/>
      <c r="V256" s="228" t="s">
        <v>2230</v>
      </c>
      <c r="W256" s="229"/>
      <c r="X256" s="227"/>
      <c r="Y256" s="228"/>
      <c r="Z256" s="228" t="s">
        <v>2234</v>
      </c>
      <c r="AA256" s="229"/>
      <c r="AB256" s="227"/>
      <c r="AC256" s="228"/>
      <c r="AD256" s="228" t="s">
        <v>2229</v>
      </c>
      <c r="AE256" s="229"/>
      <c r="AF256" s="230">
        <f>F256+J256+N256+R256+V256+Z256+AD256</f>
        <v>39.5</v>
      </c>
      <c r="AG256">
        <f>SUM(AF256:AF259)</f>
        <v>39.5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 t="s">
        <v>2230</v>
      </c>
      <c r="G260" s="229"/>
      <c r="H260" s="227"/>
      <c r="I260" s="228"/>
      <c r="J260" s="228" t="s">
        <v>2235</v>
      </c>
      <c r="K260" s="229"/>
      <c r="L260" s="227"/>
      <c r="M260" s="228"/>
      <c r="N260" s="228" t="s">
        <v>2230</v>
      </c>
      <c r="O260" s="229"/>
      <c r="P260" s="227"/>
      <c r="Q260" s="228"/>
      <c r="R260" s="228" t="s">
        <v>2232</v>
      </c>
      <c r="S260" s="229"/>
      <c r="T260" s="227"/>
      <c r="U260" s="228"/>
      <c r="V260" s="228" t="s">
        <v>2232</v>
      </c>
      <c r="W260" s="229"/>
      <c r="X260" s="227"/>
      <c r="Y260" s="228"/>
      <c r="Z260" s="228" t="s">
        <v>2234</v>
      </c>
      <c r="AA260" s="229"/>
      <c r="AB260" s="227"/>
      <c r="AC260" s="228"/>
      <c r="AD260" s="228" t="s">
        <v>2229</v>
      </c>
      <c r="AE260" s="229"/>
      <c r="AF260" s="230">
        <f>F260+J260+N260+R260+V260+Z260+AD260</f>
        <v>39.5</v>
      </c>
      <c r="AG260">
        <f>SUM(AF260:AF263)</f>
        <v>39.5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 t="s">
        <v>2235</v>
      </c>
      <c r="G264" s="229"/>
      <c r="H264" s="227"/>
      <c r="I264" s="228"/>
      <c r="J264" s="228" t="s">
        <v>2241</v>
      </c>
      <c r="K264" s="229"/>
      <c r="L264" s="227"/>
      <c r="M264" s="228"/>
      <c r="N264" s="228" t="s">
        <v>2236</v>
      </c>
      <c r="O264" s="229"/>
      <c r="P264" s="227"/>
      <c r="Q264" s="228"/>
      <c r="R264" s="228" t="s">
        <v>2238</v>
      </c>
      <c r="S264" s="229"/>
      <c r="T264" s="227"/>
      <c r="U264" s="228"/>
      <c r="V264" s="228" t="s">
        <v>2241</v>
      </c>
      <c r="W264" s="229"/>
      <c r="X264" s="227"/>
      <c r="Y264" s="228"/>
      <c r="Z264" s="228" t="s">
        <v>2229</v>
      </c>
      <c r="AA264" s="229"/>
      <c r="AB264" s="227"/>
      <c r="AC264" s="228"/>
      <c r="AD264" s="228" t="s">
        <v>2229</v>
      </c>
      <c r="AE264" s="229"/>
      <c r="AF264" s="230">
        <f>F264+J264+N264+R264+V264+Z264+AD264</f>
        <v>46</v>
      </c>
      <c r="AG264">
        <f>SUM(AF264:AF267)</f>
        <v>46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 t="s">
        <v>2232</v>
      </c>
      <c r="G268" s="229"/>
      <c r="H268" s="227"/>
      <c r="I268" s="228"/>
      <c r="J268" s="228" t="s">
        <v>2230</v>
      </c>
      <c r="K268" s="229"/>
      <c r="L268" s="227"/>
      <c r="M268" s="228"/>
      <c r="N268" s="228" t="s">
        <v>2232</v>
      </c>
      <c r="O268" s="229"/>
      <c r="P268" s="227"/>
      <c r="Q268" s="228"/>
      <c r="R268" s="228" t="s">
        <v>2230</v>
      </c>
      <c r="S268" s="229"/>
      <c r="T268" s="227"/>
      <c r="U268" s="228"/>
      <c r="V268" s="228" t="s">
        <v>2230</v>
      </c>
      <c r="W268" s="229"/>
      <c r="X268" s="227"/>
      <c r="Y268" s="228"/>
      <c r="Z268" s="228" t="s">
        <v>2234</v>
      </c>
      <c r="AA268" s="229"/>
      <c r="AB268" s="227"/>
      <c r="AC268" s="228"/>
      <c r="AD268" s="228" t="s">
        <v>2229</v>
      </c>
      <c r="AE268" s="229"/>
      <c r="AF268" s="230">
        <f>F268+J268+N268+R268+V268+Z268+AD268</f>
        <v>39</v>
      </c>
      <c r="AG268">
        <f>SUM(AF268:AF271)</f>
        <v>39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 t="s">
        <v>2232</v>
      </c>
      <c r="G272" s="229"/>
      <c r="H272" s="227"/>
      <c r="I272" s="228"/>
      <c r="J272" s="228" t="s">
        <v>2230</v>
      </c>
      <c r="K272" s="229"/>
      <c r="L272" s="227"/>
      <c r="M272" s="228"/>
      <c r="N272" s="228" t="s">
        <v>2230</v>
      </c>
      <c r="O272" s="229"/>
      <c r="P272" s="227"/>
      <c r="Q272" s="228"/>
      <c r="R272" s="228" t="s">
        <v>2247</v>
      </c>
      <c r="S272" s="229"/>
      <c r="T272" s="227"/>
      <c r="U272" s="228"/>
      <c r="V272" s="228" t="s">
        <v>2230</v>
      </c>
      <c r="W272" s="229"/>
      <c r="X272" s="227"/>
      <c r="Y272" s="228"/>
      <c r="Z272" s="228" t="s">
        <v>2234</v>
      </c>
      <c r="AA272" s="229"/>
      <c r="AB272" s="227"/>
      <c r="AC272" s="228"/>
      <c r="AD272" s="228" t="s">
        <v>2229</v>
      </c>
      <c r="AE272" s="229"/>
      <c r="AF272" s="230">
        <f>F272+J272+N272+R272+V272+Z272+AD272</f>
        <v>38</v>
      </c>
      <c r="AG272">
        <f>SUM(AF272:AF275)</f>
        <v>38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 t="s">
        <v>2247</v>
      </c>
      <c r="G276" s="229"/>
      <c r="H276" s="227"/>
      <c r="I276" s="228"/>
      <c r="J276" s="228" t="s">
        <v>2230</v>
      </c>
      <c r="K276" s="229"/>
      <c r="L276" s="227"/>
      <c r="M276" s="228"/>
      <c r="N276" s="228" t="s">
        <v>2230</v>
      </c>
      <c r="O276" s="229"/>
      <c r="P276" s="227"/>
      <c r="Q276" s="228"/>
      <c r="R276" s="228" t="s">
        <v>2230</v>
      </c>
      <c r="S276" s="229"/>
      <c r="T276" s="227"/>
      <c r="U276" s="228"/>
      <c r="V276" s="228" t="s">
        <v>2230</v>
      </c>
      <c r="W276" s="229"/>
      <c r="X276" s="227"/>
      <c r="Y276" s="228"/>
      <c r="Z276" s="228" t="s">
        <v>2234</v>
      </c>
      <c r="AA276" s="229"/>
      <c r="AB276" s="227"/>
      <c r="AC276" s="228"/>
      <c r="AD276" s="228" t="s">
        <v>2229</v>
      </c>
      <c r="AE276" s="229"/>
      <c r="AF276" s="230">
        <f>F276+J276+N276+R276+V276+Z276+AD276</f>
        <v>38.5</v>
      </c>
      <c r="AG276">
        <f>SUM(AF276:AF279)</f>
        <v>38.5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 t="s">
        <v>2241</v>
      </c>
      <c r="G280" s="229"/>
      <c r="H280" s="227"/>
      <c r="I280" s="228"/>
      <c r="J280" s="228" t="s">
        <v>2236</v>
      </c>
      <c r="K280" s="229"/>
      <c r="L280" s="227"/>
      <c r="M280" s="228"/>
      <c r="N280" s="228" t="s">
        <v>2238</v>
      </c>
      <c r="O280" s="229"/>
      <c r="P280" s="227"/>
      <c r="Q280" s="228"/>
      <c r="R280" s="228" t="s">
        <v>2236</v>
      </c>
      <c r="S280" s="229"/>
      <c r="T280" s="227"/>
      <c r="U280" s="228"/>
      <c r="V280" s="228" t="s">
        <v>2239</v>
      </c>
      <c r="W280" s="229"/>
      <c r="X280" s="227"/>
      <c r="Y280" s="228"/>
      <c r="Z280" s="228" t="s">
        <v>2239</v>
      </c>
      <c r="AA280" s="229"/>
      <c r="AB280" s="227"/>
      <c r="AC280" s="228"/>
      <c r="AD280" s="228" t="s">
        <v>2233</v>
      </c>
      <c r="AE280" s="229"/>
      <c r="AF280" s="230">
        <f>F280+J280+N280+R280+V280+Z280+AD280</f>
        <v>62.5</v>
      </c>
      <c r="AG280">
        <f>SUM(AF280:AF283)</f>
        <v>62.5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 t="s">
        <v>2230</v>
      </c>
      <c r="G284" s="229"/>
      <c r="H284" s="227"/>
      <c r="I284" s="228"/>
      <c r="J284" s="228" t="s">
        <v>2230</v>
      </c>
      <c r="K284" s="229"/>
      <c r="L284" s="227"/>
      <c r="M284" s="228"/>
      <c r="N284" s="228" t="s">
        <v>2232</v>
      </c>
      <c r="O284" s="229"/>
      <c r="P284" s="227"/>
      <c r="Q284" s="228"/>
      <c r="R284" s="228" t="s">
        <v>2230</v>
      </c>
      <c r="S284" s="229"/>
      <c r="T284" s="227"/>
      <c r="U284" s="228"/>
      <c r="V284" s="228" t="s">
        <v>2230</v>
      </c>
      <c r="W284" s="229"/>
      <c r="X284" s="227"/>
      <c r="Y284" s="228"/>
      <c r="Z284" s="228" t="s">
        <v>2234</v>
      </c>
      <c r="AA284" s="229"/>
      <c r="AB284" s="227"/>
      <c r="AC284" s="228"/>
      <c r="AD284" s="228" t="s">
        <v>2229</v>
      </c>
      <c r="AE284" s="229"/>
      <c r="AF284" s="230">
        <f>F284+J284+N284+R284+V284+Z284+AD284</f>
        <v>39.5</v>
      </c>
      <c r="AG284">
        <f>SUM(AF284:AF287)</f>
        <v>39.5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 t="s">
        <v>2230</v>
      </c>
      <c r="G288" s="229"/>
      <c r="H288" s="227"/>
      <c r="I288" s="228"/>
      <c r="J288" s="228" t="s">
        <v>2229</v>
      </c>
      <c r="K288" s="229"/>
      <c r="L288" s="227"/>
      <c r="M288" s="228"/>
      <c r="N288" s="228" t="s">
        <v>2229</v>
      </c>
      <c r="O288" s="229"/>
      <c r="P288" s="227"/>
      <c r="Q288" s="228"/>
      <c r="R288" s="228" t="s">
        <v>2230</v>
      </c>
      <c r="S288" s="229"/>
      <c r="T288" s="227"/>
      <c r="U288" s="228"/>
      <c r="V288" s="228" t="s">
        <v>2230</v>
      </c>
      <c r="W288" s="229"/>
      <c r="X288" s="227"/>
      <c r="Y288" s="228"/>
      <c r="Z288" s="228" t="s">
        <v>2234</v>
      </c>
      <c r="AA288" s="229"/>
      <c r="AB288" s="227"/>
      <c r="AC288" s="228"/>
      <c r="AD288" s="228" t="s">
        <v>2229</v>
      </c>
      <c r="AE288" s="229"/>
      <c r="AF288" s="230">
        <f>F288+J288+N288+R288+V288+Z288+AD288</f>
        <v>26</v>
      </c>
      <c r="AG288">
        <f>SUM(AF288:AF291)</f>
        <v>26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 t="s">
        <v>2230</v>
      </c>
      <c r="G292" s="229"/>
      <c r="H292" s="227"/>
      <c r="I292" s="228"/>
      <c r="J292" s="228" t="s">
        <v>2230</v>
      </c>
      <c r="K292" s="229"/>
      <c r="L292" s="227"/>
      <c r="M292" s="228"/>
      <c r="N292" s="228" t="s">
        <v>2230</v>
      </c>
      <c r="O292" s="229"/>
      <c r="P292" s="227"/>
      <c r="Q292" s="228"/>
      <c r="R292" s="228" t="s">
        <v>2230</v>
      </c>
      <c r="S292" s="229"/>
      <c r="T292" s="227"/>
      <c r="U292" s="228"/>
      <c r="V292" s="228" t="s">
        <v>2230</v>
      </c>
      <c r="W292" s="229"/>
      <c r="X292" s="227"/>
      <c r="Y292" s="228"/>
      <c r="Z292" s="228" t="s">
        <v>2234</v>
      </c>
      <c r="AA292" s="229"/>
      <c r="AB292" s="227"/>
      <c r="AC292" s="228"/>
      <c r="AD292" s="228" t="s">
        <v>2229</v>
      </c>
      <c r="AE292" s="229"/>
      <c r="AF292" s="230">
        <f>F292+J292+N292+R292+V292+Z292+AD292</f>
        <v>40</v>
      </c>
      <c r="AG292">
        <f>SUM(AF292:AF295)</f>
        <v>40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 t="s">
        <v>2230</v>
      </c>
      <c r="G296" s="229"/>
      <c r="H296" s="227"/>
      <c r="I296" s="228"/>
      <c r="J296" s="228" t="s">
        <v>2230</v>
      </c>
      <c r="K296" s="229"/>
      <c r="L296" s="227"/>
      <c r="M296" s="228"/>
      <c r="N296" s="228" t="s">
        <v>2230</v>
      </c>
      <c r="O296" s="229"/>
      <c r="P296" s="227"/>
      <c r="Q296" s="228"/>
      <c r="R296" s="228" t="s">
        <v>2230</v>
      </c>
      <c r="S296" s="229"/>
      <c r="T296" s="227"/>
      <c r="U296" s="228"/>
      <c r="V296" s="228" t="s">
        <v>2235</v>
      </c>
      <c r="W296" s="229"/>
      <c r="X296" s="227"/>
      <c r="Y296" s="228"/>
      <c r="Z296" s="228" t="s">
        <v>2234</v>
      </c>
      <c r="AA296" s="229"/>
      <c r="AB296" s="227"/>
      <c r="AC296" s="228"/>
      <c r="AD296" s="228" t="s">
        <v>2229</v>
      </c>
      <c r="AE296" s="229"/>
      <c r="AF296" s="230">
        <f>F296+J296+N296+R296+V296+Z296+AD296</f>
        <v>40.5</v>
      </c>
      <c r="AG296">
        <f>SUM(AF296:AF299)</f>
        <v>40.5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 t="s">
        <v>2234</v>
      </c>
      <c r="G300" s="229"/>
      <c r="H300" s="227"/>
      <c r="I300" s="228"/>
      <c r="J300" s="228" t="s">
        <v>2229</v>
      </c>
      <c r="K300" s="229"/>
      <c r="L300" s="227"/>
      <c r="M300" s="228"/>
      <c r="N300" s="228" t="s">
        <v>2230</v>
      </c>
      <c r="O300" s="229"/>
      <c r="P300" s="227"/>
      <c r="Q300" s="228"/>
      <c r="R300" s="228" t="s">
        <v>2230</v>
      </c>
      <c r="S300" s="229"/>
      <c r="T300" s="227"/>
      <c r="U300" s="228"/>
      <c r="V300" s="228" t="s">
        <v>2230</v>
      </c>
      <c r="W300" s="229"/>
      <c r="X300" s="227"/>
      <c r="Y300" s="228"/>
      <c r="Z300" s="228" t="s">
        <v>2234</v>
      </c>
      <c r="AA300" s="229"/>
      <c r="AB300" s="227"/>
      <c r="AC300" s="228"/>
      <c r="AD300" s="228" t="s">
        <v>2229</v>
      </c>
      <c r="AE300" s="229"/>
      <c r="AF300" s="230">
        <f>F300+J300+N300+R300+V300+Z300+AD300</f>
        <v>31</v>
      </c>
      <c r="AG300">
        <f>SUM(AF300:AF303)</f>
        <v>31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 t="s">
        <v>2229</v>
      </c>
      <c r="G304" s="229"/>
      <c r="H304" s="227"/>
      <c r="I304" s="228"/>
      <c r="J304" s="228" t="s">
        <v>2229</v>
      </c>
      <c r="K304" s="229"/>
      <c r="L304" s="227"/>
      <c r="M304" s="228"/>
      <c r="N304" s="228" t="s">
        <v>2229</v>
      </c>
      <c r="O304" s="229"/>
      <c r="P304" s="227"/>
      <c r="Q304" s="228"/>
      <c r="R304" s="228" t="s">
        <v>2229</v>
      </c>
      <c r="S304" s="229"/>
      <c r="T304" s="227"/>
      <c r="U304" s="228"/>
      <c r="V304" s="228" t="s">
        <v>2229</v>
      </c>
      <c r="W304" s="229"/>
      <c r="X304" s="227"/>
      <c r="Y304" s="228"/>
      <c r="Z304" s="228" t="s">
        <v>2229</v>
      </c>
      <c r="AA304" s="229"/>
      <c r="AB304" s="227"/>
      <c r="AC304" s="228"/>
      <c r="AD304" s="228" t="s">
        <v>2229</v>
      </c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115" priority="1"/>
  </conditionalFormatting>
  <conditionalFormatting sqref="B4:B311">
    <cfRule type="duplicateValues" dxfId="114" priority="2"/>
    <cfRule type="duplicateValues" dxfId="113" priority="3"/>
    <cfRule type="duplicateValues" dxfId="112" priority="4"/>
  </conditionalFormatting>
  <conditionalFormatting sqref="B4:B20192">
    <cfRule type="duplicateValues" dxfId="111" priority="5"/>
    <cfRule type="duplicateValues" dxfId="110" priority="6"/>
  </conditionalFormatting>
  <conditionalFormatting sqref="B4:B20191">
    <cfRule type="duplicateValues" dxfId="109" priority="7"/>
  </conditionalFormatting>
  <conditionalFormatting sqref="B4:B20190">
    <cfRule type="duplicateValues" dxfId="108" priority="8"/>
  </conditionalFormatting>
  <conditionalFormatting sqref="B4:B19981">
    <cfRule type="duplicateValues" dxfId="107" priority="9"/>
  </conditionalFormatting>
  <conditionalFormatting sqref="B4:B19978">
    <cfRule type="duplicateValues" dxfId="106" priority="10"/>
  </conditionalFormatting>
  <conditionalFormatting sqref="B4:B19980">
    <cfRule type="duplicateValues" dxfId="105" priority="11"/>
  </conditionalFormatting>
  <conditionalFormatting sqref="B4:B19977">
    <cfRule type="duplicateValues" dxfId="104" priority="12"/>
  </conditionalFormatting>
  <conditionalFormatting sqref="B4:B19863">
    <cfRule type="duplicateValues" dxfId="103" priority="13"/>
    <cfRule type="duplicateValues" dxfId="102" priority="14"/>
    <cfRule type="duplicateValues" dxfId="101" priority="15"/>
    <cfRule type="duplicateValues" dxfId="100" priority="16"/>
    <cfRule type="duplicateValues" dxfId="99" priority="17"/>
    <cfRule type="duplicateValues" dxfId="98" priority="18"/>
    <cfRule type="duplicateValues" dxfId="97" priority="19"/>
    <cfRule type="duplicateValues" dxfId="96" priority="20"/>
    <cfRule type="duplicateValues" dxfId="95" priority="21"/>
    <cfRule type="duplicateValues" dxfId="94" priority="22"/>
    <cfRule type="duplicateValues" dxfId="93" priority="23"/>
    <cfRule type="duplicateValues" dxfId="92" priority="24"/>
    <cfRule type="duplicateValues" dxfId="91" priority="25"/>
  </conditionalFormatting>
  <conditionalFormatting sqref="B4:B19863">
    <cfRule type="duplicateValues" dxfId="90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F0A9-938A-41A0-AD73-3C1DB28A19BE}">
  <dimension ref="A1:AI311"/>
  <sheetViews>
    <sheetView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231" t="s">
        <v>2215</v>
      </c>
      <c r="E2" s="184"/>
      <c r="F2" s="184"/>
      <c r="G2" s="185"/>
      <c r="H2" s="177" t="s">
        <v>2216</v>
      </c>
      <c r="I2" s="175"/>
      <c r="J2" s="175"/>
      <c r="K2" s="176"/>
      <c r="L2" s="177" t="s">
        <v>2217</v>
      </c>
      <c r="M2" s="175"/>
      <c r="N2" s="175"/>
      <c r="O2" s="176"/>
      <c r="P2" s="177" t="s">
        <v>2218</v>
      </c>
      <c r="Q2" s="175"/>
      <c r="R2" s="175"/>
      <c r="S2" s="176"/>
      <c r="T2" s="177" t="s">
        <v>2219</v>
      </c>
      <c r="U2" s="175"/>
      <c r="V2" s="175"/>
      <c r="W2" s="176"/>
      <c r="X2" s="177" t="s">
        <v>2220</v>
      </c>
      <c r="Y2" s="175"/>
      <c r="Z2" s="175"/>
      <c r="AA2" s="176"/>
      <c r="AB2" s="177" t="s">
        <v>2221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 t="s">
        <v>2239</v>
      </c>
      <c r="G40" s="208"/>
      <c r="H40" s="206"/>
      <c r="I40" s="207"/>
      <c r="J40" s="207" t="s">
        <v>2233</v>
      </c>
      <c r="K40" s="208"/>
      <c r="L40" s="206"/>
      <c r="M40" s="207"/>
      <c r="N40" s="207" t="s">
        <v>2233</v>
      </c>
      <c r="O40" s="208"/>
      <c r="P40" s="206"/>
      <c r="Q40" s="207"/>
      <c r="R40" s="207" t="s">
        <v>2233</v>
      </c>
      <c r="S40" s="208"/>
      <c r="T40" s="206"/>
      <c r="U40" s="207"/>
      <c r="V40" s="207" t="s">
        <v>2237</v>
      </c>
      <c r="W40" s="208"/>
      <c r="X40" s="206"/>
      <c r="Y40" s="207"/>
      <c r="Z40" s="207" t="s">
        <v>2229</v>
      </c>
      <c r="AA40" s="208"/>
      <c r="AB40" s="206"/>
      <c r="AC40" s="207"/>
      <c r="AD40" s="207" t="s">
        <v>2229</v>
      </c>
      <c r="AE40" s="208"/>
      <c r="AF40" s="209">
        <f>F40+J40+N40+R40+V40+Z40+AD40</f>
        <v>36.5</v>
      </c>
      <c r="AG40">
        <f>SUM(AF40:AF43)</f>
        <v>36.5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 t="s">
        <v>2229</v>
      </c>
      <c r="G72" s="215"/>
      <c r="H72" s="213"/>
      <c r="I72" s="214"/>
      <c r="J72" s="214" t="s">
        <v>2229</v>
      </c>
      <c r="K72" s="215"/>
      <c r="L72" s="213"/>
      <c r="M72" s="214"/>
      <c r="N72" s="214" t="s">
        <v>2229</v>
      </c>
      <c r="O72" s="215"/>
      <c r="P72" s="213"/>
      <c r="Q72" s="214"/>
      <c r="R72" s="214" t="s">
        <v>2229</v>
      </c>
      <c r="S72" s="215"/>
      <c r="T72" s="213"/>
      <c r="U72" s="214"/>
      <c r="V72" s="214" t="s">
        <v>2229</v>
      </c>
      <c r="W72" s="215"/>
      <c r="X72" s="213"/>
      <c r="Y72" s="214"/>
      <c r="Z72" s="214" t="s">
        <v>2229</v>
      </c>
      <c r="AA72" s="215"/>
      <c r="AB72" s="213"/>
      <c r="AC72" s="214"/>
      <c r="AD72" s="214" t="s">
        <v>2229</v>
      </c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 t="s">
        <v>2230</v>
      </c>
      <c r="G116" s="222"/>
      <c r="H116" s="220"/>
      <c r="I116" s="221"/>
      <c r="J116" s="221" t="s">
        <v>2233</v>
      </c>
      <c r="K116" s="222"/>
      <c r="L116" s="220"/>
      <c r="M116" s="221"/>
      <c r="N116" s="221" t="s">
        <v>2233</v>
      </c>
      <c r="O116" s="222"/>
      <c r="P116" s="220"/>
      <c r="Q116" s="221"/>
      <c r="R116" s="221" t="s">
        <v>2233</v>
      </c>
      <c r="S116" s="222"/>
      <c r="T116" s="220"/>
      <c r="U116" s="221"/>
      <c r="V116" s="221" t="s">
        <v>2237</v>
      </c>
      <c r="W116" s="222"/>
      <c r="X116" s="220"/>
      <c r="Y116" s="221"/>
      <c r="Z116" s="221" t="s">
        <v>2229</v>
      </c>
      <c r="AA116" s="222"/>
      <c r="AB116" s="220"/>
      <c r="AC116" s="221"/>
      <c r="AD116" s="221" t="s">
        <v>2229</v>
      </c>
      <c r="AE116" s="222"/>
      <c r="AF116" s="223">
        <f>F116+J116+N116+R116+V116+Z116+AD116</f>
        <v>35</v>
      </c>
      <c r="AG116">
        <f>SUM(AF116:AF119)</f>
        <v>35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 t="s">
        <v>2230</v>
      </c>
      <c r="G120" s="222"/>
      <c r="H120" s="220"/>
      <c r="I120" s="221"/>
      <c r="J120" s="221" t="s">
        <v>2239</v>
      </c>
      <c r="K120" s="222"/>
      <c r="L120" s="220"/>
      <c r="M120" s="221"/>
      <c r="N120" s="221" t="s">
        <v>2233</v>
      </c>
      <c r="O120" s="222"/>
      <c r="P120" s="220"/>
      <c r="Q120" s="221"/>
      <c r="R120" s="221" t="s">
        <v>2233</v>
      </c>
      <c r="S120" s="222"/>
      <c r="T120" s="220"/>
      <c r="U120" s="221"/>
      <c r="V120" s="221" t="s">
        <v>2237</v>
      </c>
      <c r="W120" s="222"/>
      <c r="X120" s="220"/>
      <c r="Y120" s="221"/>
      <c r="Z120" s="221" t="s">
        <v>2229</v>
      </c>
      <c r="AA120" s="222"/>
      <c r="AB120" s="220"/>
      <c r="AC120" s="221"/>
      <c r="AD120" s="221" t="s">
        <v>2229</v>
      </c>
      <c r="AE120" s="222"/>
      <c r="AF120" s="223">
        <f>F120+J120+N120+R120+V120+Z120+AD120</f>
        <v>35.5</v>
      </c>
      <c r="AG120">
        <f>SUM(AF120:AF123)</f>
        <v>35.5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 t="s">
        <v>2229</v>
      </c>
      <c r="G132" s="222"/>
      <c r="H132" s="220"/>
      <c r="I132" s="221"/>
      <c r="J132" s="221" t="s">
        <v>2229</v>
      </c>
      <c r="K132" s="222"/>
      <c r="L132" s="220"/>
      <c r="M132" s="221"/>
      <c r="N132" s="221" t="s">
        <v>2229</v>
      </c>
      <c r="O132" s="222"/>
      <c r="P132" s="220"/>
      <c r="Q132" s="221"/>
      <c r="R132" s="221" t="s">
        <v>2229</v>
      </c>
      <c r="S132" s="222"/>
      <c r="T132" s="220"/>
      <c r="U132" s="221"/>
      <c r="V132" s="221" t="s">
        <v>2229</v>
      </c>
      <c r="W132" s="222"/>
      <c r="X132" s="220"/>
      <c r="Y132" s="221"/>
      <c r="Z132" s="221" t="s">
        <v>2229</v>
      </c>
      <c r="AA132" s="222"/>
      <c r="AB132" s="220"/>
      <c r="AC132" s="221"/>
      <c r="AD132" s="221" t="s">
        <v>2229</v>
      </c>
      <c r="AE132" s="222"/>
      <c r="AF132" s="223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 t="s">
        <v>2230</v>
      </c>
      <c r="G136" s="222"/>
      <c r="H136" s="220"/>
      <c r="I136" s="221"/>
      <c r="J136" s="221" t="s">
        <v>2233</v>
      </c>
      <c r="K136" s="222"/>
      <c r="L136" s="220"/>
      <c r="M136" s="221"/>
      <c r="N136" s="221" t="s">
        <v>2233</v>
      </c>
      <c r="O136" s="222"/>
      <c r="P136" s="220"/>
      <c r="Q136" s="221"/>
      <c r="R136" s="221" t="s">
        <v>2233</v>
      </c>
      <c r="S136" s="222"/>
      <c r="T136" s="220"/>
      <c r="U136" s="221"/>
      <c r="V136" s="221" t="s">
        <v>2237</v>
      </c>
      <c r="W136" s="222"/>
      <c r="X136" s="220"/>
      <c r="Y136" s="221"/>
      <c r="Z136" s="221" t="s">
        <v>2229</v>
      </c>
      <c r="AA136" s="222"/>
      <c r="AB136" s="220"/>
      <c r="AC136" s="221"/>
      <c r="AD136" s="221" t="s">
        <v>2229</v>
      </c>
      <c r="AE136" s="222"/>
      <c r="AF136" s="223">
        <f>F136+J136+N136+R136+V136+Z136+AD136</f>
        <v>35</v>
      </c>
      <c r="AG136">
        <f>SUM(AF136:AF139)</f>
        <v>35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 t="s">
        <v>2229</v>
      </c>
      <c r="G140" s="222"/>
      <c r="H140" s="220"/>
      <c r="I140" s="221"/>
      <c r="J140" s="221" t="s">
        <v>2229</v>
      </c>
      <c r="K140" s="222"/>
      <c r="L140" s="220"/>
      <c r="M140" s="221"/>
      <c r="N140" s="221" t="s">
        <v>2229</v>
      </c>
      <c r="O140" s="222"/>
      <c r="P140" s="220"/>
      <c r="Q140" s="221"/>
      <c r="R140" s="221" t="s">
        <v>2229</v>
      </c>
      <c r="S140" s="222"/>
      <c r="T140" s="220"/>
      <c r="U140" s="221"/>
      <c r="V140" s="221" t="s">
        <v>2229</v>
      </c>
      <c r="W140" s="222"/>
      <c r="X140" s="220"/>
      <c r="Y140" s="221"/>
      <c r="Z140" s="221" t="s">
        <v>2229</v>
      </c>
      <c r="AA140" s="222"/>
      <c r="AB140" s="220"/>
      <c r="AC140" s="221"/>
      <c r="AD140" s="221" t="s">
        <v>2229</v>
      </c>
      <c r="AE140" s="222"/>
      <c r="AF140" s="223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 t="s">
        <v>2230</v>
      </c>
      <c r="G148" s="222"/>
      <c r="H148" s="220"/>
      <c r="I148" s="221"/>
      <c r="J148" s="221" t="s">
        <v>2233</v>
      </c>
      <c r="K148" s="222"/>
      <c r="L148" s="220"/>
      <c r="M148" s="221"/>
      <c r="N148" s="221" t="s">
        <v>2233</v>
      </c>
      <c r="O148" s="222"/>
      <c r="P148" s="220"/>
      <c r="Q148" s="221"/>
      <c r="R148" s="221" t="s">
        <v>2233</v>
      </c>
      <c r="S148" s="222"/>
      <c r="T148" s="220"/>
      <c r="U148" s="221"/>
      <c r="V148" s="221" t="s">
        <v>2237</v>
      </c>
      <c r="W148" s="222"/>
      <c r="X148" s="220"/>
      <c r="Y148" s="221"/>
      <c r="Z148" s="221" t="s">
        <v>2229</v>
      </c>
      <c r="AA148" s="222"/>
      <c r="AB148" s="220"/>
      <c r="AC148" s="221"/>
      <c r="AD148" s="221" t="s">
        <v>2229</v>
      </c>
      <c r="AE148" s="222"/>
      <c r="AF148" s="223">
        <f>F148+J148+N148+R148+V148+Z148+AD148</f>
        <v>35</v>
      </c>
      <c r="AG148">
        <f>SUM(AF148:AF151)</f>
        <v>35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 t="s">
        <v>2229</v>
      </c>
      <c r="G152" s="222"/>
      <c r="H152" s="220"/>
      <c r="I152" s="221"/>
      <c r="J152" s="221" t="s">
        <v>2229</v>
      </c>
      <c r="K152" s="222"/>
      <c r="L152" s="220"/>
      <c r="M152" s="221"/>
      <c r="N152" s="221" t="s">
        <v>2229</v>
      </c>
      <c r="O152" s="222"/>
      <c r="P152" s="220"/>
      <c r="Q152" s="221"/>
      <c r="R152" s="221" t="s">
        <v>2229</v>
      </c>
      <c r="S152" s="222"/>
      <c r="T152" s="220"/>
      <c r="U152" s="221"/>
      <c r="V152" s="221" t="s">
        <v>2229</v>
      </c>
      <c r="W152" s="222"/>
      <c r="X152" s="220"/>
      <c r="Y152" s="221"/>
      <c r="Z152" s="221" t="s">
        <v>2229</v>
      </c>
      <c r="AA152" s="222"/>
      <c r="AB152" s="220"/>
      <c r="AC152" s="221"/>
      <c r="AD152" s="221" t="s">
        <v>2229</v>
      </c>
      <c r="AE152" s="222"/>
      <c r="AF152" s="223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 t="s">
        <v>2230</v>
      </c>
      <c r="G156" s="222"/>
      <c r="H156" s="220"/>
      <c r="I156" s="221"/>
      <c r="J156" s="221" t="s">
        <v>2239</v>
      </c>
      <c r="K156" s="222"/>
      <c r="L156" s="220"/>
      <c r="M156" s="221"/>
      <c r="N156" s="221" t="s">
        <v>2233</v>
      </c>
      <c r="O156" s="222"/>
      <c r="P156" s="220"/>
      <c r="Q156" s="221"/>
      <c r="R156" s="221" t="s">
        <v>2233</v>
      </c>
      <c r="S156" s="222"/>
      <c r="T156" s="220"/>
      <c r="U156" s="221"/>
      <c r="V156" s="221" t="s">
        <v>2237</v>
      </c>
      <c r="W156" s="222"/>
      <c r="X156" s="220"/>
      <c r="Y156" s="221"/>
      <c r="Z156" s="221" t="s">
        <v>2229</v>
      </c>
      <c r="AA156" s="222"/>
      <c r="AB156" s="220"/>
      <c r="AC156" s="221"/>
      <c r="AD156" s="221" t="s">
        <v>2229</v>
      </c>
      <c r="AE156" s="222"/>
      <c r="AF156" s="223">
        <f>F156+J156+N156+R156+V156+Z156+AD156</f>
        <v>35.5</v>
      </c>
      <c r="AG156">
        <f>SUM(AF156:AF159)</f>
        <v>35.5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 t="s">
        <v>2230</v>
      </c>
      <c r="G160" s="222"/>
      <c r="H160" s="220"/>
      <c r="I160" s="221"/>
      <c r="J160" s="221" t="s">
        <v>2233</v>
      </c>
      <c r="K160" s="222"/>
      <c r="L160" s="220"/>
      <c r="M160" s="221"/>
      <c r="N160" s="221" t="s">
        <v>2233</v>
      </c>
      <c r="O160" s="222"/>
      <c r="P160" s="220"/>
      <c r="Q160" s="221"/>
      <c r="R160" s="221" t="s">
        <v>2233</v>
      </c>
      <c r="S160" s="222"/>
      <c r="T160" s="220"/>
      <c r="U160" s="221"/>
      <c r="V160" s="221" t="s">
        <v>2237</v>
      </c>
      <c r="W160" s="222"/>
      <c r="X160" s="220"/>
      <c r="Y160" s="221"/>
      <c r="Z160" s="221" t="s">
        <v>2229</v>
      </c>
      <c r="AA160" s="222"/>
      <c r="AB160" s="220"/>
      <c r="AC160" s="221"/>
      <c r="AD160" s="221" t="s">
        <v>2229</v>
      </c>
      <c r="AE160" s="222"/>
      <c r="AF160" s="223">
        <f>F160+J160+N160+R160+V160+Z160+AD160</f>
        <v>35</v>
      </c>
      <c r="AG160">
        <f>SUM(AF160:AF163)</f>
        <v>35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 t="s">
        <v>2230</v>
      </c>
      <c r="G164" s="222"/>
      <c r="H164" s="220"/>
      <c r="I164" s="221"/>
      <c r="J164" s="221" t="s">
        <v>2233</v>
      </c>
      <c r="K164" s="222"/>
      <c r="L164" s="220"/>
      <c r="M164" s="221"/>
      <c r="N164" s="221" t="s">
        <v>2233</v>
      </c>
      <c r="O164" s="222"/>
      <c r="P164" s="220"/>
      <c r="Q164" s="221"/>
      <c r="R164" s="221" t="s">
        <v>2233</v>
      </c>
      <c r="S164" s="222"/>
      <c r="T164" s="220"/>
      <c r="U164" s="221"/>
      <c r="V164" s="221" t="s">
        <v>2237</v>
      </c>
      <c r="W164" s="222"/>
      <c r="X164" s="220"/>
      <c r="Y164" s="221"/>
      <c r="Z164" s="221" t="s">
        <v>2229</v>
      </c>
      <c r="AA164" s="222"/>
      <c r="AB164" s="220"/>
      <c r="AC164" s="221"/>
      <c r="AD164" s="221" t="s">
        <v>2229</v>
      </c>
      <c r="AE164" s="222"/>
      <c r="AF164" s="223">
        <f>F164+J164+N164+R164+V164+Z164+AD164</f>
        <v>35</v>
      </c>
      <c r="AG164">
        <f>SUM(AF164:AF167)</f>
        <v>35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 t="s">
        <v>2230</v>
      </c>
      <c r="G168" s="222"/>
      <c r="H168" s="220"/>
      <c r="I168" s="221"/>
      <c r="J168" s="221" t="s">
        <v>2235</v>
      </c>
      <c r="K168" s="222"/>
      <c r="L168" s="220"/>
      <c r="M168" s="221"/>
      <c r="N168" s="221" t="s">
        <v>2233</v>
      </c>
      <c r="O168" s="222"/>
      <c r="P168" s="220"/>
      <c r="Q168" s="221"/>
      <c r="R168" s="221" t="s">
        <v>2233</v>
      </c>
      <c r="S168" s="222"/>
      <c r="T168" s="220"/>
      <c r="U168" s="221"/>
      <c r="V168" s="221" t="s">
        <v>2237</v>
      </c>
      <c r="W168" s="222"/>
      <c r="X168" s="220"/>
      <c r="Y168" s="221"/>
      <c r="Z168" s="221" t="s">
        <v>2229</v>
      </c>
      <c r="AA168" s="222"/>
      <c r="AB168" s="220"/>
      <c r="AC168" s="221"/>
      <c r="AD168" s="221" t="s">
        <v>2229</v>
      </c>
      <c r="AE168" s="222"/>
      <c r="AF168" s="223">
        <f>F168+J168+N168+R168+V168+Z168+AD168</f>
        <v>34.5</v>
      </c>
      <c r="AG168">
        <f>SUM(AF168:AF171)</f>
        <v>34.5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 t="s">
        <v>2230</v>
      </c>
      <c r="G172" s="222"/>
      <c r="H172" s="220"/>
      <c r="I172" s="221"/>
      <c r="J172" s="221" t="s">
        <v>2233</v>
      </c>
      <c r="K172" s="222"/>
      <c r="L172" s="220"/>
      <c r="M172" s="221"/>
      <c r="N172" s="221" t="s">
        <v>2233</v>
      </c>
      <c r="O172" s="222"/>
      <c r="P172" s="220"/>
      <c r="Q172" s="221"/>
      <c r="R172" s="221" t="s">
        <v>2235</v>
      </c>
      <c r="S172" s="222"/>
      <c r="T172" s="220"/>
      <c r="U172" s="221"/>
      <c r="V172" s="221" t="s">
        <v>2237</v>
      </c>
      <c r="W172" s="222"/>
      <c r="X172" s="220"/>
      <c r="Y172" s="221"/>
      <c r="Z172" s="221" t="s">
        <v>2229</v>
      </c>
      <c r="AA172" s="222"/>
      <c r="AB172" s="220"/>
      <c r="AC172" s="221"/>
      <c r="AD172" s="221" t="s">
        <v>2229</v>
      </c>
      <c r="AE172" s="222"/>
      <c r="AF172" s="223">
        <f>F172+J172+N172+R172+V172+Z172+AD172</f>
        <v>34.5</v>
      </c>
      <c r="AG172">
        <f>SUM(AF172:AF175)</f>
        <v>34.5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 t="s">
        <v>2230</v>
      </c>
      <c r="G176" s="222"/>
      <c r="H176" s="220"/>
      <c r="I176" s="221"/>
      <c r="J176" s="221" t="s">
        <v>2233</v>
      </c>
      <c r="K176" s="222"/>
      <c r="L176" s="220"/>
      <c r="M176" s="221"/>
      <c r="N176" s="221" t="s">
        <v>2233</v>
      </c>
      <c r="O176" s="222"/>
      <c r="P176" s="220"/>
      <c r="Q176" s="221"/>
      <c r="R176" s="221" t="s">
        <v>2233</v>
      </c>
      <c r="S176" s="222"/>
      <c r="T176" s="220"/>
      <c r="U176" s="221"/>
      <c r="V176" s="221" t="s">
        <v>2237</v>
      </c>
      <c r="W176" s="222"/>
      <c r="X176" s="220"/>
      <c r="Y176" s="221"/>
      <c r="Z176" s="221" t="s">
        <v>2229</v>
      </c>
      <c r="AA176" s="222"/>
      <c r="AB176" s="220"/>
      <c r="AC176" s="221"/>
      <c r="AD176" s="221" t="s">
        <v>2229</v>
      </c>
      <c r="AE176" s="222"/>
      <c r="AF176" s="223">
        <f>F176+J176+N176+R176+V176+Z176+AD176</f>
        <v>35</v>
      </c>
      <c r="AG176">
        <f>SUM(AF176:AF179)</f>
        <v>35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 t="s">
        <v>2230</v>
      </c>
      <c r="G180" s="222"/>
      <c r="H180" s="220"/>
      <c r="I180" s="221"/>
      <c r="J180" s="221" t="s">
        <v>2233</v>
      </c>
      <c r="K180" s="222"/>
      <c r="L180" s="220"/>
      <c r="M180" s="221"/>
      <c r="N180" s="221" t="s">
        <v>2233</v>
      </c>
      <c r="O180" s="222"/>
      <c r="P180" s="220"/>
      <c r="Q180" s="221"/>
      <c r="R180" s="221" t="s">
        <v>2239</v>
      </c>
      <c r="S180" s="222"/>
      <c r="T180" s="220"/>
      <c r="U180" s="221"/>
      <c r="V180" s="221" t="s">
        <v>2236</v>
      </c>
      <c r="W180" s="222"/>
      <c r="X180" s="220"/>
      <c r="Y180" s="221"/>
      <c r="Z180" s="221" t="s">
        <v>2229</v>
      </c>
      <c r="AA180" s="222"/>
      <c r="AB180" s="220"/>
      <c r="AC180" s="221"/>
      <c r="AD180" s="221" t="s">
        <v>2229</v>
      </c>
      <c r="AE180" s="222"/>
      <c r="AF180" s="223">
        <f>F180+J180+N180+R180+V180+Z180+AD180</f>
        <v>40.5</v>
      </c>
      <c r="AG180">
        <f>SUM(AF180:AF183)</f>
        <v>40.5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 t="s">
        <v>2229</v>
      </c>
      <c r="G184" s="222"/>
      <c r="H184" s="220"/>
      <c r="I184" s="221"/>
      <c r="J184" s="221" t="s">
        <v>2233</v>
      </c>
      <c r="K184" s="222"/>
      <c r="L184" s="220"/>
      <c r="M184" s="221"/>
      <c r="N184" s="221" t="s">
        <v>2233</v>
      </c>
      <c r="O184" s="222"/>
      <c r="P184" s="220"/>
      <c r="Q184" s="221"/>
      <c r="R184" s="221" t="s">
        <v>2233</v>
      </c>
      <c r="S184" s="222"/>
      <c r="T184" s="220"/>
      <c r="U184" s="221"/>
      <c r="V184" s="221" t="s">
        <v>2237</v>
      </c>
      <c r="W184" s="222"/>
      <c r="X184" s="220"/>
      <c r="Y184" s="221"/>
      <c r="Z184" s="221" t="s">
        <v>2229</v>
      </c>
      <c r="AA184" s="222"/>
      <c r="AB184" s="220"/>
      <c r="AC184" s="221"/>
      <c r="AD184" s="221" t="s">
        <v>2229</v>
      </c>
      <c r="AE184" s="222"/>
      <c r="AF184" s="223">
        <f>F184+J184+N184+R184+V184+Z184+AD184</f>
        <v>28</v>
      </c>
      <c r="AG184">
        <f>SUM(AF184:AF187)</f>
        <v>28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 t="s">
        <v>2230</v>
      </c>
      <c r="G188" s="222"/>
      <c r="H188" s="220"/>
      <c r="I188" s="221"/>
      <c r="J188" s="221" t="s">
        <v>2233</v>
      </c>
      <c r="K188" s="222"/>
      <c r="L188" s="220"/>
      <c r="M188" s="221"/>
      <c r="N188" s="221" t="s">
        <v>2233</v>
      </c>
      <c r="O188" s="222"/>
      <c r="P188" s="220"/>
      <c r="Q188" s="221"/>
      <c r="R188" s="221" t="s">
        <v>2233</v>
      </c>
      <c r="S188" s="222"/>
      <c r="T188" s="220"/>
      <c r="U188" s="221"/>
      <c r="V188" s="221" t="s">
        <v>2237</v>
      </c>
      <c r="W188" s="222"/>
      <c r="X188" s="220"/>
      <c r="Y188" s="221"/>
      <c r="Z188" s="221" t="s">
        <v>2229</v>
      </c>
      <c r="AA188" s="222"/>
      <c r="AB188" s="220"/>
      <c r="AC188" s="221"/>
      <c r="AD188" s="221" t="s">
        <v>2229</v>
      </c>
      <c r="AE188" s="222"/>
      <c r="AF188" s="223">
        <f>F188+J188+N188+R188+V188+Z188+AD188</f>
        <v>35</v>
      </c>
      <c r="AG188">
        <f>SUM(AF188:AF191)</f>
        <v>35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 t="s">
        <v>2230</v>
      </c>
      <c r="G192" s="222"/>
      <c r="H192" s="220"/>
      <c r="I192" s="221"/>
      <c r="J192" s="221" t="s">
        <v>2233</v>
      </c>
      <c r="K192" s="222"/>
      <c r="L192" s="220"/>
      <c r="M192" s="221"/>
      <c r="N192" s="221" t="s">
        <v>2233</v>
      </c>
      <c r="O192" s="222"/>
      <c r="P192" s="220"/>
      <c r="Q192" s="221"/>
      <c r="R192" s="221" t="s">
        <v>2239</v>
      </c>
      <c r="S192" s="222"/>
      <c r="T192" s="220"/>
      <c r="U192" s="221"/>
      <c r="V192" s="221" t="s">
        <v>2237</v>
      </c>
      <c r="W192" s="222"/>
      <c r="X192" s="220"/>
      <c r="Y192" s="221"/>
      <c r="Z192" s="221" t="s">
        <v>2229</v>
      </c>
      <c r="AA192" s="222"/>
      <c r="AB192" s="220"/>
      <c r="AC192" s="221"/>
      <c r="AD192" s="221" t="s">
        <v>2229</v>
      </c>
      <c r="AE192" s="222"/>
      <c r="AF192" s="223">
        <f>F192+J192+N192+R192+V192+Z192+AD192</f>
        <v>35.5</v>
      </c>
      <c r="AG192">
        <f>SUM(AF192:AF195)</f>
        <v>35.5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 t="s">
        <v>2230</v>
      </c>
      <c r="G196" s="222"/>
      <c r="H196" s="220"/>
      <c r="I196" s="221"/>
      <c r="J196" s="221" t="s">
        <v>2229</v>
      </c>
      <c r="K196" s="222"/>
      <c r="L196" s="220"/>
      <c r="M196" s="221"/>
      <c r="N196" s="221" t="s">
        <v>2233</v>
      </c>
      <c r="O196" s="222"/>
      <c r="P196" s="220"/>
      <c r="Q196" s="221"/>
      <c r="R196" s="221" t="s">
        <v>2233</v>
      </c>
      <c r="S196" s="222"/>
      <c r="T196" s="220"/>
      <c r="U196" s="221"/>
      <c r="V196" s="221" t="s">
        <v>2237</v>
      </c>
      <c r="W196" s="222"/>
      <c r="X196" s="220"/>
      <c r="Y196" s="221"/>
      <c r="Z196" s="221" t="s">
        <v>2229</v>
      </c>
      <c r="AA196" s="222"/>
      <c r="AB196" s="220"/>
      <c r="AC196" s="221"/>
      <c r="AD196" s="221" t="s">
        <v>2229</v>
      </c>
      <c r="AE196" s="222"/>
      <c r="AF196" s="223">
        <f>F196+J196+N196+R196+V196+Z196+AD196</f>
        <v>27</v>
      </c>
      <c r="AG196">
        <f>SUM(AF196:AF199)</f>
        <v>27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 t="s">
        <v>2236</v>
      </c>
      <c r="G204" s="222"/>
      <c r="H204" s="220"/>
      <c r="I204" s="221"/>
      <c r="J204" s="221" t="s">
        <v>2236</v>
      </c>
      <c r="K204" s="222"/>
      <c r="L204" s="220"/>
      <c r="M204" s="221"/>
      <c r="N204" s="221" t="s">
        <v>2241</v>
      </c>
      <c r="O204" s="222"/>
      <c r="P204" s="220"/>
      <c r="Q204" s="221"/>
      <c r="R204" s="221" t="s">
        <v>2236</v>
      </c>
      <c r="S204" s="222"/>
      <c r="T204" s="220"/>
      <c r="U204" s="221"/>
      <c r="V204" s="221" t="s">
        <v>2236</v>
      </c>
      <c r="W204" s="222"/>
      <c r="X204" s="220"/>
      <c r="Y204" s="221"/>
      <c r="Z204" s="221" t="s">
        <v>2229</v>
      </c>
      <c r="AA204" s="222"/>
      <c r="AB204" s="220"/>
      <c r="AC204" s="221"/>
      <c r="AD204" s="221" t="s">
        <v>2236</v>
      </c>
      <c r="AE204" s="222"/>
      <c r="AF204" s="223">
        <f>F204+J204+N204+R204+V204+Z204+AD204</f>
        <v>55</v>
      </c>
      <c r="AG204">
        <f>SUM(AF204:AF207)</f>
        <v>55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 t="s">
        <v>2236</v>
      </c>
      <c r="G208" s="222"/>
      <c r="H208" s="220"/>
      <c r="I208" s="221"/>
      <c r="J208" s="221" t="s">
        <v>2233</v>
      </c>
      <c r="K208" s="222"/>
      <c r="L208" s="220"/>
      <c r="M208" s="221"/>
      <c r="N208" s="221" t="s">
        <v>2233</v>
      </c>
      <c r="O208" s="222"/>
      <c r="P208" s="220"/>
      <c r="Q208" s="221"/>
      <c r="R208" s="221" t="s">
        <v>2233</v>
      </c>
      <c r="S208" s="222"/>
      <c r="T208" s="220"/>
      <c r="U208" s="221"/>
      <c r="V208" s="221" t="s">
        <v>2239</v>
      </c>
      <c r="W208" s="222"/>
      <c r="X208" s="220"/>
      <c r="Y208" s="221"/>
      <c r="Z208" s="221" t="s">
        <v>2229</v>
      </c>
      <c r="AA208" s="222"/>
      <c r="AB208" s="220"/>
      <c r="AC208" s="221"/>
      <c r="AD208" s="221" t="s">
        <v>2229</v>
      </c>
      <c r="AE208" s="222"/>
      <c r="AF208" s="223">
        <f>F208+J208+N208+R208+V208+Z208+AD208</f>
        <v>41.5</v>
      </c>
      <c r="AG208">
        <f>SUM(AF208:AF211)</f>
        <v>41.5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 t="s">
        <v>2229</v>
      </c>
      <c r="G216" s="222"/>
      <c r="H216" s="220"/>
      <c r="I216" s="221"/>
      <c r="J216" s="221" t="s">
        <v>2236</v>
      </c>
      <c r="K216" s="222"/>
      <c r="L216" s="220"/>
      <c r="M216" s="221"/>
      <c r="N216" s="221" t="s">
        <v>2236</v>
      </c>
      <c r="O216" s="222"/>
      <c r="P216" s="220"/>
      <c r="Q216" s="221"/>
      <c r="R216" s="221" t="s">
        <v>2236</v>
      </c>
      <c r="S216" s="222"/>
      <c r="T216" s="220"/>
      <c r="U216" s="221"/>
      <c r="V216" s="221" t="s">
        <v>2235</v>
      </c>
      <c r="W216" s="222"/>
      <c r="X216" s="220"/>
      <c r="Y216" s="221"/>
      <c r="Z216" s="221" t="s">
        <v>2238</v>
      </c>
      <c r="AA216" s="222"/>
      <c r="AB216" s="220"/>
      <c r="AC216" s="221"/>
      <c r="AD216" s="221" t="s">
        <v>2229</v>
      </c>
      <c r="AE216" s="222"/>
      <c r="AF216" s="223">
        <f>F216+J216+N216+R216+V216+Z216+AD216</f>
        <v>44</v>
      </c>
      <c r="AG216">
        <f>SUM(AF216:AF219)</f>
        <v>44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 t="s">
        <v>2230</v>
      </c>
      <c r="G224" s="229"/>
      <c r="H224" s="227"/>
      <c r="I224" s="228"/>
      <c r="J224" s="228" t="s">
        <v>2233</v>
      </c>
      <c r="K224" s="229"/>
      <c r="L224" s="227"/>
      <c r="M224" s="228"/>
      <c r="N224" s="228" t="s">
        <v>2235</v>
      </c>
      <c r="O224" s="229"/>
      <c r="P224" s="227"/>
      <c r="Q224" s="228"/>
      <c r="R224" s="228" t="s">
        <v>2235</v>
      </c>
      <c r="S224" s="229"/>
      <c r="T224" s="227"/>
      <c r="U224" s="228"/>
      <c r="V224" s="228" t="s">
        <v>2237</v>
      </c>
      <c r="W224" s="229"/>
      <c r="X224" s="227"/>
      <c r="Y224" s="228"/>
      <c r="Z224" s="228" t="s">
        <v>2229</v>
      </c>
      <c r="AA224" s="229"/>
      <c r="AB224" s="227"/>
      <c r="AC224" s="228"/>
      <c r="AD224" s="228" t="s">
        <v>2229</v>
      </c>
      <c r="AE224" s="229"/>
      <c r="AF224" s="230">
        <f>F224+J224+N224+R224+V224+Z224+AD224</f>
        <v>34</v>
      </c>
      <c r="AG224">
        <f>SUM(AF224:AF227)</f>
        <v>34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 t="s">
        <v>2230</v>
      </c>
      <c r="G228" s="229"/>
      <c r="H228" s="227"/>
      <c r="I228" s="228"/>
      <c r="J228" s="228" t="s">
        <v>2233</v>
      </c>
      <c r="K228" s="229"/>
      <c r="L228" s="227"/>
      <c r="M228" s="228"/>
      <c r="N228" s="228" t="s">
        <v>2233</v>
      </c>
      <c r="O228" s="229"/>
      <c r="P228" s="227"/>
      <c r="Q228" s="228"/>
      <c r="R228" s="228" t="s">
        <v>2233</v>
      </c>
      <c r="S228" s="229"/>
      <c r="T228" s="227"/>
      <c r="U228" s="228"/>
      <c r="V228" s="228" t="s">
        <v>2237</v>
      </c>
      <c r="W228" s="229"/>
      <c r="X228" s="227"/>
      <c r="Y228" s="228"/>
      <c r="Z228" s="228" t="s">
        <v>2229</v>
      </c>
      <c r="AA228" s="229"/>
      <c r="AB228" s="227"/>
      <c r="AC228" s="228"/>
      <c r="AD228" s="228" t="s">
        <v>2229</v>
      </c>
      <c r="AE228" s="229"/>
      <c r="AF228" s="230">
        <f>F228+J228+N228+R228+V228+Z228+AD228</f>
        <v>35</v>
      </c>
      <c r="AG228">
        <f>SUM(AF228:AF231)</f>
        <v>35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 t="s">
        <v>2230</v>
      </c>
      <c r="G232" s="229"/>
      <c r="H232" s="227"/>
      <c r="I232" s="228"/>
      <c r="J232" s="228" t="s">
        <v>2233</v>
      </c>
      <c r="K232" s="229"/>
      <c r="L232" s="227"/>
      <c r="M232" s="228"/>
      <c r="N232" s="228" t="s">
        <v>2235</v>
      </c>
      <c r="O232" s="229"/>
      <c r="P232" s="227"/>
      <c r="Q232" s="228"/>
      <c r="R232" s="228" t="s">
        <v>2233</v>
      </c>
      <c r="S232" s="229"/>
      <c r="T232" s="227"/>
      <c r="U232" s="228"/>
      <c r="V232" s="228" t="s">
        <v>2237</v>
      </c>
      <c r="W232" s="229"/>
      <c r="X232" s="227"/>
      <c r="Y232" s="228"/>
      <c r="Z232" s="228" t="s">
        <v>2229</v>
      </c>
      <c r="AA232" s="229"/>
      <c r="AB232" s="227"/>
      <c r="AC232" s="228"/>
      <c r="AD232" s="228" t="s">
        <v>2229</v>
      </c>
      <c r="AE232" s="229"/>
      <c r="AF232" s="230">
        <f>F232+J232+N232+R232+V232+Z232+AD232</f>
        <v>34.5</v>
      </c>
      <c r="AG232">
        <f>SUM(AF232:AF235)</f>
        <v>34.5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 t="s">
        <v>2230</v>
      </c>
      <c r="G236" s="229"/>
      <c r="H236" s="227"/>
      <c r="I236" s="228"/>
      <c r="J236" s="228" t="s">
        <v>2233</v>
      </c>
      <c r="K236" s="229"/>
      <c r="L236" s="227"/>
      <c r="M236" s="228"/>
      <c r="N236" s="228" t="s">
        <v>2250</v>
      </c>
      <c r="O236" s="229"/>
      <c r="P236" s="227"/>
      <c r="Q236" s="228"/>
      <c r="R236" s="228" t="s">
        <v>2233</v>
      </c>
      <c r="S236" s="229"/>
      <c r="T236" s="227"/>
      <c r="U236" s="228"/>
      <c r="V236" s="228" t="s">
        <v>2237</v>
      </c>
      <c r="W236" s="229"/>
      <c r="X236" s="227"/>
      <c r="Y236" s="228"/>
      <c r="Z236" s="228" t="s">
        <v>2229</v>
      </c>
      <c r="AA236" s="229"/>
      <c r="AB236" s="227"/>
      <c r="AC236" s="228"/>
      <c r="AD236" s="228" t="s">
        <v>2229</v>
      </c>
      <c r="AE236" s="229"/>
      <c r="AF236" s="230">
        <f>F236+J236+N236+R236+V236+Z236+AD236</f>
        <v>33</v>
      </c>
      <c r="AG236">
        <f>SUM(AF236:AF239)</f>
        <v>33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 t="s">
        <v>2229</v>
      </c>
      <c r="G240" s="229"/>
      <c r="H240" s="227"/>
      <c r="I240" s="228"/>
      <c r="J240" s="228" t="s">
        <v>2229</v>
      </c>
      <c r="K240" s="229"/>
      <c r="L240" s="227"/>
      <c r="M240" s="228"/>
      <c r="N240" s="228" t="s">
        <v>2233</v>
      </c>
      <c r="O240" s="229"/>
      <c r="P240" s="227"/>
      <c r="Q240" s="228"/>
      <c r="R240" s="228" t="s">
        <v>2233</v>
      </c>
      <c r="S240" s="229"/>
      <c r="T240" s="227"/>
      <c r="U240" s="228"/>
      <c r="V240" s="228" t="s">
        <v>2237</v>
      </c>
      <c r="W240" s="229"/>
      <c r="X240" s="227"/>
      <c r="Y240" s="228"/>
      <c r="Z240" s="228" t="s">
        <v>2229</v>
      </c>
      <c r="AA240" s="229"/>
      <c r="AB240" s="227"/>
      <c r="AC240" s="228"/>
      <c r="AD240" s="228" t="s">
        <v>2229</v>
      </c>
      <c r="AE240" s="229"/>
      <c r="AF240" s="230">
        <f>F240+J240+N240+R240+V240+Z240+AD240</f>
        <v>20</v>
      </c>
      <c r="AG240">
        <f>SUM(AF240:AF243)</f>
        <v>20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 t="s">
        <v>2230</v>
      </c>
      <c r="G244" s="229"/>
      <c r="H244" s="227"/>
      <c r="I244" s="228"/>
      <c r="J244" s="228" t="s">
        <v>2233</v>
      </c>
      <c r="K244" s="229"/>
      <c r="L244" s="227"/>
      <c r="M244" s="228"/>
      <c r="N244" s="228" t="s">
        <v>2233</v>
      </c>
      <c r="O244" s="229"/>
      <c r="P244" s="227"/>
      <c r="Q244" s="228"/>
      <c r="R244" s="228" t="s">
        <v>2233</v>
      </c>
      <c r="S244" s="229"/>
      <c r="T244" s="227"/>
      <c r="U244" s="228"/>
      <c r="V244" s="228" t="s">
        <v>2237</v>
      </c>
      <c r="W244" s="229"/>
      <c r="X244" s="227"/>
      <c r="Y244" s="228"/>
      <c r="Z244" s="228" t="s">
        <v>2229</v>
      </c>
      <c r="AA244" s="229"/>
      <c r="AB244" s="227"/>
      <c r="AC244" s="228"/>
      <c r="AD244" s="228" t="s">
        <v>2229</v>
      </c>
      <c r="AE244" s="229"/>
      <c r="AF244" s="230">
        <f>F244+J244+N244+R244+V244+Z244+AD244</f>
        <v>35</v>
      </c>
      <c r="AG244">
        <f>SUM(AF244:AF247)</f>
        <v>35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 t="s">
        <v>2230</v>
      </c>
      <c r="G248" s="229"/>
      <c r="H248" s="227"/>
      <c r="I248" s="228"/>
      <c r="J248" s="228" t="s">
        <v>2233</v>
      </c>
      <c r="K248" s="229"/>
      <c r="L248" s="227"/>
      <c r="M248" s="228"/>
      <c r="N248" s="228" t="s">
        <v>2233</v>
      </c>
      <c r="O248" s="229"/>
      <c r="P248" s="227"/>
      <c r="Q248" s="228"/>
      <c r="R248" s="228" t="s">
        <v>2233</v>
      </c>
      <c r="S248" s="229"/>
      <c r="T248" s="227"/>
      <c r="U248" s="228"/>
      <c r="V248" s="228" t="s">
        <v>2233</v>
      </c>
      <c r="W248" s="229"/>
      <c r="X248" s="227"/>
      <c r="Y248" s="228"/>
      <c r="Z248" s="228" t="s">
        <v>2229</v>
      </c>
      <c r="AA248" s="229"/>
      <c r="AB248" s="227"/>
      <c r="AC248" s="228"/>
      <c r="AD248" s="228" t="s">
        <v>2229</v>
      </c>
      <c r="AE248" s="229"/>
      <c r="AF248" s="230">
        <f>F248+J248+N248+R248+V248+Z248+AD248</f>
        <v>39</v>
      </c>
      <c r="AG248">
        <f>SUM(AF248:AF251)</f>
        <v>39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 t="s">
        <v>2230</v>
      </c>
      <c r="G252" s="229"/>
      <c r="H252" s="227"/>
      <c r="I252" s="228"/>
      <c r="J252" s="228" t="s">
        <v>2233</v>
      </c>
      <c r="K252" s="229"/>
      <c r="L252" s="227"/>
      <c r="M252" s="228"/>
      <c r="N252" s="228" t="s">
        <v>2233</v>
      </c>
      <c r="O252" s="229"/>
      <c r="P252" s="227"/>
      <c r="Q252" s="228"/>
      <c r="R252" s="228" t="s">
        <v>2233</v>
      </c>
      <c r="S252" s="229"/>
      <c r="T252" s="227"/>
      <c r="U252" s="228"/>
      <c r="V252" s="228" t="s">
        <v>2237</v>
      </c>
      <c r="W252" s="229"/>
      <c r="X252" s="227"/>
      <c r="Y252" s="228"/>
      <c r="Z252" s="228" t="s">
        <v>2229</v>
      </c>
      <c r="AA252" s="229"/>
      <c r="AB252" s="227"/>
      <c r="AC252" s="228"/>
      <c r="AD252" s="228" t="s">
        <v>2229</v>
      </c>
      <c r="AE252" s="229"/>
      <c r="AF252" s="230">
        <f>F252+J252+N252+R252+V252+Z252+AD252</f>
        <v>35</v>
      </c>
      <c r="AG252">
        <f>SUM(AF252:AF255)</f>
        <v>35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 t="s">
        <v>2230</v>
      </c>
      <c r="G256" s="229"/>
      <c r="H256" s="227"/>
      <c r="I256" s="228"/>
      <c r="J256" s="228" t="s">
        <v>2235</v>
      </c>
      <c r="K256" s="229"/>
      <c r="L256" s="227"/>
      <c r="M256" s="228"/>
      <c r="N256" s="228" t="s">
        <v>2233</v>
      </c>
      <c r="O256" s="229"/>
      <c r="P256" s="227"/>
      <c r="Q256" s="228"/>
      <c r="R256" s="228" t="s">
        <v>2233</v>
      </c>
      <c r="S256" s="229"/>
      <c r="T256" s="227"/>
      <c r="U256" s="228"/>
      <c r="V256" s="228" t="s">
        <v>2237</v>
      </c>
      <c r="W256" s="229"/>
      <c r="X256" s="227"/>
      <c r="Y256" s="228"/>
      <c r="Z256" s="228" t="s">
        <v>2229</v>
      </c>
      <c r="AA256" s="229"/>
      <c r="AB256" s="227"/>
      <c r="AC256" s="228"/>
      <c r="AD256" s="228" t="s">
        <v>2229</v>
      </c>
      <c r="AE256" s="229"/>
      <c r="AF256" s="230">
        <f>F256+J256+N256+R256+V256+Z256+AD256</f>
        <v>34.5</v>
      </c>
      <c r="AG256">
        <f>SUM(AF256:AF259)</f>
        <v>34.5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 t="s">
        <v>2230</v>
      </c>
      <c r="G260" s="229"/>
      <c r="H260" s="227"/>
      <c r="I260" s="228"/>
      <c r="J260" s="228" t="s">
        <v>2230</v>
      </c>
      <c r="K260" s="229"/>
      <c r="L260" s="227"/>
      <c r="M260" s="228"/>
      <c r="N260" s="228" t="s">
        <v>2235</v>
      </c>
      <c r="O260" s="229"/>
      <c r="P260" s="227"/>
      <c r="Q260" s="228"/>
      <c r="R260" s="228" t="s">
        <v>2233</v>
      </c>
      <c r="S260" s="229"/>
      <c r="T260" s="227"/>
      <c r="U260" s="228"/>
      <c r="V260" s="228" t="s">
        <v>2239</v>
      </c>
      <c r="W260" s="229"/>
      <c r="X260" s="227"/>
      <c r="Y260" s="228"/>
      <c r="Z260" s="228" t="s">
        <v>2229</v>
      </c>
      <c r="AA260" s="229"/>
      <c r="AB260" s="227"/>
      <c r="AC260" s="228"/>
      <c r="AD260" s="228" t="s">
        <v>2229</v>
      </c>
      <c r="AE260" s="229"/>
      <c r="AF260" s="230">
        <f>F260+J260+N260+R260+V260+Z260+AD260</f>
        <v>38</v>
      </c>
      <c r="AG260">
        <f>SUM(AF260:AF263)</f>
        <v>38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 t="s">
        <v>2238</v>
      </c>
      <c r="G264" s="229"/>
      <c r="H264" s="227"/>
      <c r="I264" s="228"/>
      <c r="J264" s="228" t="s">
        <v>2243</v>
      </c>
      <c r="K264" s="229"/>
      <c r="L264" s="227"/>
      <c r="M264" s="228"/>
      <c r="N264" s="228" t="s">
        <v>2241</v>
      </c>
      <c r="O264" s="229"/>
      <c r="P264" s="227"/>
      <c r="Q264" s="228"/>
      <c r="R264" s="228" t="s">
        <v>2236</v>
      </c>
      <c r="S264" s="229"/>
      <c r="T264" s="227"/>
      <c r="U264" s="228"/>
      <c r="V264" s="228" t="s">
        <v>2233</v>
      </c>
      <c r="W264" s="229"/>
      <c r="X264" s="227"/>
      <c r="Y264" s="228"/>
      <c r="Z264" s="228" t="s">
        <v>2229</v>
      </c>
      <c r="AA264" s="229"/>
      <c r="AB264" s="227"/>
      <c r="AC264" s="228"/>
      <c r="AD264" s="228" t="s">
        <v>2229</v>
      </c>
      <c r="AE264" s="229"/>
      <c r="AF264" s="230">
        <f>F264+J264+N264+R264+V264+Z264+AD264</f>
        <v>47</v>
      </c>
      <c r="AG264">
        <f>SUM(AF264:AF267)</f>
        <v>47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 t="s">
        <v>2230</v>
      </c>
      <c r="G268" s="229"/>
      <c r="H268" s="227"/>
      <c r="I268" s="228"/>
      <c r="J268" s="228" t="s">
        <v>2233</v>
      </c>
      <c r="K268" s="229"/>
      <c r="L268" s="227"/>
      <c r="M268" s="228"/>
      <c r="N268" s="228" t="s">
        <v>2233</v>
      </c>
      <c r="O268" s="229"/>
      <c r="P268" s="227"/>
      <c r="Q268" s="228"/>
      <c r="R268" s="228" t="s">
        <v>2233</v>
      </c>
      <c r="S268" s="229"/>
      <c r="T268" s="227"/>
      <c r="U268" s="228"/>
      <c r="V268" s="228" t="s">
        <v>2237</v>
      </c>
      <c r="W268" s="229"/>
      <c r="X268" s="227"/>
      <c r="Y268" s="228"/>
      <c r="Z268" s="228" t="s">
        <v>2229</v>
      </c>
      <c r="AA268" s="229"/>
      <c r="AB268" s="227"/>
      <c r="AC268" s="228"/>
      <c r="AD268" s="228" t="s">
        <v>2229</v>
      </c>
      <c r="AE268" s="229"/>
      <c r="AF268" s="230">
        <f>F268+J268+N268+R268+V268+Z268+AD268</f>
        <v>35</v>
      </c>
      <c r="AG268">
        <f>SUM(AF268:AF271)</f>
        <v>35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 t="s">
        <v>2232</v>
      </c>
      <c r="G272" s="229"/>
      <c r="H272" s="227"/>
      <c r="I272" s="228"/>
      <c r="J272" s="228" t="s">
        <v>2235</v>
      </c>
      <c r="K272" s="229"/>
      <c r="L272" s="227"/>
      <c r="M272" s="228"/>
      <c r="N272" s="228" t="s">
        <v>2233</v>
      </c>
      <c r="O272" s="229"/>
      <c r="P272" s="227"/>
      <c r="Q272" s="228"/>
      <c r="R272" s="228" t="s">
        <v>2233</v>
      </c>
      <c r="S272" s="229"/>
      <c r="T272" s="227"/>
      <c r="U272" s="228"/>
      <c r="V272" s="228" t="s">
        <v>2237</v>
      </c>
      <c r="W272" s="229"/>
      <c r="X272" s="227"/>
      <c r="Y272" s="228"/>
      <c r="Z272" s="228" t="s">
        <v>2229</v>
      </c>
      <c r="AA272" s="229"/>
      <c r="AB272" s="227"/>
      <c r="AC272" s="228"/>
      <c r="AD272" s="228" t="s">
        <v>2229</v>
      </c>
      <c r="AE272" s="229"/>
      <c r="AF272" s="230">
        <f>F272+J272+N272+R272+V272+Z272+AD272</f>
        <v>34</v>
      </c>
      <c r="AG272">
        <f>SUM(AF272:AF275)</f>
        <v>34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 t="s">
        <v>2230</v>
      </c>
      <c r="G276" s="229"/>
      <c r="H276" s="227"/>
      <c r="I276" s="228"/>
      <c r="J276" s="228" t="s">
        <v>2233</v>
      </c>
      <c r="K276" s="229"/>
      <c r="L276" s="227"/>
      <c r="M276" s="228"/>
      <c r="N276" s="228" t="s">
        <v>2233</v>
      </c>
      <c r="O276" s="229"/>
      <c r="P276" s="227"/>
      <c r="Q276" s="228"/>
      <c r="R276" s="228" t="s">
        <v>2233</v>
      </c>
      <c r="S276" s="229"/>
      <c r="T276" s="227"/>
      <c r="U276" s="228"/>
      <c r="V276" s="228" t="s">
        <v>2237</v>
      </c>
      <c r="W276" s="229"/>
      <c r="X276" s="227"/>
      <c r="Y276" s="228"/>
      <c r="Z276" s="228" t="s">
        <v>2229</v>
      </c>
      <c r="AA276" s="229"/>
      <c r="AB276" s="227"/>
      <c r="AC276" s="228"/>
      <c r="AD276" s="228" t="s">
        <v>2229</v>
      </c>
      <c r="AE276" s="229"/>
      <c r="AF276" s="230">
        <f>F276+J276+N276+R276+V276+Z276+AD276</f>
        <v>35</v>
      </c>
      <c r="AG276">
        <f>SUM(AF276:AF279)</f>
        <v>35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 t="s">
        <v>2239</v>
      </c>
      <c r="G280" s="229"/>
      <c r="H280" s="227"/>
      <c r="I280" s="228"/>
      <c r="J280" s="228" t="s">
        <v>2238</v>
      </c>
      <c r="K280" s="229"/>
      <c r="L280" s="227"/>
      <c r="M280" s="228"/>
      <c r="N280" s="228" t="s">
        <v>2236</v>
      </c>
      <c r="O280" s="229"/>
      <c r="P280" s="227"/>
      <c r="Q280" s="228"/>
      <c r="R280" s="228" t="s">
        <v>2236</v>
      </c>
      <c r="S280" s="229"/>
      <c r="T280" s="227"/>
      <c r="U280" s="228"/>
      <c r="V280" s="228" t="s">
        <v>2238</v>
      </c>
      <c r="W280" s="229"/>
      <c r="X280" s="227"/>
      <c r="Y280" s="228"/>
      <c r="Z280" s="228" t="s">
        <v>2232</v>
      </c>
      <c r="AA280" s="229"/>
      <c r="AB280" s="227"/>
      <c r="AC280" s="228"/>
      <c r="AD280" s="228" t="s">
        <v>2229</v>
      </c>
      <c r="AE280" s="229"/>
      <c r="AF280" s="230">
        <f>F280+J280+N280+R280+V280+Z280+AD280</f>
        <v>52</v>
      </c>
      <c r="AG280">
        <f>SUM(AF280:AF283)</f>
        <v>52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 t="s">
        <v>2230</v>
      </c>
      <c r="G284" s="229"/>
      <c r="H284" s="227"/>
      <c r="I284" s="228"/>
      <c r="J284" s="228" t="s">
        <v>2235</v>
      </c>
      <c r="K284" s="229"/>
      <c r="L284" s="227"/>
      <c r="M284" s="228"/>
      <c r="N284" s="228" t="s">
        <v>2233</v>
      </c>
      <c r="O284" s="229"/>
      <c r="P284" s="227"/>
      <c r="Q284" s="228"/>
      <c r="R284" s="228" t="s">
        <v>2233</v>
      </c>
      <c r="S284" s="229"/>
      <c r="T284" s="227"/>
      <c r="U284" s="228"/>
      <c r="V284" s="228" t="s">
        <v>2237</v>
      </c>
      <c r="W284" s="229"/>
      <c r="X284" s="227"/>
      <c r="Y284" s="228"/>
      <c r="Z284" s="228" t="s">
        <v>2229</v>
      </c>
      <c r="AA284" s="229"/>
      <c r="AB284" s="227"/>
      <c r="AC284" s="228"/>
      <c r="AD284" s="228" t="s">
        <v>2229</v>
      </c>
      <c r="AE284" s="229"/>
      <c r="AF284" s="230">
        <f>F284+J284+N284+R284+V284+Z284+AD284</f>
        <v>34.5</v>
      </c>
      <c r="AG284">
        <f>SUM(AF284:AF287)</f>
        <v>34.5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 t="s">
        <v>2230</v>
      </c>
      <c r="G288" s="229"/>
      <c r="H288" s="227"/>
      <c r="I288" s="228"/>
      <c r="J288" s="228" t="s">
        <v>2233</v>
      </c>
      <c r="K288" s="229"/>
      <c r="L288" s="227"/>
      <c r="M288" s="228"/>
      <c r="N288" s="228" t="s">
        <v>2233</v>
      </c>
      <c r="O288" s="229"/>
      <c r="P288" s="227"/>
      <c r="Q288" s="228"/>
      <c r="R288" s="228" t="s">
        <v>2233</v>
      </c>
      <c r="S288" s="229"/>
      <c r="T288" s="227"/>
      <c r="U288" s="228"/>
      <c r="V288" s="228" t="s">
        <v>2237</v>
      </c>
      <c r="W288" s="229"/>
      <c r="X288" s="227"/>
      <c r="Y288" s="228"/>
      <c r="Z288" s="228" t="s">
        <v>2229</v>
      </c>
      <c r="AA288" s="229"/>
      <c r="AB288" s="227"/>
      <c r="AC288" s="228"/>
      <c r="AD288" s="228" t="s">
        <v>2229</v>
      </c>
      <c r="AE288" s="229"/>
      <c r="AF288" s="230">
        <f>F288+J288+N288+R288+V288+Z288+AD288</f>
        <v>35</v>
      </c>
      <c r="AG288">
        <f>SUM(AF288:AF291)</f>
        <v>35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 t="s">
        <v>2230</v>
      </c>
      <c r="G292" s="229"/>
      <c r="H292" s="227"/>
      <c r="I292" s="228"/>
      <c r="J292" s="228" t="s">
        <v>2233</v>
      </c>
      <c r="K292" s="229"/>
      <c r="L292" s="227"/>
      <c r="M292" s="228"/>
      <c r="N292" s="228" t="s">
        <v>2233</v>
      </c>
      <c r="O292" s="229"/>
      <c r="P292" s="227"/>
      <c r="Q292" s="228"/>
      <c r="R292" s="228" t="s">
        <v>2233</v>
      </c>
      <c r="S292" s="229"/>
      <c r="T292" s="227"/>
      <c r="U292" s="228"/>
      <c r="V292" s="228" t="s">
        <v>2229</v>
      </c>
      <c r="W292" s="229"/>
      <c r="X292" s="227"/>
      <c r="Y292" s="228"/>
      <c r="Z292" s="228" t="s">
        <v>2229</v>
      </c>
      <c r="AA292" s="229"/>
      <c r="AB292" s="227"/>
      <c r="AC292" s="228"/>
      <c r="AD292" s="228" t="s">
        <v>2229</v>
      </c>
      <c r="AE292" s="229"/>
      <c r="AF292" s="230">
        <f>F292+J292+N292+R292+V292+Z292+AD292</f>
        <v>31</v>
      </c>
      <c r="AG292">
        <f>SUM(AF292:AF295)</f>
        <v>31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 t="s">
        <v>2232</v>
      </c>
      <c r="G296" s="229"/>
      <c r="H296" s="227"/>
      <c r="I296" s="228"/>
      <c r="J296" s="228" t="s">
        <v>2235</v>
      </c>
      <c r="K296" s="229"/>
      <c r="L296" s="227"/>
      <c r="M296" s="228"/>
      <c r="N296" s="228" t="s">
        <v>2233</v>
      </c>
      <c r="O296" s="229"/>
      <c r="P296" s="227"/>
      <c r="Q296" s="228"/>
      <c r="R296" s="228" t="s">
        <v>2233</v>
      </c>
      <c r="S296" s="229"/>
      <c r="T296" s="227"/>
      <c r="U296" s="228"/>
      <c r="V296" s="228" t="s">
        <v>2237</v>
      </c>
      <c r="W296" s="229"/>
      <c r="X296" s="227"/>
      <c r="Y296" s="228"/>
      <c r="Z296" s="228" t="s">
        <v>2229</v>
      </c>
      <c r="AA296" s="229"/>
      <c r="AB296" s="227"/>
      <c r="AC296" s="228"/>
      <c r="AD296" s="228" t="s">
        <v>2229</v>
      </c>
      <c r="AE296" s="229"/>
      <c r="AF296" s="230">
        <f>F296+J296+N296+R296+V296+Z296+AD296</f>
        <v>34</v>
      </c>
      <c r="AG296">
        <f>SUM(AF296:AF299)</f>
        <v>34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 t="s">
        <v>2232</v>
      </c>
      <c r="G300" s="229"/>
      <c r="H300" s="227"/>
      <c r="I300" s="228"/>
      <c r="J300" s="228" t="s">
        <v>2233</v>
      </c>
      <c r="K300" s="229"/>
      <c r="L300" s="227"/>
      <c r="M300" s="228"/>
      <c r="N300" s="228" t="s">
        <v>2233</v>
      </c>
      <c r="O300" s="229"/>
      <c r="P300" s="227"/>
      <c r="Q300" s="228"/>
      <c r="R300" s="228" t="s">
        <v>2233</v>
      </c>
      <c r="S300" s="229"/>
      <c r="T300" s="227"/>
      <c r="U300" s="228"/>
      <c r="V300" s="228" t="s">
        <v>2237</v>
      </c>
      <c r="W300" s="229"/>
      <c r="X300" s="227"/>
      <c r="Y300" s="228"/>
      <c r="Z300" s="228" t="s">
        <v>2229</v>
      </c>
      <c r="AA300" s="229"/>
      <c r="AB300" s="227"/>
      <c r="AC300" s="228"/>
      <c r="AD300" s="228" t="s">
        <v>2229</v>
      </c>
      <c r="AE300" s="229"/>
      <c r="AF300" s="230">
        <f>F300+J300+N300+R300+V300+Z300+AD300</f>
        <v>34.5</v>
      </c>
      <c r="AG300">
        <f>SUM(AF300:AF303)</f>
        <v>34.5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 t="s">
        <v>2229</v>
      </c>
      <c r="G304" s="229"/>
      <c r="H304" s="227"/>
      <c r="I304" s="228"/>
      <c r="J304" s="228" t="s">
        <v>2229</v>
      </c>
      <c r="K304" s="229"/>
      <c r="L304" s="227"/>
      <c r="M304" s="228"/>
      <c r="N304" s="228" t="s">
        <v>2229</v>
      </c>
      <c r="O304" s="229"/>
      <c r="P304" s="227"/>
      <c r="Q304" s="228"/>
      <c r="R304" s="228" t="s">
        <v>2229</v>
      </c>
      <c r="S304" s="229"/>
      <c r="T304" s="227"/>
      <c r="U304" s="228"/>
      <c r="V304" s="228" t="s">
        <v>2229</v>
      </c>
      <c r="W304" s="229"/>
      <c r="X304" s="227"/>
      <c r="Y304" s="228"/>
      <c r="Z304" s="228" t="s">
        <v>2229</v>
      </c>
      <c r="AA304" s="229"/>
      <c r="AB304" s="227"/>
      <c r="AC304" s="228"/>
      <c r="AD304" s="228" t="s">
        <v>2229</v>
      </c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89" priority="1"/>
  </conditionalFormatting>
  <conditionalFormatting sqref="B4:B311">
    <cfRule type="duplicateValues" dxfId="88" priority="2"/>
    <cfRule type="duplicateValues" dxfId="87" priority="3"/>
    <cfRule type="duplicateValues" dxfId="86" priority="4"/>
  </conditionalFormatting>
  <conditionalFormatting sqref="B4:B20192">
    <cfRule type="duplicateValues" dxfId="85" priority="5"/>
    <cfRule type="duplicateValues" dxfId="84" priority="6"/>
  </conditionalFormatting>
  <conditionalFormatting sqref="B4:B20191">
    <cfRule type="duplicateValues" dxfId="83" priority="7"/>
  </conditionalFormatting>
  <conditionalFormatting sqref="B4:B20190">
    <cfRule type="duplicateValues" dxfId="82" priority="8"/>
  </conditionalFormatting>
  <conditionalFormatting sqref="B4:B19981">
    <cfRule type="duplicateValues" dxfId="81" priority="9"/>
  </conditionalFormatting>
  <conditionalFormatting sqref="B4:B19978">
    <cfRule type="duplicateValues" dxfId="80" priority="10"/>
  </conditionalFormatting>
  <conditionalFormatting sqref="B4:B19980">
    <cfRule type="duplicateValues" dxfId="79" priority="11"/>
  </conditionalFormatting>
  <conditionalFormatting sqref="B4:B19977">
    <cfRule type="duplicateValues" dxfId="78" priority="12"/>
  </conditionalFormatting>
  <conditionalFormatting sqref="B4:B19863">
    <cfRule type="duplicateValues" dxfId="77" priority="13"/>
    <cfRule type="duplicateValues" dxfId="76" priority="14"/>
    <cfRule type="duplicateValues" dxfId="75" priority="15"/>
    <cfRule type="duplicateValues" dxfId="74" priority="16"/>
    <cfRule type="duplicateValues" dxfId="73" priority="17"/>
    <cfRule type="duplicateValues" dxfId="72" priority="18"/>
    <cfRule type="duplicateValues" dxfId="71" priority="19"/>
    <cfRule type="duplicateValues" dxfId="70" priority="20"/>
    <cfRule type="duplicateValues" dxfId="69" priority="21"/>
    <cfRule type="duplicateValues" dxfId="68" priority="22"/>
    <cfRule type="duplicateValues" dxfId="67" priority="23"/>
    <cfRule type="duplicateValues" dxfId="66" priority="24"/>
    <cfRule type="duplicateValues" dxfId="65" priority="25"/>
  </conditionalFormatting>
  <conditionalFormatting sqref="B4:B19863">
    <cfRule type="duplicateValues" dxfId="64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DB7B-B1F9-4CDF-BCEC-AF4EB29D7ED5}">
  <dimension ref="A1:AI311"/>
  <sheetViews>
    <sheetView workbookViewId="0">
      <selection activeCell="B280" sqref="B280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231" t="s">
        <v>2222</v>
      </c>
      <c r="E2" s="184"/>
      <c r="F2" s="184"/>
      <c r="G2" s="185"/>
      <c r="H2" s="174" t="s">
        <v>2223</v>
      </c>
      <c r="I2" s="175"/>
      <c r="J2" s="175"/>
      <c r="K2" s="176"/>
      <c r="L2" s="174" t="s">
        <v>2224</v>
      </c>
      <c r="M2" s="175"/>
      <c r="N2" s="175"/>
      <c r="O2" s="176"/>
      <c r="P2" s="174" t="s">
        <v>2225</v>
      </c>
      <c r="Q2" s="175"/>
      <c r="R2" s="175"/>
      <c r="S2" s="176"/>
      <c r="T2" s="174" t="s">
        <v>2226</v>
      </c>
      <c r="U2" s="175"/>
      <c r="V2" s="175"/>
      <c r="W2" s="176"/>
      <c r="X2" s="174" t="s">
        <v>2227</v>
      </c>
      <c r="Y2" s="175"/>
      <c r="Z2" s="175"/>
      <c r="AA2" s="176"/>
      <c r="AB2" s="174" t="s">
        <v>2228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203">
        <v>1</v>
      </c>
      <c r="B4" s="204">
        <v>11488</v>
      </c>
      <c r="C4" s="205" t="s">
        <v>14</v>
      </c>
      <c r="D4" s="206"/>
      <c r="E4" s="207"/>
      <c r="F4" s="207"/>
      <c r="G4" s="208"/>
      <c r="H4" s="206"/>
      <c r="I4" s="207"/>
      <c r="J4" s="207"/>
      <c r="K4" s="208"/>
      <c r="L4" s="206"/>
      <c r="M4" s="207"/>
      <c r="N4" s="207"/>
      <c r="O4" s="208"/>
      <c r="P4" s="206"/>
      <c r="Q4" s="207"/>
      <c r="R4" s="207"/>
      <c r="S4" s="208"/>
      <c r="T4" s="206"/>
      <c r="U4" s="207"/>
      <c r="V4" s="207"/>
      <c r="W4" s="208"/>
      <c r="X4" s="206"/>
      <c r="Y4" s="207"/>
      <c r="Z4" s="207"/>
      <c r="AA4" s="208"/>
      <c r="AB4" s="206"/>
      <c r="AC4" s="207"/>
      <c r="AD4" s="207"/>
      <c r="AE4" s="208"/>
      <c r="AF4" s="209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.75" thickBot="1" x14ac:dyDescent="0.3">
      <c r="A8" s="203">
        <v>2</v>
      </c>
      <c r="B8" s="204">
        <v>11467</v>
      </c>
      <c r="C8" s="205" t="s">
        <v>15</v>
      </c>
      <c r="D8" s="206"/>
      <c r="E8" s="207"/>
      <c r="F8" s="207"/>
      <c r="G8" s="208"/>
      <c r="H8" s="206"/>
      <c r="I8" s="207"/>
      <c r="J8" s="207"/>
      <c r="K8" s="208"/>
      <c r="L8" s="206"/>
      <c r="M8" s="207"/>
      <c r="N8" s="207"/>
      <c r="O8" s="208"/>
      <c r="P8" s="206"/>
      <c r="Q8" s="207"/>
      <c r="R8" s="207"/>
      <c r="S8" s="208"/>
      <c r="T8" s="206"/>
      <c r="U8" s="207"/>
      <c r="V8" s="207"/>
      <c r="W8" s="208"/>
      <c r="X8" s="206"/>
      <c r="Y8" s="207"/>
      <c r="Z8" s="207"/>
      <c r="AA8" s="208"/>
      <c r="AB8" s="206"/>
      <c r="AC8" s="207"/>
      <c r="AD8" s="207"/>
      <c r="AE8" s="208"/>
      <c r="AF8" s="209">
        <f>F8+J8+N8+R8+V8+Z8+AD8</f>
        <v>0</v>
      </c>
      <c r="AG8">
        <f>SUM(AF8:AF11)</f>
        <v>0</v>
      </c>
    </row>
    <row r="9" spans="1:35" x14ac:dyDescent="0.25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25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.75" thickBot="1" x14ac:dyDescent="0.3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.75" thickBot="1" x14ac:dyDescent="0.3">
      <c r="A12" s="203">
        <v>3</v>
      </c>
      <c r="B12" s="204">
        <v>11482</v>
      </c>
      <c r="C12" s="205" t="s">
        <v>17</v>
      </c>
      <c r="D12" s="206"/>
      <c r="E12" s="207"/>
      <c r="F12" s="207"/>
      <c r="G12" s="208"/>
      <c r="H12" s="206"/>
      <c r="I12" s="207"/>
      <c r="J12" s="207"/>
      <c r="K12" s="208"/>
      <c r="L12" s="206"/>
      <c r="M12" s="207"/>
      <c r="N12" s="207"/>
      <c r="O12" s="208"/>
      <c r="P12" s="206"/>
      <c r="Q12" s="207"/>
      <c r="R12" s="207"/>
      <c r="S12" s="208"/>
      <c r="T12" s="206"/>
      <c r="U12" s="207"/>
      <c r="V12" s="207"/>
      <c r="W12" s="208"/>
      <c r="X12" s="206"/>
      <c r="Y12" s="207"/>
      <c r="Z12" s="207"/>
      <c r="AA12" s="208"/>
      <c r="AB12" s="206"/>
      <c r="AC12" s="207"/>
      <c r="AD12" s="207"/>
      <c r="AE12" s="208"/>
      <c r="AF12" s="209">
        <f>F12+J12+N12+R12+V12+Z12+AD12</f>
        <v>0</v>
      </c>
      <c r="AG12">
        <f>SUM(AF12:AF15)</f>
        <v>0</v>
      </c>
    </row>
    <row r="13" spans="1:35" x14ac:dyDescent="0.25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25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.75" thickBot="1" x14ac:dyDescent="0.3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.75" thickBot="1" x14ac:dyDescent="0.3">
      <c r="A16" s="203">
        <v>4</v>
      </c>
      <c r="B16" s="204">
        <v>11490</v>
      </c>
      <c r="C16" s="205" t="s">
        <v>93</v>
      </c>
      <c r="D16" s="206"/>
      <c r="E16" s="207"/>
      <c r="F16" s="207"/>
      <c r="G16" s="208"/>
      <c r="H16" s="206"/>
      <c r="I16" s="207"/>
      <c r="J16" s="207"/>
      <c r="K16" s="208"/>
      <c r="L16" s="206"/>
      <c r="M16" s="207"/>
      <c r="N16" s="207"/>
      <c r="O16" s="208"/>
      <c r="P16" s="206"/>
      <c r="Q16" s="207"/>
      <c r="R16" s="207"/>
      <c r="S16" s="208"/>
      <c r="T16" s="206"/>
      <c r="U16" s="207"/>
      <c r="V16" s="207"/>
      <c r="W16" s="208"/>
      <c r="X16" s="206"/>
      <c r="Y16" s="207"/>
      <c r="Z16" s="207"/>
      <c r="AA16" s="208"/>
      <c r="AB16" s="206"/>
      <c r="AC16" s="207"/>
      <c r="AD16" s="207"/>
      <c r="AE16" s="208"/>
      <c r="AF16" s="209">
        <f>F16+J16+N16+R16+V16+Z16+AD16</f>
        <v>0</v>
      </c>
      <c r="AG16">
        <f>SUM(AF16:AF19)</f>
        <v>0</v>
      </c>
    </row>
    <row r="17" spans="1:33" x14ac:dyDescent="0.25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25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.75" thickBot="1" x14ac:dyDescent="0.3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.75" thickBot="1" x14ac:dyDescent="0.3">
      <c r="A20" s="203">
        <v>5</v>
      </c>
      <c r="B20" s="204">
        <v>11438</v>
      </c>
      <c r="C20" s="205" t="s">
        <v>2</v>
      </c>
      <c r="D20" s="206"/>
      <c r="E20" s="207"/>
      <c r="F20" s="207"/>
      <c r="G20" s="208"/>
      <c r="H20" s="206"/>
      <c r="I20" s="207"/>
      <c r="J20" s="207"/>
      <c r="K20" s="208"/>
      <c r="L20" s="206"/>
      <c r="M20" s="207"/>
      <c r="N20" s="207"/>
      <c r="O20" s="208"/>
      <c r="P20" s="206"/>
      <c r="Q20" s="207"/>
      <c r="R20" s="207"/>
      <c r="S20" s="208"/>
      <c r="T20" s="206"/>
      <c r="U20" s="207"/>
      <c r="V20" s="207"/>
      <c r="W20" s="208"/>
      <c r="X20" s="206"/>
      <c r="Y20" s="207"/>
      <c r="Z20" s="207"/>
      <c r="AA20" s="208"/>
      <c r="AB20" s="206"/>
      <c r="AC20" s="207"/>
      <c r="AD20" s="207"/>
      <c r="AE20" s="208"/>
      <c r="AF20" s="209">
        <f>F20+J20+N20+R20+V20+Z20+AD20</f>
        <v>0</v>
      </c>
      <c r="AG20">
        <f>SUM(AF20:AF23)</f>
        <v>0</v>
      </c>
    </row>
    <row r="21" spans="1:33" x14ac:dyDescent="0.25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25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.75" thickBot="1" x14ac:dyDescent="0.3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.75" thickBot="1" x14ac:dyDescent="0.3">
      <c r="A24" s="203">
        <v>6</v>
      </c>
      <c r="B24" s="204">
        <v>11375</v>
      </c>
      <c r="C24" s="205" t="s">
        <v>215</v>
      </c>
      <c r="D24" s="206"/>
      <c r="E24" s="207"/>
      <c r="F24" s="207"/>
      <c r="G24" s="208"/>
      <c r="H24" s="206"/>
      <c r="I24" s="207"/>
      <c r="J24" s="207"/>
      <c r="K24" s="208"/>
      <c r="L24" s="206"/>
      <c r="M24" s="207"/>
      <c r="N24" s="207"/>
      <c r="O24" s="208"/>
      <c r="P24" s="206"/>
      <c r="Q24" s="207"/>
      <c r="R24" s="207"/>
      <c r="S24" s="208"/>
      <c r="T24" s="206"/>
      <c r="U24" s="207"/>
      <c r="V24" s="207"/>
      <c r="W24" s="208"/>
      <c r="X24" s="206"/>
      <c r="Y24" s="207"/>
      <c r="Z24" s="207"/>
      <c r="AA24" s="208"/>
      <c r="AB24" s="206"/>
      <c r="AC24" s="207"/>
      <c r="AD24" s="207"/>
      <c r="AE24" s="208"/>
      <c r="AF24" s="209">
        <f>F24+J24+N24+R24+V24+Z24+AD24</f>
        <v>0</v>
      </c>
      <c r="AG24">
        <f>SUM(AF24:AF27)</f>
        <v>0</v>
      </c>
    </row>
    <row r="25" spans="1:33" x14ac:dyDescent="0.25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25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.75" thickBot="1" x14ac:dyDescent="0.3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.75" thickBot="1" x14ac:dyDescent="0.3">
      <c r="A28" s="203">
        <v>7</v>
      </c>
      <c r="B28" s="204">
        <v>11505</v>
      </c>
      <c r="C28" s="205" t="s">
        <v>99</v>
      </c>
      <c r="D28" s="206"/>
      <c r="E28" s="207"/>
      <c r="F28" s="207"/>
      <c r="G28" s="208"/>
      <c r="H28" s="206"/>
      <c r="I28" s="207"/>
      <c r="J28" s="207"/>
      <c r="K28" s="208"/>
      <c r="L28" s="206"/>
      <c r="M28" s="207"/>
      <c r="N28" s="207"/>
      <c r="O28" s="208"/>
      <c r="P28" s="206"/>
      <c r="Q28" s="207"/>
      <c r="R28" s="207"/>
      <c r="S28" s="208"/>
      <c r="T28" s="206"/>
      <c r="U28" s="207"/>
      <c r="V28" s="207"/>
      <c r="W28" s="208"/>
      <c r="X28" s="206"/>
      <c r="Y28" s="207"/>
      <c r="Z28" s="207"/>
      <c r="AA28" s="208"/>
      <c r="AB28" s="206"/>
      <c r="AC28" s="207"/>
      <c r="AD28" s="207"/>
      <c r="AE28" s="208"/>
      <c r="AF28" s="209">
        <f>F28+J28+N28+R28+V28+Z28+AD28</f>
        <v>0</v>
      </c>
      <c r="AG28">
        <f>SUM(AF28:AF31)</f>
        <v>0</v>
      </c>
    </row>
    <row r="29" spans="1:33" x14ac:dyDescent="0.25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25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.75" thickBot="1" x14ac:dyDescent="0.3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.75" thickBot="1" x14ac:dyDescent="0.3">
      <c r="A32" s="203">
        <v>8</v>
      </c>
      <c r="B32" s="204">
        <v>11525</v>
      </c>
      <c r="C32" s="205" t="s">
        <v>219</v>
      </c>
      <c r="D32" s="206"/>
      <c r="E32" s="207"/>
      <c r="F32" s="207"/>
      <c r="G32" s="208"/>
      <c r="H32" s="206"/>
      <c r="I32" s="207"/>
      <c r="J32" s="207"/>
      <c r="K32" s="208"/>
      <c r="L32" s="206"/>
      <c r="M32" s="207"/>
      <c r="N32" s="207"/>
      <c r="O32" s="208"/>
      <c r="P32" s="206"/>
      <c r="Q32" s="207"/>
      <c r="R32" s="207"/>
      <c r="S32" s="208"/>
      <c r="T32" s="206"/>
      <c r="U32" s="207"/>
      <c r="V32" s="207"/>
      <c r="W32" s="208"/>
      <c r="X32" s="206"/>
      <c r="Y32" s="207"/>
      <c r="Z32" s="207"/>
      <c r="AA32" s="208"/>
      <c r="AB32" s="206"/>
      <c r="AC32" s="207"/>
      <c r="AD32" s="207"/>
      <c r="AE32" s="208"/>
      <c r="AF32" s="209">
        <f>F32+J32+N32+R32+V32+Z32+AD32</f>
        <v>0</v>
      </c>
      <c r="AG32">
        <f>SUM(AF32:AF35)</f>
        <v>0</v>
      </c>
    </row>
    <row r="33" spans="1:33" x14ac:dyDescent="0.25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25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.75" thickBot="1" x14ac:dyDescent="0.3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.75" thickBot="1" x14ac:dyDescent="0.3">
      <c r="A36" s="203">
        <v>9</v>
      </c>
      <c r="B36" s="204">
        <v>2096</v>
      </c>
      <c r="C36" s="205" t="s">
        <v>7</v>
      </c>
      <c r="D36" s="206"/>
      <c r="E36" s="207"/>
      <c r="F36" s="207"/>
      <c r="G36" s="208"/>
      <c r="H36" s="206"/>
      <c r="I36" s="207"/>
      <c r="J36" s="207"/>
      <c r="K36" s="208"/>
      <c r="L36" s="206"/>
      <c r="M36" s="207"/>
      <c r="N36" s="207"/>
      <c r="O36" s="208"/>
      <c r="P36" s="206"/>
      <c r="Q36" s="207"/>
      <c r="R36" s="207"/>
      <c r="S36" s="208"/>
      <c r="T36" s="206"/>
      <c r="U36" s="207"/>
      <c r="V36" s="207"/>
      <c r="W36" s="208"/>
      <c r="X36" s="206"/>
      <c r="Y36" s="207"/>
      <c r="Z36" s="207"/>
      <c r="AA36" s="208"/>
      <c r="AB36" s="206"/>
      <c r="AC36" s="207"/>
      <c r="AD36" s="207"/>
      <c r="AE36" s="208"/>
      <c r="AF36" s="209">
        <f>F36+J36+N36+R36+V36+Z36+AD36</f>
        <v>0</v>
      </c>
      <c r="AG36">
        <f>SUM(AF36:AF39)</f>
        <v>0</v>
      </c>
    </row>
    <row r="37" spans="1:33" x14ac:dyDescent="0.25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25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.75" thickBot="1" x14ac:dyDescent="0.3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.75" thickBot="1" x14ac:dyDescent="0.3">
      <c r="A40" s="203">
        <v>10</v>
      </c>
      <c r="B40" s="204">
        <v>11483</v>
      </c>
      <c r="C40" s="205" t="s">
        <v>18</v>
      </c>
      <c r="D40" s="206"/>
      <c r="E40" s="207"/>
      <c r="F40" s="207" t="s">
        <v>2229</v>
      </c>
      <c r="G40" s="208"/>
      <c r="H40" s="206"/>
      <c r="I40" s="207"/>
      <c r="J40" s="207"/>
      <c r="K40" s="208"/>
      <c r="L40" s="206"/>
      <c r="M40" s="207"/>
      <c r="N40" s="207"/>
      <c r="O40" s="208"/>
      <c r="P40" s="206"/>
      <c r="Q40" s="207"/>
      <c r="R40" s="207"/>
      <c r="S40" s="208"/>
      <c r="T40" s="206"/>
      <c r="U40" s="207"/>
      <c r="V40" s="207"/>
      <c r="W40" s="208"/>
      <c r="X40" s="206"/>
      <c r="Y40" s="207"/>
      <c r="Z40" s="207"/>
      <c r="AA40" s="208"/>
      <c r="AB40" s="206"/>
      <c r="AC40" s="207"/>
      <c r="AD40" s="207"/>
      <c r="AE40" s="208"/>
      <c r="AF40" s="209">
        <f>F40+J40+N40+R40+V40+Z40+AD40</f>
        <v>0</v>
      </c>
      <c r="AG40">
        <f>SUM(AF40:AF43)</f>
        <v>0</v>
      </c>
    </row>
    <row r="41" spans="1:33" x14ac:dyDescent="0.25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25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.75" thickBot="1" x14ac:dyDescent="0.3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.75" thickBot="1" x14ac:dyDescent="0.3">
      <c r="A44" s="203">
        <v>11</v>
      </c>
      <c r="B44" s="204">
        <v>11487</v>
      </c>
      <c r="C44" s="205" t="s">
        <v>19</v>
      </c>
      <c r="D44" s="206"/>
      <c r="E44" s="207"/>
      <c r="F44" s="207"/>
      <c r="G44" s="208"/>
      <c r="H44" s="206"/>
      <c r="I44" s="207"/>
      <c r="J44" s="207"/>
      <c r="K44" s="208"/>
      <c r="L44" s="206"/>
      <c r="M44" s="207"/>
      <c r="N44" s="207"/>
      <c r="O44" s="208"/>
      <c r="P44" s="206"/>
      <c r="Q44" s="207"/>
      <c r="R44" s="207"/>
      <c r="S44" s="208"/>
      <c r="T44" s="206"/>
      <c r="U44" s="207"/>
      <c r="V44" s="207"/>
      <c r="W44" s="208"/>
      <c r="X44" s="206"/>
      <c r="Y44" s="207"/>
      <c r="Z44" s="207"/>
      <c r="AA44" s="208"/>
      <c r="AB44" s="206"/>
      <c r="AC44" s="207"/>
      <c r="AD44" s="207"/>
      <c r="AE44" s="208"/>
      <c r="AF44" s="209">
        <f>F44+J44+N44+R44+V44+Z44+AD44</f>
        <v>0</v>
      </c>
      <c r="AG44">
        <f>SUM(AF44:AF47)</f>
        <v>0</v>
      </c>
    </row>
    <row r="45" spans="1:33" x14ac:dyDescent="0.25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25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.75" thickBot="1" x14ac:dyDescent="0.3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.75" thickBot="1" x14ac:dyDescent="0.3">
      <c r="A48" s="210">
        <v>12</v>
      </c>
      <c r="B48" s="211">
        <v>11411</v>
      </c>
      <c r="C48" s="212" t="s">
        <v>21</v>
      </c>
      <c r="D48" s="213"/>
      <c r="E48" s="214"/>
      <c r="F48" s="214"/>
      <c r="G48" s="215"/>
      <c r="H48" s="213"/>
      <c r="I48" s="214"/>
      <c r="J48" s="214"/>
      <c r="K48" s="215"/>
      <c r="L48" s="213"/>
      <c r="M48" s="214"/>
      <c r="N48" s="214"/>
      <c r="O48" s="215"/>
      <c r="P48" s="213"/>
      <c r="Q48" s="214"/>
      <c r="R48" s="214"/>
      <c r="S48" s="215"/>
      <c r="T48" s="213"/>
      <c r="U48" s="214"/>
      <c r="V48" s="214"/>
      <c r="W48" s="215"/>
      <c r="X48" s="213"/>
      <c r="Y48" s="214"/>
      <c r="Z48" s="214"/>
      <c r="AA48" s="215"/>
      <c r="AB48" s="213"/>
      <c r="AC48" s="214"/>
      <c r="AD48" s="214"/>
      <c r="AE48" s="215"/>
      <c r="AF48" s="216">
        <f>F48+J48+N48+R48+V48+Z48+AD48</f>
        <v>0</v>
      </c>
      <c r="AG48">
        <f>SUM(AF48:AF51)</f>
        <v>0</v>
      </c>
    </row>
    <row r="49" spans="1:33" x14ac:dyDescent="0.25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25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.75" thickBot="1" x14ac:dyDescent="0.3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.75" thickBot="1" x14ac:dyDescent="0.3">
      <c r="A52" s="210">
        <v>13</v>
      </c>
      <c r="B52" s="211">
        <v>11414</v>
      </c>
      <c r="C52" s="212" t="s">
        <v>22</v>
      </c>
      <c r="D52" s="213"/>
      <c r="E52" s="214"/>
      <c r="F52" s="214"/>
      <c r="G52" s="215"/>
      <c r="H52" s="213"/>
      <c r="I52" s="214"/>
      <c r="J52" s="214"/>
      <c r="K52" s="215"/>
      <c r="L52" s="213"/>
      <c r="M52" s="214"/>
      <c r="N52" s="214"/>
      <c r="O52" s="215"/>
      <c r="P52" s="213"/>
      <c r="Q52" s="214"/>
      <c r="R52" s="214"/>
      <c r="S52" s="215"/>
      <c r="T52" s="213"/>
      <c r="U52" s="214"/>
      <c r="V52" s="214"/>
      <c r="W52" s="215"/>
      <c r="X52" s="213"/>
      <c r="Y52" s="214"/>
      <c r="Z52" s="214"/>
      <c r="AA52" s="215"/>
      <c r="AB52" s="213"/>
      <c r="AC52" s="214"/>
      <c r="AD52" s="214"/>
      <c r="AE52" s="215"/>
      <c r="AF52" s="216">
        <f>F52+J52+N52+R52+V52+Z52+AD52</f>
        <v>0</v>
      </c>
      <c r="AG52">
        <f>SUM(AF52:AF55)</f>
        <v>0</v>
      </c>
    </row>
    <row r="53" spans="1:33" x14ac:dyDescent="0.25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25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.75" thickBot="1" x14ac:dyDescent="0.3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.75" thickBot="1" x14ac:dyDescent="0.3">
      <c r="A56" s="210">
        <v>14</v>
      </c>
      <c r="B56" s="211">
        <v>11453</v>
      </c>
      <c r="C56" s="212" t="s">
        <v>23</v>
      </c>
      <c r="D56" s="213"/>
      <c r="E56" s="214"/>
      <c r="F56" s="214"/>
      <c r="G56" s="215"/>
      <c r="H56" s="213"/>
      <c r="I56" s="214"/>
      <c r="J56" s="214"/>
      <c r="K56" s="215"/>
      <c r="L56" s="213"/>
      <c r="M56" s="214"/>
      <c r="N56" s="214"/>
      <c r="O56" s="215"/>
      <c r="P56" s="213"/>
      <c r="Q56" s="214"/>
      <c r="R56" s="214"/>
      <c r="S56" s="215"/>
      <c r="T56" s="213"/>
      <c r="U56" s="214"/>
      <c r="V56" s="214"/>
      <c r="W56" s="215"/>
      <c r="X56" s="213"/>
      <c r="Y56" s="214"/>
      <c r="Z56" s="214"/>
      <c r="AA56" s="215"/>
      <c r="AB56" s="213"/>
      <c r="AC56" s="214"/>
      <c r="AD56" s="214"/>
      <c r="AE56" s="215"/>
      <c r="AF56" s="216">
        <f>F56+J56+N56+R56+V56+Z56+AD56</f>
        <v>0</v>
      </c>
      <c r="AG56">
        <f>SUM(AF56:AF59)</f>
        <v>0</v>
      </c>
    </row>
    <row r="57" spans="1:33" x14ac:dyDescent="0.25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25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.75" thickBot="1" x14ac:dyDescent="0.3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.75" thickBot="1" x14ac:dyDescent="0.3">
      <c r="A60" s="210">
        <v>15</v>
      </c>
      <c r="B60" s="211">
        <v>11415</v>
      </c>
      <c r="C60" s="212" t="s">
        <v>25</v>
      </c>
      <c r="D60" s="213"/>
      <c r="E60" s="214"/>
      <c r="F60" s="214"/>
      <c r="G60" s="215"/>
      <c r="H60" s="213"/>
      <c r="I60" s="214"/>
      <c r="J60" s="214"/>
      <c r="K60" s="215"/>
      <c r="L60" s="213"/>
      <c r="M60" s="214"/>
      <c r="N60" s="214"/>
      <c r="O60" s="215"/>
      <c r="P60" s="213"/>
      <c r="Q60" s="214"/>
      <c r="R60" s="214"/>
      <c r="S60" s="215"/>
      <c r="T60" s="213"/>
      <c r="U60" s="214"/>
      <c r="V60" s="214"/>
      <c r="W60" s="215"/>
      <c r="X60" s="213"/>
      <c r="Y60" s="214"/>
      <c r="Z60" s="214"/>
      <c r="AA60" s="215"/>
      <c r="AB60" s="213"/>
      <c r="AC60" s="214"/>
      <c r="AD60" s="214"/>
      <c r="AE60" s="215"/>
      <c r="AF60" s="216">
        <f>F60+J60+N60+R60+V60+Z60+AD60</f>
        <v>0</v>
      </c>
      <c r="AG60">
        <f>SUM(AF60:AF63)</f>
        <v>0</v>
      </c>
    </row>
    <row r="61" spans="1:33" x14ac:dyDescent="0.25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25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.75" thickBot="1" x14ac:dyDescent="0.3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.75" thickBot="1" x14ac:dyDescent="0.3">
      <c r="A64" s="210">
        <v>16</v>
      </c>
      <c r="B64" s="211">
        <v>11503</v>
      </c>
      <c r="C64" s="212" t="s">
        <v>16</v>
      </c>
      <c r="D64" s="213"/>
      <c r="E64" s="214"/>
      <c r="F64" s="214"/>
      <c r="G64" s="215"/>
      <c r="H64" s="213"/>
      <c r="I64" s="214"/>
      <c r="J64" s="214"/>
      <c r="K64" s="215"/>
      <c r="L64" s="213"/>
      <c r="M64" s="214"/>
      <c r="N64" s="214"/>
      <c r="O64" s="215"/>
      <c r="P64" s="213"/>
      <c r="Q64" s="214"/>
      <c r="R64" s="214"/>
      <c r="S64" s="215"/>
      <c r="T64" s="213"/>
      <c r="U64" s="214"/>
      <c r="V64" s="214"/>
      <c r="W64" s="215"/>
      <c r="X64" s="213"/>
      <c r="Y64" s="214"/>
      <c r="Z64" s="214"/>
      <c r="AA64" s="215"/>
      <c r="AB64" s="213"/>
      <c r="AC64" s="214"/>
      <c r="AD64" s="214"/>
      <c r="AE64" s="215"/>
      <c r="AF64" s="216">
        <f>F64+J64+N64+R64+V64+Z64+AD64</f>
        <v>0</v>
      </c>
      <c r="AG64">
        <f>SUM(AF64:AF67)</f>
        <v>0</v>
      </c>
    </row>
    <row r="65" spans="1:33" x14ac:dyDescent="0.25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25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.75" thickBot="1" x14ac:dyDescent="0.3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.75" thickBot="1" x14ac:dyDescent="0.3">
      <c r="A68" s="210">
        <v>17</v>
      </c>
      <c r="B68" s="211">
        <v>11413</v>
      </c>
      <c r="C68" s="212" t="s">
        <v>26</v>
      </c>
      <c r="D68" s="213"/>
      <c r="E68" s="214"/>
      <c r="F68" s="214"/>
      <c r="G68" s="215"/>
      <c r="H68" s="213"/>
      <c r="I68" s="214"/>
      <c r="J68" s="214"/>
      <c r="K68" s="215"/>
      <c r="L68" s="213"/>
      <c r="M68" s="214"/>
      <c r="N68" s="214"/>
      <c r="O68" s="215"/>
      <c r="P68" s="213"/>
      <c r="Q68" s="214"/>
      <c r="R68" s="214"/>
      <c r="S68" s="215"/>
      <c r="T68" s="213"/>
      <c r="U68" s="214"/>
      <c r="V68" s="214"/>
      <c r="W68" s="215"/>
      <c r="X68" s="213"/>
      <c r="Y68" s="214"/>
      <c r="Z68" s="214"/>
      <c r="AA68" s="215"/>
      <c r="AB68" s="213"/>
      <c r="AC68" s="214"/>
      <c r="AD68" s="214"/>
      <c r="AE68" s="215"/>
      <c r="AF68" s="216">
        <f>F68+J68+N68+R68+V68+Z68+AD68</f>
        <v>0</v>
      </c>
      <c r="AG68">
        <f>SUM(AF68:AF71)</f>
        <v>0</v>
      </c>
    </row>
    <row r="69" spans="1:33" x14ac:dyDescent="0.25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25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.75" thickBot="1" x14ac:dyDescent="0.3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.75" thickBot="1" x14ac:dyDescent="0.3">
      <c r="A72" s="210">
        <v>18</v>
      </c>
      <c r="B72" s="211">
        <v>11450</v>
      </c>
      <c r="C72" s="212" t="s">
        <v>27</v>
      </c>
      <c r="D72" s="213"/>
      <c r="E72" s="214"/>
      <c r="F72" s="214" t="s">
        <v>2229</v>
      </c>
      <c r="G72" s="215"/>
      <c r="H72" s="213"/>
      <c r="I72" s="214"/>
      <c r="J72" s="214"/>
      <c r="K72" s="215"/>
      <c r="L72" s="213"/>
      <c r="M72" s="214"/>
      <c r="N72" s="214"/>
      <c r="O72" s="215"/>
      <c r="P72" s="213"/>
      <c r="Q72" s="214"/>
      <c r="R72" s="214"/>
      <c r="S72" s="215"/>
      <c r="T72" s="213"/>
      <c r="U72" s="214"/>
      <c r="V72" s="214"/>
      <c r="W72" s="215"/>
      <c r="X72" s="213"/>
      <c r="Y72" s="214"/>
      <c r="Z72" s="214"/>
      <c r="AA72" s="215"/>
      <c r="AB72" s="213"/>
      <c r="AC72" s="214"/>
      <c r="AD72" s="214"/>
      <c r="AE72" s="215"/>
      <c r="AF72" s="216">
        <f>F72+J72+N72+R72+V72+Z72+AD72</f>
        <v>0</v>
      </c>
      <c r="AG72">
        <f>SUM(AF72:AF75)</f>
        <v>0</v>
      </c>
    </row>
    <row r="73" spans="1:33" x14ac:dyDescent="0.25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25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.75" thickBot="1" x14ac:dyDescent="0.3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.75" thickBot="1" x14ac:dyDescent="0.3">
      <c r="A76" s="210">
        <v>19</v>
      </c>
      <c r="B76" s="211">
        <v>11473</v>
      </c>
      <c r="C76" s="212" t="s">
        <v>28</v>
      </c>
      <c r="D76" s="213"/>
      <c r="E76" s="214"/>
      <c r="F76" s="214"/>
      <c r="G76" s="215"/>
      <c r="H76" s="213"/>
      <c r="I76" s="214"/>
      <c r="J76" s="214"/>
      <c r="K76" s="215"/>
      <c r="L76" s="213"/>
      <c r="M76" s="214"/>
      <c r="N76" s="214"/>
      <c r="O76" s="215"/>
      <c r="P76" s="213"/>
      <c r="Q76" s="214"/>
      <c r="R76" s="214"/>
      <c r="S76" s="215"/>
      <c r="T76" s="213"/>
      <c r="U76" s="214"/>
      <c r="V76" s="214"/>
      <c r="W76" s="215"/>
      <c r="X76" s="213"/>
      <c r="Y76" s="214"/>
      <c r="Z76" s="214"/>
      <c r="AA76" s="215"/>
      <c r="AB76" s="213"/>
      <c r="AC76" s="214"/>
      <c r="AD76" s="214"/>
      <c r="AE76" s="215"/>
      <c r="AF76" s="216">
        <f>F76+J76+N76+R76+V76+Z76+AD76</f>
        <v>0</v>
      </c>
      <c r="AG76">
        <f>SUM(AF76:AF79)</f>
        <v>0</v>
      </c>
    </row>
    <row r="77" spans="1:33" x14ac:dyDescent="0.25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25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.75" thickBot="1" x14ac:dyDescent="0.3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.75" thickBot="1" x14ac:dyDescent="0.3">
      <c r="A80" s="210">
        <v>20</v>
      </c>
      <c r="B80" s="211">
        <v>11479</v>
      </c>
      <c r="C80" s="212" t="s">
        <v>30</v>
      </c>
      <c r="D80" s="213"/>
      <c r="E80" s="214"/>
      <c r="F80" s="214"/>
      <c r="G80" s="215"/>
      <c r="H80" s="213"/>
      <c r="I80" s="214"/>
      <c r="J80" s="214"/>
      <c r="K80" s="215"/>
      <c r="L80" s="213"/>
      <c r="M80" s="214"/>
      <c r="N80" s="214"/>
      <c r="O80" s="215"/>
      <c r="P80" s="213"/>
      <c r="Q80" s="214"/>
      <c r="R80" s="214"/>
      <c r="S80" s="215"/>
      <c r="T80" s="213"/>
      <c r="U80" s="214"/>
      <c r="V80" s="214"/>
      <c r="W80" s="215"/>
      <c r="X80" s="213"/>
      <c r="Y80" s="214"/>
      <c r="Z80" s="214"/>
      <c r="AA80" s="215"/>
      <c r="AB80" s="213"/>
      <c r="AC80" s="214"/>
      <c r="AD80" s="214"/>
      <c r="AE80" s="215"/>
      <c r="AF80" s="216">
        <f>F80+J80+N80+R80+V80+Z80+AD80</f>
        <v>0</v>
      </c>
      <c r="AG80">
        <f>SUM(AF80:AF83)</f>
        <v>0</v>
      </c>
    </row>
    <row r="81" spans="1:33" x14ac:dyDescent="0.25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25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.75" thickBot="1" x14ac:dyDescent="0.3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.75" thickBot="1" x14ac:dyDescent="0.3">
      <c r="A84" s="210">
        <v>21</v>
      </c>
      <c r="B84" s="211">
        <v>11423</v>
      </c>
      <c r="C84" s="212" t="s">
        <v>32</v>
      </c>
      <c r="D84" s="213"/>
      <c r="E84" s="214"/>
      <c r="F84" s="214"/>
      <c r="G84" s="215"/>
      <c r="H84" s="213"/>
      <c r="I84" s="214"/>
      <c r="J84" s="214"/>
      <c r="K84" s="215"/>
      <c r="L84" s="213"/>
      <c r="M84" s="214"/>
      <c r="N84" s="214"/>
      <c r="O84" s="215"/>
      <c r="P84" s="213"/>
      <c r="Q84" s="214"/>
      <c r="R84" s="214"/>
      <c r="S84" s="215"/>
      <c r="T84" s="213"/>
      <c r="U84" s="214"/>
      <c r="V84" s="214"/>
      <c r="W84" s="215"/>
      <c r="X84" s="213"/>
      <c r="Y84" s="214"/>
      <c r="Z84" s="214"/>
      <c r="AA84" s="215"/>
      <c r="AB84" s="213"/>
      <c r="AC84" s="214"/>
      <c r="AD84" s="214"/>
      <c r="AE84" s="215"/>
      <c r="AF84" s="216">
        <f>F84+J84+N84+R84+V84+Z84+AD84</f>
        <v>0</v>
      </c>
      <c r="AG84">
        <f>SUM(AF84:AF87)</f>
        <v>0</v>
      </c>
    </row>
    <row r="85" spans="1:33" x14ac:dyDescent="0.25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25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.75" thickBot="1" x14ac:dyDescent="0.3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.75" thickBot="1" x14ac:dyDescent="0.3">
      <c r="A88" s="210">
        <v>22</v>
      </c>
      <c r="B88" s="211">
        <v>11292</v>
      </c>
      <c r="C88" s="212" t="s">
        <v>4</v>
      </c>
      <c r="D88" s="213"/>
      <c r="E88" s="214"/>
      <c r="F88" s="214"/>
      <c r="G88" s="215"/>
      <c r="H88" s="213"/>
      <c r="I88" s="214"/>
      <c r="J88" s="214"/>
      <c r="K88" s="215"/>
      <c r="L88" s="213"/>
      <c r="M88" s="214"/>
      <c r="N88" s="214"/>
      <c r="O88" s="215"/>
      <c r="P88" s="213"/>
      <c r="Q88" s="214"/>
      <c r="R88" s="214"/>
      <c r="S88" s="215"/>
      <c r="T88" s="213"/>
      <c r="U88" s="214"/>
      <c r="V88" s="214"/>
      <c r="W88" s="215"/>
      <c r="X88" s="213"/>
      <c r="Y88" s="214"/>
      <c r="Z88" s="214"/>
      <c r="AA88" s="215"/>
      <c r="AB88" s="213"/>
      <c r="AC88" s="214"/>
      <c r="AD88" s="214"/>
      <c r="AE88" s="215"/>
      <c r="AF88" s="216">
        <f>F88+J88+N88+R88+V88+Z88+AD88</f>
        <v>0</v>
      </c>
      <c r="AG88">
        <f>SUM(AF88:AF91)</f>
        <v>0</v>
      </c>
    </row>
    <row r="89" spans="1:33" x14ac:dyDescent="0.25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25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.75" thickBot="1" x14ac:dyDescent="0.3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.75" thickBot="1" x14ac:dyDescent="0.3">
      <c r="A92" s="210">
        <v>23</v>
      </c>
      <c r="B92" s="211">
        <v>11441</v>
      </c>
      <c r="C92" s="212" t="s">
        <v>36</v>
      </c>
      <c r="D92" s="213"/>
      <c r="E92" s="214"/>
      <c r="F92" s="214"/>
      <c r="G92" s="215"/>
      <c r="H92" s="213"/>
      <c r="I92" s="214"/>
      <c r="J92" s="214"/>
      <c r="K92" s="215"/>
      <c r="L92" s="213"/>
      <c r="M92" s="214"/>
      <c r="N92" s="214"/>
      <c r="O92" s="215"/>
      <c r="P92" s="213"/>
      <c r="Q92" s="214"/>
      <c r="R92" s="214"/>
      <c r="S92" s="215"/>
      <c r="T92" s="213"/>
      <c r="U92" s="214"/>
      <c r="V92" s="214"/>
      <c r="W92" s="215"/>
      <c r="X92" s="213"/>
      <c r="Y92" s="214"/>
      <c r="Z92" s="214"/>
      <c r="AA92" s="215"/>
      <c r="AB92" s="213"/>
      <c r="AC92" s="214"/>
      <c r="AD92" s="214"/>
      <c r="AE92" s="215"/>
      <c r="AF92" s="216">
        <f>F92+J92+N92+R92+V92+Z92+AD92</f>
        <v>0</v>
      </c>
      <c r="AG92">
        <f>SUM(AF92:AF95)</f>
        <v>0</v>
      </c>
    </row>
    <row r="93" spans="1:33" x14ac:dyDescent="0.25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25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.75" thickBot="1" x14ac:dyDescent="0.3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.75" thickBot="1" x14ac:dyDescent="0.3">
      <c r="A96" s="210">
        <v>24</v>
      </c>
      <c r="B96" s="211">
        <v>11376</v>
      </c>
      <c r="C96" s="212" t="s">
        <v>37</v>
      </c>
      <c r="D96" s="213"/>
      <c r="E96" s="214"/>
      <c r="F96" s="214"/>
      <c r="G96" s="215"/>
      <c r="H96" s="213"/>
      <c r="I96" s="214"/>
      <c r="J96" s="214"/>
      <c r="K96" s="215"/>
      <c r="L96" s="213"/>
      <c r="M96" s="214"/>
      <c r="N96" s="214"/>
      <c r="O96" s="215"/>
      <c r="P96" s="213"/>
      <c r="Q96" s="214"/>
      <c r="R96" s="214"/>
      <c r="S96" s="215"/>
      <c r="T96" s="213"/>
      <c r="U96" s="214"/>
      <c r="V96" s="214"/>
      <c r="W96" s="215"/>
      <c r="X96" s="213"/>
      <c r="Y96" s="214"/>
      <c r="Z96" s="214"/>
      <c r="AA96" s="215"/>
      <c r="AB96" s="213"/>
      <c r="AC96" s="214"/>
      <c r="AD96" s="214"/>
      <c r="AE96" s="215"/>
      <c r="AF96" s="216">
        <f>F96+J96+N96+R96+V96+Z96+AD96</f>
        <v>0</v>
      </c>
      <c r="AG96">
        <f>SUM(AF96:AF99)</f>
        <v>0</v>
      </c>
    </row>
    <row r="97" spans="1:33" x14ac:dyDescent="0.25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25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.75" thickBot="1" x14ac:dyDescent="0.3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.75" thickBot="1" x14ac:dyDescent="0.3">
      <c r="A100" s="210">
        <v>25</v>
      </c>
      <c r="B100" s="211">
        <v>11420</v>
      </c>
      <c r="C100" s="212" t="s">
        <v>38</v>
      </c>
      <c r="D100" s="213"/>
      <c r="E100" s="214"/>
      <c r="F100" s="214"/>
      <c r="G100" s="215"/>
      <c r="H100" s="213"/>
      <c r="I100" s="214"/>
      <c r="J100" s="214"/>
      <c r="K100" s="215"/>
      <c r="L100" s="213"/>
      <c r="M100" s="214"/>
      <c r="N100" s="214"/>
      <c r="O100" s="215"/>
      <c r="P100" s="213"/>
      <c r="Q100" s="214"/>
      <c r="R100" s="214"/>
      <c r="S100" s="215"/>
      <c r="T100" s="213"/>
      <c r="U100" s="214"/>
      <c r="V100" s="214"/>
      <c r="W100" s="215"/>
      <c r="X100" s="213"/>
      <c r="Y100" s="214"/>
      <c r="Z100" s="214"/>
      <c r="AA100" s="215"/>
      <c r="AB100" s="213"/>
      <c r="AC100" s="214"/>
      <c r="AD100" s="214"/>
      <c r="AE100" s="215"/>
      <c r="AF100" s="216">
        <f>F100+J100+N100+R100+V100+Z100+AD100</f>
        <v>0</v>
      </c>
      <c r="AG100">
        <f>SUM(AF100:AF103)</f>
        <v>0</v>
      </c>
    </row>
    <row r="101" spans="1:33" x14ac:dyDescent="0.25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25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.75" thickBot="1" x14ac:dyDescent="0.3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.75" thickBot="1" x14ac:dyDescent="0.3">
      <c r="A104" s="210">
        <v>26</v>
      </c>
      <c r="B104" s="211">
        <v>11419</v>
      </c>
      <c r="C104" s="212" t="s">
        <v>44</v>
      </c>
      <c r="D104" s="213"/>
      <c r="E104" s="214"/>
      <c r="F104" s="214"/>
      <c r="G104" s="215"/>
      <c r="H104" s="213"/>
      <c r="I104" s="214"/>
      <c r="J104" s="214"/>
      <c r="K104" s="215"/>
      <c r="L104" s="213"/>
      <c r="M104" s="214"/>
      <c r="N104" s="214"/>
      <c r="O104" s="215"/>
      <c r="P104" s="213"/>
      <c r="Q104" s="214"/>
      <c r="R104" s="214"/>
      <c r="S104" s="215"/>
      <c r="T104" s="213"/>
      <c r="U104" s="214"/>
      <c r="V104" s="214"/>
      <c r="W104" s="215"/>
      <c r="X104" s="213"/>
      <c r="Y104" s="214"/>
      <c r="Z104" s="214"/>
      <c r="AA104" s="215"/>
      <c r="AB104" s="213"/>
      <c r="AC104" s="214"/>
      <c r="AD104" s="214"/>
      <c r="AE104" s="215"/>
      <c r="AF104" s="216">
        <f>F104+J104+N104+R104+V104+Z104+AD104</f>
        <v>0</v>
      </c>
      <c r="AG104">
        <f>SUM(AF104:AF107)</f>
        <v>0</v>
      </c>
    </row>
    <row r="105" spans="1:33" x14ac:dyDescent="0.25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25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.75" thickBot="1" x14ac:dyDescent="0.3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.75" thickBot="1" x14ac:dyDescent="0.3">
      <c r="A108" s="210">
        <v>27</v>
      </c>
      <c r="B108" s="211">
        <v>11416</v>
      </c>
      <c r="C108" s="212" t="s">
        <v>45</v>
      </c>
      <c r="D108" s="213"/>
      <c r="E108" s="214"/>
      <c r="F108" s="214"/>
      <c r="G108" s="215"/>
      <c r="H108" s="213"/>
      <c r="I108" s="214"/>
      <c r="J108" s="214"/>
      <c r="K108" s="215"/>
      <c r="L108" s="213"/>
      <c r="M108" s="214"/>
      <c r="N108" s="214"/>
      <c r="O108" s="215"/>
      <c r="P108" s="213"/>
      <c r="Q108" s="214"/>
      <c r="R108" s="214"/>
      <c r="S108" s="215"/>
      <c r="T108" s="213"/>
      <c r="U108" s="214"/>
      <c r="V108" s="214"/>
      <c r="W108" s="215"/>
      <c r="X108" s="213"/>
      <c r="Y108" s="214"/>
      <c r="Z108" s="214"/>
      <c r="AA108" s="215"/>
      <c r="AB108" s="213"/>
      <c r="AC108" s="214"/>
      <c r="AD108" s="214"/>
      <c r="AE108" s="215"/>
      <c r="AF108" s="216">
        <f>F108+J108+N108+R108+V108+Z108+AD108</f>
        <v>0</v>
      </c>
      <c r="AG108">
        <f>SUM(AF108:AF111)</f>
        <v>0</v>
      </c>
    </row>
    <row r="109" spans="1:33" x14ac:dyDescent="0.25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25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.75" thickBot="1" x14ac:dyDescent="0.3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.75" thickBot="1" x14ac:dyDescent="0.3">
      <c r="A112" s="210">
        <v>28</v>
      </c>
      <c r="B112" s="211">
        <v>11418</v>
      </c>
      <c r="C112" s="212" t="s">
        <v>51</v>
      </c>
      <c r="D112" s="213"/>
      <c r="E112" s="214"/>
      <c r="F112" s="214"/>
      <c r="G112" s="215"/>
      <c r="H112" s="213"/>
      <c r="I112" s="214"/>
      <c r="J112" s="214"/>
      <c r="K112" s="215"/>
      <c r="L112" s="213"/>
      <c r="M112" s="214"/>
      <c r="N112" s="214"/>
      <c r="O112" s="215"/>
      <c r="P112" s="213"/>
      <c r="Q112" s="214"/>
      <c r="R112" s="214"/>
      <c r="S112" s="215"/>
      <c r="T112" s="213"/>
      <c r="U112" s="214"/>
      <c r="V112" s="214"/>
      <c r="W112" s="215"/>
      <c r="X112" s="213"/>
      <c r="Y112" s="214"/>
      <c r="Z112" s="214"/>
      <c r="AA112" s="215"/>
      <c r="AB112" s="213"/>
      <c r="AC112" s="214"/>
      <c r="AD112" s="214"/>
      <c r="AE112" s="215"/>
      <c r="AF112" s="216">
        <f>F112+J112+N112+R112+V112+Z112+AD112</f>
        <v>0</v>
      </c>
      <c r="AG112">
        <f>SUM(AF112:AF115)</f>
        <v>0</v>
      </c>
    </row>
    <row r="113" spans="1:33" x14ac:dyDescent="0.25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25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.75" thickBot="1" x14ac:dyDescent="0.3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.75" thickBot="1" x14ac:dyDescent="0.3">
      <c r="A116" s="217">
        <v>29</v>
      </c>
      <c r="B116" s="218">
        <v>11494</v>
      </c>
      <c r="C116" s="219" t="s">
        <v>84</v>
      </c>
      <c r="D116" s="220"/>
      <c r="E116" s="221"/>
      <c r="F116" s="221" t="s">
        <v>2233</v>
      </c>
      <c r="G116" s="222"/>
      <c r="H116" s="220"/>
      <c r="I116" s="221"/>
      <c r="J116" s="221"/>
      <c r="K116" s="222"/>
      <c r="L116" s="220"/>
      <c r="M116" s="221"/>
      <c r="N116" s="221"/>
      <c r="O116" s="222"/>
      <c r="P116" s="220"/>
      <c r="Q116" s="221"/>
      <c r="R116" s="221"/>
      <c r="S116" s="222"/>
      <c r="T116" s="220"/>
      <c r="U116" s="221"/>
      <c r="V116" s="221"/>
      <c r="W116" s="222"/>
      <c r="X116" s="220"/>
      <c r="Y116" s="221"/>
      <c r="Z116" s="221"/>
      <c r="AA116" s="222"/>
      <c r="AB116" s="220"/>
      <c r="AC116" s="221"/>
      <c r="AD116" s="221"/>
      <c r="AE116" s="222"/>
      <c r="AF116" s="223">
        <f>F116+J116+N116+R116+V116+Z116+AD116</f>
        <v>8</v>
      </c>
      <c r="AG116">
        <f>SUM(AF116:AF119)</f>
        <v>8</v>
      </c>
    </row>
    <row r="117" spans="1:33" x14ac:dyDescent="0.25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25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.75" thickBot="1" x14ac:dyDescent="0.3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.75" thickBot="1" x14ac:dyDescent="0.3">
      <c r="A120" s="217">
        <v>30</v>
      </c>
      <c r="B120" s="218">
        <v>11449</v>
      </c>
      <c r="C120" s="219" t="s">
        <v>58</v>
      </c>
      <c r="D120" s="220"/>
      <c r="E120" s="221"/>
      <c r="F120" s="221" t="s">
        <v>2233</v>
      </c>
      <c r="G120" s="222"/>
      <c r="H120" s="220"/>
      <c r="I120" s="221"/>
      <c r="J120" s="221"/>
      <c r="K120" s="222"/>
      <c r="L120" s="220"/>
      <c r="M120" s="221"/>
      <c r="N120" s="221"/>
      <c r="O120" s="222"/>
      <c r="P120" s="220"/>
      <c r="Q120" s="221"/>
      <c r="R120" s="221"/>
      <c r="S120" s="222"/>
      <c r="T120" s="220"/>
      <c r="U120" s="221"/>
      <c r="V120" s="221"/>
      <c r="W120" s="222"/>
      <c r="X120" s="220"/>
      <c r="Y120" s="221"/>
      <c r="Z120" s="221"/>
      <c r="AA120" s="222"/>
      <c r="AB120" s="220"/>
      <c r="AC120" s="221"/>
      <c r="AD120" s="221"/>
      <c r="AE120" s="222"/>
      <c r="AF120" s="223">
        <f>F120+J120+N120+R120+V120+Z120+AD120</f>
        <v>8</v>
      </c>
      <c r="AG120">
        <f>SUM(AF120:AF123)</f>
        <v>8</v>
      </c>
    </row>
    <row r="121" spans="1:33" x14ac:dyDescent="0.25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25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.75" thickBot="1" x14ac:dyDescent="0.3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.75" thickBot="1" x14ac:dyDescent="0.3">
      <c r="A124" s="217">
        <v>31</v>
      </c>
      <c r="B124" s="218">
        <v>11536</v>
      </c>
      <c r="C124" s="219" t="s">
        <v>1069</v>
      </c>
      <c r="D124" s="220"/>
      <c r="E124" s="221"/>
      <c r="F124" s="221"/>
      <c r="G124" s="222"/>
      <c r="H124" s="220"/>
      <c r="I124" s="221"/>
      <c r="J124" s="221"/>
      <c r="K124" s="222"/>
      <c r="L124" s="220"/>
      <c r="M124" s="221"/>
      <c r="N124" s="221"/>
      <c r="O124" s="222"/>
      <c r="P124" s="220"/>
      <c r="Q124" s="221"/>
      <c r="R124" s="221"/>
      <c r="S124" s="222"/>
      <c r="T124" s="220"/>
      <c r="U124" s="221"/>
      <c r="V124" s="221"/>
      <c r="W124" s="222"/>
      <c r="X124" s="220"/>
      <c r="Y124" s="221"/>
      <c r="Z124" s="221"/>
      <c r="AA124" s="222"/>
      <c r="AB124" s="220"/>
      <c r="AC124" s="221"/>
      <c r="AD124" s="221"/>
      <c r="AE124" s="222"/>
      <c r="AF124" s="223">
        <f>F124+J124+N124+R124+V124+Z124+AD124</f>
        <v>0</v>
      </c>
      <c r="AG124">
        <f>SUM(AF124:AF127)</f>
        <v>0</v>
      </c>
    </row>
    <row r="125" spans="1:33" x14ac:dyDescent="0.25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25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.75" thickBot="1" x14ac:dyDescent="0.3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.75" thickBot="1" x14ac:dyDescent="0.3">
      <c r="A128" s="217">
        <v>32</v>
      </c>
      <c r="B128" s="218">
        <v>11290</v>
      </c>
      <c r="C128" s="219" t="s">
        <v>3</v>
      </c>
      <c r="D128" s="220"/>
      <c r="E128" s="221"/>
      <c r="F128" s="221"/>
      <c r="G128" s="222"/>
      <c r="H128" s="220"/>
      <c r="I128" s="221"/>
      <c r="J128" s="221"/>
      <c r="K128" s="222"/>
      <c r="L128" s="220"/>
      <c r="M128" s="221"/>
      <c r="N128" s="221"/>
      <c r="O128" s="222"/>
      <c r="P128" s="220"/>
      <c r="Q128" s="221"/>
      <c r="R128" s="221"/>
      <c r="S128" s="222"/>
      <c r="T128" s="220"/>
      <c r="U128" s="221"/>
      <c r="V128" s="221"/>
      <c r="W128" s="222"/>
      <c r="X128" s="220"/>
      <c r="Y128" s="221"/>
      <c r="Z128" s="221"/>
      <c r="AA128" s="222"/>
      <c r="AB128" s="220"/>
      <c r="AC128" s="221"/>
      <c r="AD128" s="221"/>
      <c r="AE128" s="222"/>
      <c r="AF128" s="223">
        <f>F128+J128+N128+R128+V128+Z128+AD128</f>
        <v>0</v>
      </c>
      <c r="AG128">
        <f>SUM(AF128:AF131)</f>
        <v>0</v>
      </c>
    </row>
    <row r="129" spans="1:33" x14ac:dyDescent="0.25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25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.75" thickBot="1" x14ac:dyDescent="0.3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.75" thickBot="1" x14ac:dyDescent="0.3">
      <c r="A132" s="217">
        <v>33</v>
      </c>
      <c r="B132" s="218">
        <v>11401</v>
      </c>
      <c r="C132" s="219" t="s">
        <v>108</v>
      </c>
      <c r="D132" s="220"/>
      <c r="E132" s="221"/>
      <c r="F132" s="221" t="s">
        <v>2229</v>
      </c>
      <c r="G132" s="222"/>
      <c r="H132" s="220"/>
      <c r="I132" s="221"/>
      <c r="J132" s="221"/>
      <c r="K132" s="222"/>
      <c r="L132" s="220"/>
      <c r="M132" s="221"/>
      <c r="N132" s="221"/>
      <c r="O132" s="222"/>
      <c r="P132" s="220"/>
      <c r="Q132" s="221"/>
      <c r="R132" s="221"/>
      <c r="S132" s="222"/>
      <c r="T132" s="220"/>
      <c r="U132" s="221"/>
      <c r="V132" s="221"/>
      <c r="W132" s="222"/>
      <c r="X132" s="220"/>
      <c r="Y132" s="221"/>
      <c r="Z132" s="221"/>
      <c r="AA132" s="222"/>
      <c r="AB132" s="220"/>
      <c r="AC132" s="221"/>
      <c r="AD132" s="221"/>
      <c r="AE132" s="222"/>
      <c r="AF132" s="223">
        <f>F132+J132+N132+R132+V132+Z132+AD132</f>
        <v>0</v>
      </c>
      <c r="AG132">
        <f>SUM(AF132:AF135)</f>
        <v>0</v>
      </c>
    </row>
    <row r="133" spans="1:33" x14ac:dyDescent="0.25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25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.75" thickBot="1" x14ac:dyDescent="0.3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.75" thickBot="1" x14ac:dyDescent="0.3">
      <c r="A136" s="217">
        <v>34</v>
      </c>
      <c r="B136" s="218">
        <v>11499</v>
      </c>
      <c r="C136" s="219" t="s">
        <v>89</v>
      </c>
      <c r="D136" s="220"/>
      <c r="E136" s="221"/>
      <c r="F136" s="221" t="s">
        <v>2233</v>
      </c>
      <c r="G136" s="222"/>
      <c r="H136" s="220"/>
      <c r="I136" s="221"/>
      <c r="J136" s="221"/>
      <c r="K136" s="222"/>
      <c r="L136" s="220"/>
      <c r="M136" s="221"/>
      <c r="N136" s="221"/>
      <c r="O136" s="222"/>
      <c r="P136" s="220"/>
      <c r="Q136" s="221"/>
      <c r="R136" s="221"/>
      <c r="S136" s="222"/>
      <c r="T136" s="220"/>
      <c r="U136" s="221"/>
      <c r="V136" s="221"/>
      <c r="W136" s="222"/>
      <c r="X136" s="220"/>
      <c r="Y136" s="221"/>
      <c r="Z136" s="221"/>
      <c r="AA136" s="222"/>
      <c r="AB136" s="220"/>
      <c r="AC136" s="221"/>
      <c r="AD136" s="221"/>
      <c r="AE136" s="222"/>
      <c r="AF136" s="223">
        <f>F136+J136+N136+R136+V136+Z136+AD136</f>
        <v>8</v>
      </c>
      <c r="AG136">
        <f>SUM(AF136:AF139)</f>
        <v>8</v>
      </c>
    </row>
    <row r="137" spans="1:33" x14ac:dyDescent="0.25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25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.75" thickBot="1" x14ac:dyDescent="0.3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.75" thickBot="1" x14ac:dyDescent="0.3">
      <c r="A140" s="217">
        <v>35</v>
      </c>
      <c r="B140" s="218">
        <v>11363</v>
      </c>
      <c r="C140" s="219" t="s">
        <v>5</v>
      </c>
      <c r="D140" s="220"/>
      <c r="E140" s="221"/>
      <c r="F140" s="221" t="s">
        <v>2229</v>
      </c>
      <c r="G140" s="222"/>
      <c r="H140" s="220"/>
      <c r="I140" s="221"/>
      <c r="J140" s="221"/>
      <c r="K140" s="222"/>
      <c r="L140" s="220"/>
      <c r="M140" s="221"/>
      <c r="N140" s="221"/>
      <c r="O140" s="222"/>
      <c r="P140" s="220"/>
      <c r="Q140" s="221"/>
      <c r="R140" s="221"/>
      <c r="S140" s="222"/>
      <c r="T140" s="220"/>
      <c r="U140" s="221"/>
      <c r="V140" s="221"/>
      <c r="W140" s="222"/>
      <c r="X140" s="220"/>
      <c r="Y140" s="221"/>
      <c r="Z140" s="221"/>
      <c r="AA140" s="222"/>
      <c r="AB140" s="220"/>
      <c r="AC140" s="221"/>
      <c r="AD140" s="221"/>
      <c r="AE140" s="222"/>
      <c r="AF140" s="223">
        <f>F140+J140+N140+R140+V140+Z140+AD140</f>
        <v>0</v>
      </c>
      <c r="AG140">
        <f>SUM(AF140:AF143)</f>
        <v>0</v>
      </c>
    </row>
    <row r="141" spans="1:33" x14ac:dyDescent="0.25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25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.75" thickBot="1" x14ac:dyDescent="0.3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.75" thickBot="1" x14ac:dyDescent="0.3">
      <c r="A144" s="217">
        <v>36</v>
      </c>
      <c r="B144" s="218">
        <v>11291</v>
      </c>
      <c r="C144" s="219" t="s">
        <v>6</v>
      </c>
      <c r="D144" s="220"/>
      <c r="E144" s="221"/>
      <c r="F144" s="221"/>
      <c r="G144" s="222"/>
      <c r="H144" s="220"/>
      <c r="I144" s="221"/>
      <c r="J144" s="221"/>
      <c r="K144" s="222"/>
      <c r="L144" s="220"/>
      <c r="M144" s="221"/>
      <c r="N144" s="221"/>
      <c r="O144" s="222"/>
      <c r="P144" s="220"/>
      <c r="Q144" s="221"/>
      <c r="R144" s="221"/>
      <c r="S144" s="222"/>
      <c r="T144" s="220"/>
      <c r="U144" s="221"/>
      <c r="V144" s="221"/>
      <c r="W144" s="222"/>
      <c r="X144" s="220"/>
      <c r="Y144" s="221"/>
      <c r="Z144" s="221"/>
      <c r="AA144" s="222"/>
      <c r="AB144" s="220"/>
      <c r="AC144" s="221"/>
      <c r="AD144" s="221"/>
      <c r="AE144" s="222"/>
      <c r="AF144" s="223">
        <f>F144+J144+N144+R144+V144+Z144+AD144</f>
        <v>0</v>
      </c>
      <c r="AG144">
        <f>SUM(AF144:AF147)</f>
        <v>0</v>
      </c>
    </row>
    <row r="145" spans="1:33" x14ac:dyDescent="0.25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25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.75" thickBot="1" x14ac:dyDescent="0.3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.75" thickBot="1" x14ac:dyDescent="0.3">
      <c r="A148" s="217">
        <v>37</v>
      </c>
      <c r="B148" s="218">
        <v>11502</v>
      </c>
      <c r="C148" s="219" t="s">
        <v>91</v>
      </c>
      <c r="D148" s="220"/>
      <c r="E148" s="221"/>
      <c r="F148" s="221" t="s">
        <v>2233</v>
      </c>
      <c r="G148" s="222"/>
      <c r="H148" s="220"/>
      <c r="I148" s="221"/>
      <c r="J148" s="221"/>
      <c r="K148" s="222"/>
      <c r="L148" s="220"/>
      <c r="M148" s="221"/>
      <c r="N148" s="221"/>
      <c r="O148" s="222"/>
      <c r="P148" s="220"/>
      <c r="Q148" s="221"/>
      <c r="R148" s="221"/>
      <c r="S148" s="222"/>
      <c r="T148" s="220"/>
      <c r="U148" s="221"/>
      <c r="V148" s="221"/>
      <c r="W148" s="222"/>
      <c r="X148" s="220"/>
      <c r="Y148" s="221"/>
      <c r="Z148" s="221"/>
      <c r="AA148" s="222"/>
      <c r="AB148" s="220"/>
      <c r="AC148" s="221"/>
      <c r="AD148" s="221"/>
      <c r="AE148" s="222"/>
      <c r="AF148" s="223">
        <f>F148+J148+N148+R148+V148+Z148+AD148</f>
        <v>8</v>
      </c>
      <c r="AG148">
        <f>SUM(AF148:AF151)</f>
        <v>8</v>
      </c>
    </row>
    <row r="149" spans="1:33" x14ac:dyDescent="0.25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25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.75" thickBot="1" x14ac:dyDescent="0.3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.75" thickBot="1" x14ac:dyDescent="0.3">
      <c r="A152" s="217">
        <v>38</v>
      </c>
      <c r="B152" s="218">
        <v>11408</v>
      </c>
      <c r="C152" s="219" t="s">
        <v>64</v>
      </c>
      <c r="D152" s="220"/>
      <c r="E152" s="221"/>
      <c r="F152" s="221" t="s">
        <v>2229</v>
      </c>
      <c r="G152" s="222"/>
      <c r="H152" s="220"/>
      <c r="I152" s="221"/>
      <c r="J152" s="221"/>
      <c r="K152" s="222"/>
      <c r="L152" s="220"/>
      <c r="M152" s="221"/>
      <c r="N152" s="221"/>
      <c r="O152" s="222"/>
      <c r="P152" s="220"/>
      <c r="Q152" s="221"/>
      <c r="R152" s="221"/>
      <c r="S152" s="222"/>
      <c r="T152" s="220"/>
      <c r="U152" s="221"/>
      <c r="V152" s="221"/>
      <c r="W152" s="222"/>
      <c r="X152" s="220"/>
      <c r="Y152" s="221"/>
      <c r="Z152" s="221"/>
      <c r="AA152" s="222"/>
      <c r="AB152" s="220"/>
      <c r="AC152" s="221"/>
      <c r="AD152" s="221"/>
      <c r="AE152" s="222"/>
      <c r="AF152" s="223">
        <f>F152+J152+N152+R152+V152+Z152+AD152</f>
        <v>0</v>
      </c>
      <c r="AG152">
        <f>SUM(AF152:AF155)</f>
        <v>0</v>
      </c>
    </row>
    <row r="153" spans="1:33" x14ac:dyDescent="0.25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25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.75" thickBot="1" x14ac:dyDescent="0.3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.75" thickBot="1" x14ac:dyDescent="0.3">
      <c r="A156" s="217">
        <v>39</v>
      </c>
      <c r="B156" s="218">
        <v>11428</v>
      </c>
      <c r="C156" s="219" t="s">
        <v>169</v>
      </c>
      <c r="D156" s="220"/>
      <c r="E156" s="221"/>
      <c r="F156" s="221" t="s">
        <v>2233</v>
      </c>
      <c r="G156" s="222"/>
      <c r="H156" s="220"/>
      <c r="I156" s="221"/>
      <c r="J156" s="221"/>
      <c r="K156" s="222"/>
      <c r="L156" s="220"/>
      <c r="M156" s="221"/>
      <c r="N156" s="221"/>
      <c r="O156" s="222"/>
      <c r="P156" s="220"/>
      <c r="Q156" s="221"/>
      <c r="R156" s="221"/>
      <c r="S156" s="222"/>
      <c r="T156" s="220"/>
      <c r="U156" s="221"/>
      <c r="V156" s="221"/>
      <c r="W156" s="222"/>
      <c r="X156" s="220"/>
      <c r="Y156" s="221"/>
      <c r="Z156" s="221"/>
      <c r="AA156" s="222"/>
      <c r="AB156" s="220"/>
      <c r="AC156" s="221"/>
      <c r="AD156" s="221"/>
      <c r="AE156" s="222"/>
      <c r="AF156" s="223">
        <f>F156+J156+N156+R156+V156+Z156+AD156</f>
        <v>8</v>
      </c>
      <c r="AG156">
        <f>SUM(AF156:AF159)</f>
        <v>8</v>
      </c>
    </row>
    <row r="157" spans="1:33" x14ac:dyDescent="0.25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25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.75" thickBot="1" x14ac:dyDescent="0.3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.75" thickBot="1" x14ac:dyDescent="0.3">
      <c r="A160" s="217">
        <v>40</v>
      </c>
      <c r="B160" s="218">
        <v>11478</v>
      </c>
      <c r="C160" s="219" t="s">
        <v>70</v>
      </c>
      <c r="D160" s="220"/>
      <c r="E160" s="221"/>
      <c r="F160" s="221" t="s">
        <v>2233</v>
      </c>
      <c r="G160" s="222"/>
      <c r="H160" s="220"/>
      <c r="I160" s="221"/>
      <c r="J160" s="221"/>
      <c r="K160" s="222"/>
      <c r="L160" s="220"/>
      <c r="M160" s="221"/>
      <c r="N160" s="221"/>
      <c r="O160" s="222"/>
      <c r="P160" s="220"/>
      <c r="Q160" s="221"/>
      <c r="R160" s="221"/>
      <c r="S160" s="222"/>
      <c r="T160" s="220"/>
      <c r="U160" s="221"/>
      <c r="V160" s="221"/>
      <c r="W160" s="222"/>
      <c r="X160" s="220"/>
      <c r="Y160" s="221"/>
      <c r="Z160" s="221"/>
      <c r="AA160" s="222"/>
      <c r="AB160" s="220"/>
      <c r="AC160" s="221"/>
      <c r="AD160" s="221"/>
      <c r="AE160" s="222"/>
      <c r="AF160" s="223">
        <f>F160+J160+N160+R160+V160+Z160+AD160</f>
        <v>8</v>
      </c>
      <c r="AG160">
        <f>SUM(AF160:AF163)</f>
        <v>8</v>
      </c>
    </row>
    <row r="161" spans="1:33" x14ac:dyDescent="0.25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25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.75" thickBot="1" x14ac:dyDescent="0.3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.75" thickBot="1" x14ac:dyDescent="0.3">
      <c r="A164" s="217">
        <v>41</v>
      </c>
      <c r="B164" s="218">
        <v>11534</v>
      </c>
      <c r="C164" s="219" t="s">
        <v>268</v>
      </c>
      <c r="D164" s="220"/>
      <c r="E164" s="221"/>
      <c r="F164" s="221" t="s">
        <v>2233</v>
      </c>
      <c r="G164" s="222"/>
      <c r="H164" s="220"/>
      <c r="I164" s="221"/>
      <c r="J164" s="221"/>
      <c r="K164" s="222"/>
      <c r="L164" s="220"/>
      <c r="M164" s="221"/>
      <c r="N164" s="221"/>
      <c r="O164" s="222"/>
      <c r="P164" s="220"/>
      <c r="Q164" s="221"/>
      <c r="R164" s="221"/>
      <c r="S164" s="222"/>
      <c r="T164" s="220"/>
      <c r="U164" s="221"/>
      <c r="V164" s="221"/>
      <c r="W164" s="222"/>
      <c r="X164" s="220"/>
      <c r="Y164" s="221"/>
      <c r="Z164" s="221"/>
      <c r="AA164" s="222"/>
      <c r="AB164" s="220"/>
      <c r="AC164" s="221"/>
      <c r="AD164" s="221"/>
      <c r="AE164" s="222"/>
      <c r="AF164" s="223">
        <f>F164+J164+N164+R164+V164+Z164+AD164</f>
        <v>8</v>
      </c>
      <c r="AG164">
        <f>SUM(AF164:AF167)</f>
        <v>8</v>
      </c>
    </row>
    <row r="165" spans="1:33" x14ac:dyDescent="0.25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25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.75" thickBot="1" x14ac:dyDescent="0.3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.75" thickBot="1" x14ac:dyDescent="0.3">
      <c r="A168" s="217">
        <v>42</v>
      </c>
      <c r="B168" s="218">
        <v>11514</v>
      </c>
      <c r="C168" s="219" t="s">
        <v>265</v>
      </c>
      <c r="D168" s="220"/>
      <c r="E168" s="221"/>
      <c r="F168" s="221" t="s">
        <v>2233</v>
      </c>
      <c r="G168" s="222"/>
      <c r="H168" s="220"/>
      <c r="I168" s="221"/>
      <c r="J168" s="221"/>
      <c r="K168" s="222"/>
      <c r="L168" s="220"/>
      <c r="M168" s="221"/>
      <c r="N168" s="221"/>
      <c r="O168" s="222"/>
      <c r="P168" s="220"/>
      <c r="Q168" s="221"/>
      <c r="R168" s="221"/>
      <c r="S168" s="222"/>
      <c r="T168" s="220"/>
      <c r="U168" s="221"/>
      <c r="V168" s="221"/>
      <c r="W168" s="222"/>
      <c r="X168" s="220"/>
      <c r="Y168" s="221"/>
      <c r="Z168" s="221"/>
      <c r="AA168" s="222"/>
      <c r="AB168" s="220"/>
      <c r="AC168" s="221"/>
      <c r="AD168" s="221"/>
      <c r="AE168" s="222"/>
      <c r="AF168" s="223">
        <f>F168+J168+N168+R168+V168+Z168+AD168</f>
        <v>8</v>
      </c>
      <c r="AG168">
        <f>SUM(AF168:AF171)</f>
        <v>8</v>
      </c>
    </row>
    <row r="169" spans="1:33" x14ac:dyDescent="0.25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25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.75" thickBot="1" x14ac:dyDescent="0.3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.75" thickBot="1" x14ac:dyDescent="0.3">
      <c r="A172" s="217">
        <v>43</v>
      </c>
      <c r="B172" s="218">
        <v>11500</v>
      </c>
      <c r="C172" s="219" t="s">
        <v>90</v>
      </c>
      <c r="D172" s="220"/>
      <c r="E172" s="221"/>
      <c r="F172" s="221" t="s">
        <v>2233</v>
      </c>
      <c r="G172" s="222"/>
      <c r="H172" s="220"/>
      <c r="I172" s="221"/>
      <c r="J172" s="221"/>
      <c r="K172" s="222"/>
      <c r="L172" s="220"/>
      <c r="M172" s="221"/>
      <c r="N172" s="221"/>
      <c r="O172" s="222"/>
      <c r="P172" s="220"/>
      <c r="Q172" s="221"/>
      <c r="R172" s="221"/>
      <c r="S172" s="222"/>
      <c r="T172" s="220"/>
      <c r="U172" s="221"/>
      <c r="V172" s="221"/>
      <c r="W172" s="222"/>
      <c r="X172" s="220"/>
      <c r="Y172" s="221"/>
      <c r="Z172" s="221"/>
      <c r="AA172" s="222"/>
      <c r="AB172" s="220"/>
      <c r="AC172" s="221"/>
      <c r="AD172" s="221"/>
      <c r="AE172" s="222"/>
      <c r="AF172" s="223">
        <f>F172+J172+N172+R172+V172+Z172+AD172</f>
        <v>8</v>
      </c>
      <c r="AG172">
        <f>SUM(AF172:AF175)</f>
        <v>8</v>
      </c>
    </row>
    <row r="173" spans="1:33" x14ac:dyDescent="0.25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25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.75" thickBot="1" x14ac:dyDescent="0.3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.75" thickBot="1" x14ac:dyDescent="0.3">
      <c r="A176" s="217">
        <v>44</v>
      </c>
      <c r="B176" s="218">
        <v>11501</v>
      </c>
      <c r="C176" s="219" t="s">
        <v>85</v>
      </c>
      <c r="D176" s="220"/>
      <c r="E176" s="221"/>
      <c r="F176" s="221" t="s">
        <v>2235</v>
      </c>
      <c r="G176" s="222"/>
      <c r="H176" s="220"/>
      <c r="I176" s="221"/>
      <c r="J176" s="221"/>
      <c r="K176" s="222"/>
      <c r="L176" s="220"/>
      <c r="M176" s="221"/>
      <c r="N176" s="221"/>
      <c r="O176" s="222"/>
      <c r="P176" s="220"/>
      <c r="Q176" s="221"/>
      <c r="R176" s="221"/>
      <c r="S176" s="222"/>
      <c r="T176" s="220"/>
      <c r="U176" s="221"/>
      <c r="V176" s="221"/>
      <c r="W176" s="222"/>
      <c r="X176" s="220"/>
      <c r="Y176" s="221"/>
      <c r="Z176" s="221"/>
      <c r="AA176" s="222"/>
      <c r="AB176" s="220"/>
      <c r="AC176" s="221"/>
      <c r="AD176" s="221"/>
      <c r="AE176" s="222"/>
      <c r="AF176" s="223">
        <f>F176+J176+N176+R176+V176+Z176+AD176</f>
        <v>7.5</v>
      </c>
      <c r="AG176">
        <f>SUM(AF176:AF179)</f>
        <v>7.5</v>
      </c>
    </row>
    <row r="177" spans="1:33" x14ac:dyDescent="0.25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25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.75" thickBot="1" x14ac:dyDescent="0.3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.75" thickBot="1" x14ac:dyDescent="0.3">
      <c r="A180" s="217">
        <v>45</v>
      </c>
      <c r="B180" s="218">
        <v>11495</v>
      </c>
      <c r="C180" s="219" t="s">
        <v>92</v>
      </c>
      <c r="D180" s="220"/>
      <c r="E180" s="221"/>
      <c r="F180" s="221" t="s">
        <v>2233</v>
      </c>
      <c r="G180" s="222"/>
      <c r="H180" s="220"/>
      <c r="I180" s="221"/>
      <c r="J180" s="221"/>
      <c r="K180" s="222"/>
      <c r="L180" s="220"/>
      <c r="M180" s="221"/>
      <c r="N180" s="221"/>
      <c r="O180" s="222"/>
      <c r="P180" s="220"/>
      <c r="Q180" s="221"/>
      <c r="R180" s="221"/>
      <c r="S180" s="222"/>
      <c r="T180" s="220"/>
      <c r="U180" s="221"/>
      <c r="V180" s="221"/>
      <c r="W180" s="222"/>
      <c r="X180" s="220"/>
      <c r="Y180" s="221"/>
      <c r="Z180" s="221"/>
      <c r="AA180" s="222"/>
      <c r="AB180" s="220"/>
      <c r="AC180" s="221"/>
      <c r="AD180" s="221"/>
      <c r="AE180" s="222"/>
      <c r="AF180" s="223">
        <f>F180+J180+N180+R180+V180+Z180+AD180</f>
        <v>8</v>
      </c>
      <c r="AG180">
        <f>SUM(AF180:AF183)</f>
        <v>8</v>
      </c>
    </row>
    <row r="181" spans="1:33" x14ac:dyDescent="0.25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25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.75" thickBot="1" x14ac:dyDescent="0.3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.75" thickBot="1" x14ac:dyDescent="0.3">
      <c r="A184" s="217">
        <v>46</v>
      </c>
      <c r="B184" s="218">
        <v>11496</v>
      </c>
      <c r="C184" s="219" t="s">
        <v>86</v>
      </c>
      <c r="D184" s="220"/>
      <c r="E184" s="221"/>
      <c r="F184" s="221" t="s">
        <v>2233</v>
      </c>
      <c r="G184" s="222"/>
      <c r="H184" s="220"/>
      <c r="I184" s="221"/>
      <c r="J184" s="221"/>
      <c r="K184" s="222"/>
      <c r="L184" s="220"/>
      <c r="M184" s="221"/>
      <c r="N184" s="221"/>
      <c r="O184" s="222"/>
      <c r="P184" s="220"/>
      <c r="Q184" s="221"/>
      <c r="R184" s="221"/>
      <c r="S184" s="222"/>
      <c r="T184" s="220"/>
      <c r="U184" s="221"/>
      <c r="V184" s="221"/>
      <c r="W184" s="222"/>
      <c r="X184" s="220"/>
      <c r="Y184" s="221"/>
      <c r="Z184" s="221"/>
      <c r="AA184" s="222"/>
      <c r="AB184" s="220"/>
      <c r="AC184" s="221"/>
      <c r="AD184" s="221"/>
      <c r="AE184" s="222"/>
      <c r="AF184" s="223">
        <f>F184+J184+N184+R184+V184+Z184+AD184</f>
        <v>8</v>
      </c>
      <c r="AG184">
        <f>SUM(AF184:AF187)</f>
        <v>8</v>
      </c>
    </row>
    <row r="185" spans="1:33" x14ac:dyDescent="0.25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25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.75" thickBot="1" x14ac:dyDescent="0.3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.75" thickBot="1" x14ac:dyDescent="0.3">
      <c r="A188" s="217">
        <v>47</v>
      </c>
      <c r="B188" s="218">
        <v>11493</v>
      </c>
      <c r="C188" s="219" t="s">
        <v>83</v>
      </c>
      <c r="D188" s="220"/>
      <c r="E188" s="221"/>
      <c r="F188" s="221" t="s">
        <v>2233</v>
      </c>
      <c r="G188" s="222"/>
      <c r="H188" s="220"/>
      <c r="I188" s="221"/>
      <c r="J188" s="221"/>
      <c r="K188" s="222"/>
      <c r="L188" s="220"/>
      <c r="M188" s="221"/>
      <c r="N188" s="221"/>
      <c r="O188" s="222"/>
      <c r="P188" s="220"/>
      <c r="Q188" s="221"/>
      <c r="R188" s="221"/>
      <c r="S188" s="222"/>
      <c r="T188" s="220"/>
      <c r="U188" s="221"/>
      <c r="V188" s="221"/>
      <c r="W188" s="222"/>
      <c r="X188" s="220"/>
      <c r="Y188" s="221"/>
      <c r="Z188" s="221"/>
      <c r="AA188" s="222"/>
      <c r="AB188" s="220"/>
      <c r="AC188" s="221"/>
      <c r="AD188" s="221"/>
      <c r="AE188" s="222"/>
      <c r="AF188" s="223">
        <f>F188+J188+N188+R188+V188+Z188+AD188</f>
        <v>8</v>
      </c>
      <c r="AG188">
        <f>SUM(AF188:AF191)</f>
        <v>8</v>
      </c>
    </row>
    <row r="189" spans="1:33" x14ac:dyDescent="0.25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25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.75" thickBot="1" x14ac:dyDescent="0.3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.75" thickBot="1" x14ac:dyDescent="0.3">
      <c r="A192" s="217">
        <v>48</v>
      </c>
      <c r="B192" s="218">
        <v>11406</v>
      </c>
      <c r="C192" s="219" t="s">
        <v>171</v>
      </c>
      <c r="D192" s="220"/>
      <c r="E192" s="221"/>
      <c r="F192" s="221" t="s">
        <v>2235</v>
      </c>
      <c r="G192" s="222"/>
      <c r="H192" s="220"/>
      <c r="I192" s="221"/>
      <c r="J192" s="221"/>
      <c r="K192" s="222"/>
      <c r="L192" s="220"/>
      <c r="M192" s="221"/>
      <c r="N192" s="221"/>
      <c r="O192" s="222"/>
      <c r="P192" s="220"/>
      <c r="Q192" s="221"/>
      <c r="R192" s="221"/>
      <c r="S192" s="222"/>
      <c r="T192" s="220"/>
      <c r="U192" s="221"/>
      <c r="V192" s="221"/>
      <c r="W192" s="222"/>
      <c r="X192" s="220"/>
      <c r="Y192" s="221"/>
      <c r="Z192" s="221"/>
      <c r="AA192" s="222"/>
      <c r="AB192" s="220"/>
      <c r="AC192" s="221"/>
      <c r="AD192" s="221"/>
      <c r="AE192" s="222"/>
      <c r="AF192" s="223">
        <f>F192+J192+N192+R192+V192+Z192+AD192</f>
        <v>7.5</v>
      </c>
      <c r="AG192">
        <f>SUM(AF192:AF195)</f>
        <v>7.5</v>
      </c>
    </row>
    <row r="193" spans="1:33" x14ac:dyDescent="0.25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25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.75" thickBot="1" x14ac:dyDescent="0.3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.75" thickBot="1" x14ac:dyDescent="0.3">
      <c r="A196" s="217">
        <v>49</v>
      </c>
      <c r="B196" s="218">
        <v>11497</v>
      </c>
      <c r="C196" s="219" t="s">
        <v>87</v>
      </c>
      <c r="D196" s="220"/>
      <c r="E196" s="221"/>
      <c r="F196" s="221" t="s">
        <v>2233</v>
      </c>
      <c r="G196" s="222"/>
      <c r="H196" s="220"/>
      <c r="I196" s="221"/>
      <c r="J196" s="221"/>
      <c r="K196" s="222"/>
      <c r="L196" s="220"/>
      <c r="M196" s="221"/>
      <c r="N196" s="221"/>
      <c r="O196" s="222"/>
      <c r="P196" s="220"/>
      <c r="Q196" s="221"/>
      <c r="R196" s="221"/>
      <c r="S196" s="222"/>
      <c r="T196" s="220"/>
      <c r="U196" s="221"/>
      <c r="V196" s="221"/>
      <c r="W196" s="222"/>
      <c r="X196" s="220"/>
      <c r="Y196" s="221"/>
      <c r="Z196" s="221"/>
      <c r="AA196" s="222"/>
      <c r="AB196" s="220"/>
      <c r="AC196" s="221"/>
      <c r="AD196" s="221"/>
      <c r="AE196" s="222"/>
      <c r="AF196" s="223">
        <f>F196+J196+N196+R196+V196+Z196+AD196</f>
        <v>8</v>
      </c>
      <c r="AG196">
        <f>SUM(AF196:AF199)</f>
        <v>8</v>
      </c>
    </row>
    <row r="197" spans="1:33" x14ac:dyDescent="0.25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25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.75" thickBot="1" x14ac:dyDescent="0.3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.75" thickBot="1" x14ac:dyDescent="0.3">
      <c r="A200" s="217">
        <v>50</v>
      </c>
      <c r="B200" s="218">
        <v>11531</v>
      </c>
      <c r="C200" s="219" t="s">
        <v>122</v>
      </c>
      <c r="D200" s="220"/>
      <c r="E200" s="221"/>
      <c r="F200" s="221"/>
      <c r="G200" s="222"/>
      <c r="H200" s="220"/>
      <c r="I200" s="221"/>
      <c r="J200" s="221"/>
      <c r="K200" s="222"/>
      <c r="L200" s="220"/>
      <c r="M200" s="221"/>
      <c r="N200" s="221"/>
      <c r="O200" s="222"/>
      <c r="P200" s="220"/>
      <c r="Q200" s="221"/>
      <c r="R200" s="221"/>
      <c r="S200" s="222"/>
      <c r="T200" s="220"/>
      <c r="U200" s="221"/>
      <c r="V200" s="221"/>
      <c r="W200" s="222"/>
      <c r="X200" s="220"/>
      <c r="Y200" s="221"/>
      <c r="Z200" s="221"/>
      <c r="AA200" s="222"/>
      <c r="AB200" s="220"/>
      <c r="AC200" s="221"/>
      <c r="AD200" s="221"/>
      <c r="AE200" s="222"/>
      <c r="AF200" s="223">
        <f>F200+J200+N200+R200+V200+Z200+AD200</f>
        <v>0</v>
      </c>
      <c r="AG200">
        <f>SUM(AF200:AF203)</f>
        <v>0</v>
      </c>
    </row>
    <row r="201" spans="1:33" x14ac:dyDescent="0.25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25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.75" thickBot="1" x14ac:dyDescent="0.3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.75" thickBot="1" x14ac:dyDescent="0.3">
      <c r="A204" s="217">
        <v>51</v>
      </c>
      <c r="B204" s="218">
        <v>11469</v>
      </c>
      <c r="C204" s="219" t="s">
        <v>234</v>
      </c>
      <c r="D204" s="220"/>
      <c r="E204" s="221"/>
      <c r="F204" s="221" t="s">
        <v>2236</v>
      </c>
      <c r="G204" s="222"/>
      <c r="H204" s="220"/>
      <c r="I204" s="221"/>
      <c r="J204" s="221"/>
      <c r="K204" s="222"/>
      <c r="L204" s="220"/>
      <c r="M204" s="221"/>
      <c r="N204" s="221"/>
      <c r="O204" s="222"/>
      <c r="P204" s="220"/>
      <c r="Q204" s="221"/>
      <c r="R204" s="221"/>
      <c r="S204" s="222"/>
      <c r="T204" s="220"/>
      <c r="U204" s="221"/>
      <c r="V204" s="221"/>
      <c r="W204" s="222"/>
      <c r="X204" s="220"/>
      <c r="Y204" s="221"/>
      <c r="Z204" s="221"/>
      <c r="AA204" s="222"/>
      <c r="AB204" s="220"/>
      <c r="AC204" s="221"/>
      <c r="AD204" s="221"/>
      <c r="AE204" s="222"/>
      <c r="AF204" s="223">
        <f>F204+J204+N204+R204+V204+Z204+AD204</f>
        <v>9</v>
      </c>
      <c r="AG204">
        <f>SUM(AF204:AF207)</f>
        <v>9</v>
      </c>
    </row>
    <row r="205" spans="1:33" x14ac:dyDescent="0.25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25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.75" thickBot="1" x14ac:dyDescent="0.3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.75" thickBot="1" x14ac:dyDescent="0.3">
      <c r="A208" s="217">
        <v>52</v>
      </c>
      <c r="B208" s="218">
        <v>11498</v>
      </c>
      <c r="C208" s="219" t="s">
        <v>232</v>
      </c>
      <c r="D208" s="220"/>
      <c r="E208" s="221"/>
      <c r="F208" s="221" t="s">
        <v>2233</v>
      </c>
      <c r="G208" s="222"/>
      <c r="H208" s="220"/>
      <c r="I208" s="221"/>
      <c r="J208" s="221"/>
      <c r="K208" s="222"/>
      <c r="L208" s="220"/>
      <c r="M208" s="221"/>
      <c r="N208" s="221"/>
      <c r="O208" s="222"/>
      <c r="P208" s="220"/>
      <c r="Q208" s="221"/>
      <c r="R208" s="221"/>
      <c r="S208" s="222"/>
      <c r="T208" s="220"/>
      <c r="U208" s="221"/>
      <c r="V208" s="221"/>
      <c r="W208" s="222"/>
      <c r="X208" s="220"/>
      <c r="Y208" s="221"/>
      <c r="Z208" s="221"/>
      <c r="AA208" s="222"/>
      <c r="AB208" s="220"/>
      <c r="AC208" s="221"/>
      <c r="AD208" s="221"/>
      <c r="AE208" s="222"/>
      <c r="AF208" s="223">
        <f>F208+J208+N208+R208+V208+Z208+AD208</f>
        <v>8</v>
      </c>
      <c r="AG208">
        <f>SUM(AF208:AF211)</f>
        <v>8</v>
      </c>
    </row>
    <row r="209" spans="1:33" x14ac:dyDescent="0.25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25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.75" thickBot="1" x14ac:dyDescent="0.3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.75" thickBot="1" x14ac:dyDescent="0.3">
      <c r="A212" s="217">
        <v>53</v>
      </c>
      <c r="B212" s="218">
        <v>11483</v>
      </c>
      <c r="C212" s="219" t="s">
        <v>1070</v>
      </c>
      <c r="D212" s="220"/>
      <c r="E212" s="221"/>
      <c r="F212" s="221"/>
      <c r="G212" s="222"/>
      <c r="H212" s="220"/>
      <c r="I212" s="221"/>
      <c r="J212" s="221"/>
      <c r="K212" s="222"/>
      <c r="L212" s="220"/>
      <c r="M212" s="221"/>
      <c r="N212" s="221"/>
      <c r="O212" s="222"/>
      <c r="P212" s="220"/>
      <c r="Q212" s="221"/>
      <c r="R212" s="221"/>
      <c r="S212" s="222"/>
      <c r="T212" s="220"/>
      <c r="U212" s="221"/>
      <c r="V212" s="221"/>
      <c r="W212" s="222"/>
      <c r="X212" s="220"/>
      <c r="Y212" s="221"/>
      <c r="Z212" s="221"/>
      <c r="AA212" s="222"/>
      <c r="AB212" s="220"/>
      <c r="AC212" s="221"/>
      <c r="AD212" s="221"/>
      <c r="AE212" s="222"/>
      <c r="AF212" s="223">
        <f>F212+J212+N212+R212+V212+Z212+AD212</f>
        <v>0</v>
      </c>
      <c r="AG212">
        <f>SUM(AF212:AF215)</f>
        <v>0</v>
      </c>
    </row>
    <row r="213" spans="1:33" x14ac:dyDescent="0.25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25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.75" thickBot="1" x14ac:dyDescent="0.3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.75" thickBot="1" x14ac:dyDescent="0.3">
      <c r="A216" s="217">
        <v>54</v>
      </c>
      <c r="B216" s="218">
        <v>11504</v>
      </c>
      <c r="C216" s="219" t="s">
        <v>78</v>
      </c>
      <c r="D216" s="220"/>
      <c r="E216" s="221"/>
      <c r="F216" s="221" t="s">
        <v>2233</v>
      </c>
      <c r="G216" s="222"/>
      <c r="H216" s="220"/>
      <c r="I216" s="221"/>
      <c r="J216" s="221"/>
      <c r="K216" s="222"/>
      <c r="L216" s="220"/>
      <c r="M216" s="221"/>
      <c r="N216" s="221"/>
      <c r="O216" s="222"/>
      <c r="P216" s="220"/>
      <c r="Q216" s="221"/>
      <c r="R216" s="221"/>
      <c r="S216" s="222"/>
      <c r="T216" s="220"/>
      <c r="U216" s="221"/>
      <c r="V216" s="221"/>
      <c r="W216" s="222"/>
      <c r="X216" s="220"/>
      <c r="Y216" s="221"/>
      <c r="Z216" s="221"/>
      <c r="AA216" s="222"/>
      <c r="AB216" s="220"/>
      <c r="AC216" s="221"/>
      <c r="AD216" s="221"/>
      <c r="AE216" s="222"/>
      <c r="AF216" s="223">
        <f>F216+J216+N216+R216+V216+Z216+AD216</f>
        <v>8</v>
      </c>
      <c r="AG216">
        <f>SUM(AF216:AF219)</f>
        <v>8</v>
      </c>
    </row>
    <row r="217" spans="1:33" x14ac:dyDescent="0.25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25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.75" thickBot="1" x14ac:dyDescent="0.3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.75" thickBot="1" x14ac:dyDescent="0.3">
      <c r="A220" s="217">
        <v>55</v>
      </c>
      <c r="B220" s="218">
        <v>11407</v>
      </c>
      <c r="C220" s="219" t="s">
        <v>80</v>
      </c>
      <c r="D220" s="220"/>
      <c r="E220" s="221"/>
      <c r="F220" s="221"/>
      <c r="G220" s="222"/>
      <c r="H220" s="220"/>
      <c r="I220" s="221"/>
      <c r="J220" s="221"/>
      <c r="K220" s="222"/>
      <c r="L220" s="220"/>
      <c r="M220" s="221"/>
      <c r="N220" s="221"/>
      <c r="O220" s="222"/>
      <c r="P220" s="220"/>
      <c r="Q220" s="221"/>
      <c r="R220" s="221"/>
      <c r="S220" s="222"/>
      <c r="T220" s="220"/>
      <c r="U220" s="221"/>
      <c r="V220" s="221"/>
      <c r="W220" s="222"/>
      <c r="X220" s="220"/>
      <c r="Y220" s="221"/>
      <c r="Z220" s="221"/>
      <c r="AA220" s="222"/>
      <c r="AB220" s="220"/>
      <c r="AC220" s="221"/>
      <c r="AD220" s="221"/>
      <c r="AE220" s="222"/>
      <c r="AF220" s="223">
        <f>F220+J220+N220+R220+V220+Z220+AD220</f>
        <v>0</v>
      </c>
      <c r="AG220">
        <f>SUM(AF220:AF223)</f>
        <v>0</v>
      </c>
    </row>
    <row r="221" spans="1:33" x14ac:dyDescent="0.25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25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.75" thickBot="1" x14ac:dyDescent="0.3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.75" thickBot="1" x14ac:dyDescent="0.3">
      <c r="A224" s="224">
        <v>56</v>
      </c>
      <c r="B224" s="225">
        <v>11430</v>
      </c>
      <c r="C224" s="226" t="s">
        <v>167</v>
      </c>
      <c r="D224" s="227"/>
      <c r="E224" s="228"/>
      <c r="F224" s="228" t="s">
        <v>2229</v>
      </c>
      <c r="G224" s="229"/>
      <c r="H224" s="227"/>
      <c r="I224" s="228"/>
      <c r="J224" s="228"/>
      <c r="K224" s="229"/>
      <c r="L224" s="227"/>
      <c r="M224" s="228"/>
      <c r="N224" s="228"/>
      <c r="O224" s="229"/>
      <c r="P224" s="227"/>
      <c r="Q224" s="228"/>
      <c r="R224" s="228"/>
      <c r="S224" s="229"/>
      <c r="T224" s="227"/>
      <c r="U224" s="228"/>
      <c r="V224" s="228"/>
      <c r="W224" s="229"/>
      <c r="X224" s="227"/>
      <c r="Y224" s="228"/>
      <c r="Z224" s="228"/>
      <c r="AA224" s="229"/>
      <c r="AB224" s="227"/>
      <c r="AC224" s="228"/>
      <c r="AD224" s="228"/>
      <c r="AE224" s="229"/>
      <c r="AF224" s="230">
        <f>F224+J224+N224+R224+V224+Z224+AD224</f>
        <v>0</v>
      </c>
      <c r="AG224">
        <f>SUM(AF224:AF227)</f>
        <v>0</v>
      </c>
    </row>
    <row r="225" spans="1:33" x14ac:dyDescent="0.25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25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.75" thickBot="1" x14ac:dyDescent="0.3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.75" thickBot="1" x14ac:dyDescent="0.3">
      <c r="A228" s="224">
        <v>57</v>
      </c>
      <c r="B228" s="225">
        <v>11431</v>
      </c>
      <c r="C228" s="226" t="s">
        <v>54</v>
      </c>
      <c r="D228" s="227"/>
      <c r="E228" s="228"/>
      <c r="F228" s="228" t="s">
        <v>2233</v>
      </c>
      <c r="G228" s="229"/>
      <c r="H228" s="227"/>
      <c r="I228" s="228"/>
      <c r="J228" s="228"/>
      <c r="K228" s="229"/>
      <c r="L228" s="227"/>
      <c r="M228" s="228"/>
      <c r="N228" s="228"/>
      <c r="O228" s="229"/>
      <c r="P228" s="227"/>
      <c r="Q228" s="228"/>
      <c r="R228" s="228"/>
      <c r="S228" s="229"/>
      <c r="T228" s="227"/>
      <c r="U228" s="228"/>
      <c r="V228" s="228"/>
      <c r="W228" s="229"/>
      <c r="X228" s="227"/>
      <c r="Y228" s="228"/>
      <c r="Z228" s="228"/>
      <c r="AA228" s="229"/>
      <c r="AB228" s="227"/>
      <c r="AC228" s="228"/>
      <c r="AD228" s="228"/>
      <c r="AE228" s="229"/>
      <c r="AF228" s="230">
        <f>F228+J228+N228+R228+V228+Z228+AD228</f>
        <v>8</v>
      </c>
      <c r="AG228">
        <f>SUM(AF228:AF231)</f>
        <v>8</v>
      </c>
    </row>
    <row r="229" spans="1:33" x14ac:dyDescent="0.25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25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.75" thickBot="1" x14ac:dyDescent="0.3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.75" thickBot="1" x14ac:dyDescent="0.3">
      <c r="A232" s="224">
        <v>58</v>
      </c>
      <c r="B232" s="225">
        <v>11448</v>
      </c>
      <c r="C232" s="226" t="s">
        <v>287</v>
      </c>
      <c r="D232" s="227"/>
      <c r="E232" s="228"/>
      <c r="F232" s="228" t="s">
        <v>2233</v>
      </c>
      <c r="G232" s="229"/>
      <c r="H232" s="227"/>
      <c r="I232" s="228"/>
      <c r="J232" s="228"/>
      <c r="K232" s="229"/>
      <c r="L232" s="227"/>
      <c r="M232" s="228"/>
      <c r="N232" s="228"/>
      <c r="O232" s="229"/>
      <c r="P232" s="227"/>
      <c r="Q232" s="228"/>
      <c r="R232" s="228"/>
      <c r="S232" s="229"/>
      <c r="T232" s="227"/>
      <c r="U232" s="228"/>
      <c r="V232" s="228"/>
      <c r="W232" s="229"/>
      <c r="X232" s="227"/>
      <c r="Y232" s="228"/>
      <c r="Z232" s="228"/>
      <c r="AA232" s="229"/>
      <c r="AB232" s="227"/>
      <c r="AC232" s="228"/>
      <c r="AD232" s="228"/>
      <c r="AE232" s="229"/>
      <c r="AF232" s="230">
        <f>F232+J232+N232+R232+V232+Z232+AD232</f>
        <v>8</v>
      </c>
      <c r="AG232">
        <f>SUM(AF232:AF235)</f>
        <v>8</v>
      </c>
    </row>
    <row r="233" spans="1:33" x14ac:dyDescent="0.25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25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.75" thickBot="1" x14ac:dyDescent="0.3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.75" thickBot="1" x14ac:dyDescent="0.3">
      <c r="A236" s="224">
        <v>59</v>
      </c>
      <c r="B236" s="225">
        <v>11433</v>
      </c>
      <c r="C236" s="226" t="s">
        <v>281</v>
      </c>
      <c r="D236" s="227"/>
      <c r="E236" s="228"/>
      <c r="F236" s="228" t="s">
        <v>2233</v>
      </c>
      <c r="G236" s="229"/>
      <c r="H236" s="227"/>
      <c r="I236" s="228"/>
      <c r="J236" s="228"/>
      <c r="K236" s="229"/>
      <c r="L236" s="227"/>
      <c r="M236" s="228"/>
      <c r="N236" s="228"/>
      <c r="O236" s="229"/>
      <c r="P236" s="227"/>
      <c r="Q236" s="228"/>
      <c r="R236" s="228"/>
      <c r="S236" s="229"/>
      <c r="T236" s="227"/>
      <c r="U236" s="228"/>
      <c r="V236" s="228"/>
      <c r="W236" s="229"/>
      <c r="X236" s="227"/>
      <c r="Y236" s="228"/>
      <c r="Z236" s="228"/>
      <c r="AA236" s="229"/>
      <c r="AB236" s="227"/>
      <c r="AC236" s="228"/>
      <c r="AD236" s="228"/>
      <c r="AE236" s="229"/>
      <c r="AF236" s="230">
        <f>F236+J236+N236+R236+V236+Z236+AD236</f>
        <v>8</v>
      </c>
      <c r="AG236">
        <f>SUM(AF236:AF239)</f>
        <v>8</v>
      </c>
    </row>
    <row r="237" spans="1:33" x14ac:dyDescent="0.25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25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.75" thickBot="1" x14ac:dyDescent="0.3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.75" thickBot="1" x14ac:dyDescent="0.3">
      <c r="A240" s="224">
        <v>60</v>
      </c>
      <c r="B240" s="225">
        <v>11511</v>
      </c>
      <c r="C240" s="226" t="s">
        <v>168</v>
      </c>
      <c r="D240" s="227"/>
      <c r="E240" s="228"/>
      <c r="F240" s="228" t="s">
        <v>2233</v>
      </c>
      <c r="G240" s="229"/>
      <c r="H240" s="227"/>
      <c r="I240" s="228"/>
      <c r="J240" s="228"/>
      <c r="K240" s="229"/>
      <c r="L240" s="227"/>
      <c r="M240" s="228"/>
      <c r="N240" s="228"/>
      <c r="O240" s="229"/>
      <c r="P240" s="227"/>
      <c r="Q240" s="228"/>
      <c r="R240" s="228"/>
      <c r="S240" s="229"/>
      <c r="T240" s="227"/>
      <c r="U240" s="228"/>
      <c r="V240" s="228"/>
      <c r="W240" s="229"/>
      <c r="X240" s="227"/>
      <c r="Y240" s="228"/>
      <c r="Z240" s="228"/>
      <c r="AA240" s="229"/>
      <c r="AB240" s="227"/>
      <c r="AC240" s="228"/>
      <c r="AD240" s="228"/>
      <c r="AE240" s="229"/>
      <c r="AF240" s="230">
        <f>F240+J240+N240+R240+V240+Z240+AD240</f>
        <v>8</v>
      </c>
      <c r="AG240">
        <f>SUM(AF240:AF243)</f>
        <v>8</v>
      </c>
    </row>
    <row r="241" spans="1:33" x14ac:dyDescent="0.25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25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.75" thickBot="1" x14ac:dyDescent="0.3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.75" thickBot="1" x14ac:dyDescent="0.3">
      <c r="A244" s="224">
        <v>61</v>
      </c>
      <c r="B244" s="225">
        <v>11485</v>
      </c>
      <c r="C244" s="226" t="s">
        <v>828</v>
      </c>
      <c r="D244" s="227"/>
      <c r="E244" s="228"/>
      <c r="F244" s="228" t="s">
        <v>2233</v>
      </c>
      <c r="G244" s="229"/>
      <c r="H244" s="227"/>
      <c r="I244" s="228"/>
      <c r="J244" s="228"/>
      <c r="K244" s="229"/>
      <c r="L244" s="227"/>
      <c r="M244" s="228"/>
      <c r="N244" s="228"/>
      <c r="O244" s="229"/>
      <c r="P244" s="227"/>
      <c r="Q244" s="228"/>
      <c r="R244" s="228"/>
      <c r="S244" s="229"/>
      <c r="T244" s="227"/>
      <c r="U244" s="228"/>
      <c r="V244" s="228"/>
      <c r="W244" s="229"/>
      <c r="X244" s="227"/>
      <c r="Y244" s="228"/>
      <c r="Z244" s="228"/>
      <c r="AA244" s="229"/>
      <c r="AB244" s="227"/>
      <c r="AC244" s="228"/>
      <c r="AD244" s="228"/>
      <c r="AE244" s="229"/>
      <c r="AF244" s="230">
        <f>F244+J244+N244+R244+V244+Z244+AD244</f>
        <v>8</v>
      </c>
      <c r="AG244">
        <f>SUM(AF244:AF247)</f>
        <v>8</v>
      </c>
    </row>
    <row r="245" spans="1:33" x14ac:dyDescent="0.25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25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.75" thickBot="1" x14ac:dyDescent="0.3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.75" thickBot="1" x14ac:dyDescent="0.3">
      <c r="A248" s="224">
        <v>62</v>
      </c>
      <c r="B248" s="225">
        <v>11421</v>
      </c>
      <c r="C248" s="226" t="s">
        <v>62</v>
      </c>
      <c r="D248" s="227"/>
      <c r="E248" s="228"/>
      <c r="F248" s="228" t="s">
        <v>2233</v>
      </c>
      <c r="G248" s="229"/>
      <c r="H248" s="227"/>
      <c r="I248" s="228"/>
      <c r="J248" s="228"/>
      <c r="K248" s="229"/>
      <c r="L248" s="227"/>
      <c r="M248" s="228"/>
      <c r="N248" s="228"/>
      <c r="O248" s="229"/>
      <c r="P248" s="227"/>
      <c r="Q248" s="228"/>
      <c r="R248" s="228"/>
      <c r="S248" s="229"/>
      <c r="T248" s="227"/>
      <c r="U248" s="228"/>
      <c r="V248" s="228"/>
      <c r="W248" s="229"/>
      <c r="X248" s="227"/>
      <c r="Y248" s="228"/>
      <c r="Z248" s="228"/>
      <c r="AA248" s="229"/>
      <c r="AB248" s="227"/>
      <c r="AC248" s="228"/>
      <c r="AD248" s="228"/>
      <c r="AE248" s="229"/>
      <c r="AF248" s="230">
        <f>F248+J248+N248+R248+V248+Z248+AD248</f>
        <v>8</v>
      </c>
      <c r="AG248">
        <f>SUM(AF248:AF251)</f>
        <v>8</v>
      </c>
    </row>
    <row r="249" spans="1:33" x14ac:dyDescent="0.25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25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.75" thickBot="1" x14ac:dyDescent="0.3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.75" thickBot="1" x14ac:dyDescent="0.3">
      <c r="A252" s="224">
        <v>63</v>
      </c>
      <c r="B252" s="225">
        <v>11484</v>
      </c>
      <c r="C252" s="226" t="s">
        <v>63</v>
      </c>
      <c r="D252" s="227"/>
      <c r="E252" s="228"/>
      <c r="F252" s="228" t="s">
        <v>2233</v>
      </c>
      <c r="G252" s="229"/>
      <c r="H252" s="227"/>
      <c r="I252" s="228"/>
      <c r="J252" s="228"/>
      <c r="K252" s="229"/>
      <c r="L252" s="227"/>
      <c r="M252" s="228"/>
      <c r="N252" s="228"/>
      <c r="O252" s="229"/>
      <c r="P252" s="227"/>
      <c r="Q252" s="228"/>
      <c r="R252" s="228"/>
      <c r="S252" s="229"/>
      <c r="T252" s="227"/>
      <c r="U252" s="228"/>
      <c r="V252" s="228"/>
      <c r="W252" s="229"/>
      <c r="X252" s="227"/>
      <c r="Y252" s="228"/>
      <c r="Z252" s="228"/>
      <c r="AA252" s="229"/>
      <c r="AB252" s="227"/>
      <c r="AC252" s="228"/>
      <c r="AD252" s="228"/>
      <c r="AE252" s="229"/>
      <c r="AF252" s="230">
        <f>F252+J252+N252+R252+V252+Z252+AD252</f>
        <v>8</v>
      </c>
      <c r="AG252">
        <f>SUM(AF252:AF255)</f>
        <v>8</v>
      </c>
    </row>
    <row r="253" spans="1:33" x14ac:dyDescent="0.25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25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.75" thickBot="1" x14ac:dyDescent="0.3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.75" thickBot="1" x14ac:dyDescent="0.3">
      <c r="A256" s="224">
        <v>64</v>
      </c>
      <c r="B256" s="225">
        <v>11445</v>
      </c>
      <c r="C256" s="226" t="s">
        <v>67</v>
      </c>
      <c r="D256" s="227"/>
      <c r="E256" s="228"/>
      <c r="F256" s="228" t="s">
        <v>2233</v>
      </c>
      <c r="G256" s="229"/>
      <c r="H256" s="227"/>
      <c r="I256" s="228"/>
      <c r="J256" s="228"/>
      <c r="K256" s="229"/>
      <c r="L256" s="227"/>
      <c r="M256" s="228"/>
      <c r="N256" s="228"/>
      <c r="O256" s="229"/>
      <c r="P256" s="227"/>
      <c r="Q256" s="228"/>
      <c r="R256" s="228"/>
      <c r="S256" s="229"/>
      <c r="T256" s="227"/>
      <c r="U256" s="228"/>
      <c r="V256" s="228"/>
      <c r="W256" s="229"/>
      <c r="X256" s="227"/>
      <c r="Y256" s="228"/>
      <c r="Z256" s="228"/>
      <c r="AA256" s="229"/>
      <c r="AB256" s="227"/>
      <c r="AC256" s="228"/>
      <c r="AD256" s="228"/>
      <c r="AE256" s="229"/>
      <c r="AF256" s="230">
        <f>F256+J256+N256+R256+V256+Z256+AD256</f>
        <v>8</v>
      </c>
      <c r="AG256">
        <f>SUM(AF256:AF259)</f>
        <v>8</v>
      </c>
    </row>
    <row r="257" spans="1:33" x14ac:dyDescent="0.25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25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.75" thickBot="1" x14ac:dyDescent="0.3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.75" thickBot="1" x14ac:dyDescent="0.3">
      <c r="A260" s="224">
        <v>65</v>
      </c>
      <c r="B260" s="225">
        <v>11432</v>
      </c>
      <c r="C260" s="226" t="s">
        <v>170</v>
      </c>
      <c r="D260" s="227"/>
      <c r="E260" s="228"/>
      <c r="F260" s="228" t="s">
        <v>2246</v>
      </c>
      <c r="G260" s="229"/>
      <c r="H260" s="227"/>
      <c r="I260" s="228"/>
      <c r="J260" s="228"/>
      <c r="K260" s="229"/>
      <c r="L260" s="227"/>
      <c r="M260" s="228"/>
      <c r="N260" s="228"/>
      <c r="O260" s="229"/>
      <c r="P260" s="227"/>
      <c r="Q260" s="228"/>
      <c r="R260" s="228"/>
      <c r="S260" s="229"/>
      <c r="T260" s="227"/>
      <c r="U260" s="228"/>
      <c r="V260" s="228"/>
      <c r="W260" s="229"/>
      <c r="X260" s="227"/>
      <c r="Y260" s="228"/>
      <c r="Z260" s="228"/>
      <c r="AA260" s="229"/>
      <c r="AB260" s="227"/>
      <c r="AC260" s="228"/>
      <c r="AD260" s="228"/>
      <c r="AE260" s="229"/>
      <c r="AF260" s="230">
        <f>F260+J260+N260+R260+V260+Z260+AD260</f>
        <v>3</v>
      </c>
      <c r="AG260">
        <f>SUM(AF260:AF263)</f>
        <v>3</v>
      </c>
    </row>
    <row r="261" spans="1:33" x14ac:dyDescent="0.25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25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.75" thickBot="1" x14ac:dyDescent="0.3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.75" thickBot="1" x14ac:dyDescent="0.3">
      <c r="A264" s="224">
        <v>66</v>
      </c>
      <c r="B264" s="225">
        <v>11422</v>
      </c>
      <c r="C264" s="226" t="s">
        <v>69</v>
      </c>
      <c r="D264" s="227"/>
      <c r="E264" s="228"/>
      <c r="F264" s="228" t="s">
        <v>2243</v>
      </c>
      <c r="G264" s="229"/>
      <c r="H264" s="227"/>
      <c r="I264" s="228"/>
      <c r="J264" s="228"/>
      <c r="K264" s="229"/>
      <c r="L264" s="227"/>
      <c r="M264" s="228"/>
      <c r="N264" s="228"/>
      <c r="O264" s="229"/>
      <c r="P264" s="227"/>
      <c r="Q264" s="228"/>
      <c r="R264" s="228"/>
      <c r="S264" s="229"/>
      <c r="T264" s="227"/>
      <c r="U264" s="228"/>
      <c r="V264" s="228"/>
      <c r="W264" s="229"/>
      <c r="X264" s="227"/>
      <c r="Y264" s="228"/>
      <c r="Z264" s="228"/>
      <c r="AA264" s="229"/>
      <c r="AB264" s="227"/>
      <c r="AC264" s="228"/>
      <c r="AD264" s="228"/>
      <c r="AE264" s="229"/>
      <c r="AF264" s="230">
        <f>F264+J264+N264+R264+V264+Z264+AD264</f>
        <v>10.5</v>
      </c>
      <c r="AG264">
        <f>SUM(AF264:AF267)</f>
        <v>10.5</v>
      </c>
    </row>
    <row r="265" spans="1:33" x14ac:dyDescent="0.25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25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.75" thickBot="1" x14ac:dyDescent="0.3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.75" thickBot="1" x14ac:dyDescent="0.3">
      <c r="A268" s="224">
        <v>67</v>
      </c>
      <c r="B268" s="225">
        <v>11506</v>
      </c>
      <c r="C268" s="226" t="s">
        <v>100</v>
      </c>
      <c r="D268" s="227"/>
      <c r="E268" s="228"/>
      <c r="F268" s="228" t="s">
        <v>2233</v>
      </c>
      <c r="G268" s="229"/>
      <c r="H268" s="227"/>
      <c r="I268" s="228"/>
      <c r="J268" s="228"/>
      <c r="K268" s="229"/>
      <c r="L268" s="227"/>
      <c r="M268" s="228"/>
      <c r="N268" s="228"/>
      <c r="O268" s="229"/>
      <c r="P268" s="227"/>
      <c r="Q268" s="228"/>
      <c r="R268" s="228"/>
      <c r="S268" s="229"/>
      <c r="T268" s="227"/>
      <c r="U268" s="228"/>
      <c r="V268" s="228"/>
      <c r="W268" s="229"/>
      <c r="X268" s="227"/>
      <c r="Y268" s="228"/>
      <c r="Z268" s="228"/>
      <c r="AA268" s="229"/>
      <c r="AB268" s="227"/>
      <c r="AC268" s="228"/>
      <c r="AD268" s="228"/>
      <c r="AE268" s="229"/>
      <c r="AF268" s="230">
        <f>F268+J268+N268+R268+V268+Z268+AD268</f>
        <v>8</v>
      </c>
      <c r="AG268">
        <f>SUM(AF268:AF271)</f>
        <v>8</v>
      </c>
    </row>
    <row r="269" spans="1:33" x14ac:dyDescent="0.25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25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.75" thickBot="1" x14ac:dyDescent="0.3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.75" thickBot="1" x14ac:dyDescent="0.3">
      <c r="A272" s="224">
        <v>68</v>
      </c>
      <c r="B272" s="225">
        <v>11477</v>
      </c>
      <c r="C272" s="226" t="s">
        <v>71</v>
      </c>
      <c r="D272" s="227"/>
      <c r="E272" s="228"/>
      <c r="F272" s="228" t="s">
        <v>2233</v>
      </c>
      <c r="G272" s="229"/>
      <c r="H272" s="227"/>
      <c r="I272" s="228"/>
      <c r="J272" s="228"/>
      <c r="K272" s="229"/>
      <c r="L272" s="227"/>
      <c r="M272" s="228"/>
      <c r="N272" s="228"/>
      <c r="O272" s="229"/>
      <c r="P272" s="227"/>
      <c r="Q272" s="228"/>
      <c r="R272" s="228"/>
      <c r="S272" s="229"/>
      <c r="T272" s="227"/>
      <c r="U272" s="228"/>
      <c r="V272" s="228"/>
      <c r="W272" s="229"/>
      <c r="X272" s="227"/>
      <c r="Y272" s="228"/>
      <c r="Z272" s="228"/>
      <c r="AA272" s="229"/>
      <c r="AB272" s="227"/>
      <c r="AC272" s="228"/>
      <c r="AD272" s="228"/>
      <c r="AE272" s="229"/>
      <c r="AF272" s="230">
        <f>F272+J272+N272+R272+V272+Z272+AD272</f>
        <v>8</v>
      </c>
      <c r="AG272">
        <f>SUM(AF272:AF275)</f>
        <v>8</v>
      </c>
    </row>
    <row r="273" spans="1:33" x14ac:dyDescent="0.25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25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.75" thickBot="1" x14ac:dyDescent="0.3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.75" thickBot="1" x14ac:dyDescent="0.3">
      <c r="A276" s="224">
        <v>69</v>
      </c>
      <c r="B276" s="225">
        <v>11456</v>
      </c>
      <c r="C276" s="226" t="s">
        <v>72</v>
      </c>
      <c r="D276" s="227"/>
      <c r="E276" s="228"/>
      <c r="F276" s="228" t="s">
        <v>2233</v>
      </c>
      <c r="G276" s="229"/>
      <c r="H276" s="227"/>
      <c r="I276" s="228"/>
      <c r="J276" s="228"/>
      <c r="K276" s="229"/>
      <c r="L276" s="227"/>
      <c r="M276" s="228"/>
      <c r="N276" s="228"/>
      <c r="O276" s="229"/>
      <c r="P276" s="227"/>
      <c r="Q276" s="228"/>
      <c r="R276" s="228"/>
      <c r="S276" s="229"/>
      <c r="T276" s="227"/>
      <c r="U276" s="228"/>
      <c r="V276" s="228"/>
      <c r="W276" s="229"/>
      <c r="X276" s="227"/>
      <c r="Y276" s="228"/>
      <c r="Z276" s="228"/>
      <c r="AA276" s="229"/>
      <c r="AB276" s="227"/>
      <c r="AC276" s="228"/>
      <c r="AD276" s="228"/>
      <c r="AE276" s="229"/>
      <c r="AF276" s="230">
        <f>F276+J276+N276+R276+V276+Z276+AD276</f>
        <v>8</v>
      </c>
      <c r="AG276">
        <f>SUM(AF276:AF279)</f>
        <v>8</v>
      </c>
    </row>
    <row r="277" spans="1:33" x14ac:dyDescent="0.25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25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.75" thickBot="1" x14ac:dyDescent="0.3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.75" thickBot="1" x14ac:dyDescent="0.3">
      <c r="A280" s="224">
        <v>70</v>
      </c>
      <c r="B280" s="225">
        <v>11533</v>
      </c>
      <c r="C280" s="226" t="s">
        <v>270</v>
      </c>
      <c r="D280" s="227"/>
      <c r="E280" s="228"/>
      <c r="F280" s="228" t="s">
        <v>2238</v>
      </c>
      <c r="G280" s="229"/>
      <c r="H280" s="227"/>
      <c r="I280" s="228"/>
      <c r="J280" s="228"/>
      <c r="K280" s="229"/>
      <c r="L280" s="227"/>
      <c r="M280" s="228"/>
      <c r="N280" s="228"/>
      <c r="O280" s="229"/>
      <c r="P280" s="227"/>
      <c r="Q280" s="228"/>
      <c r="R280" s="228"/>
      <c r="S280" s="229"/>
      <c r="T280" s="227"/>
      <c r="U280" s="228"/>
      <c r="V280" s="228"/>
      <c r="W280" s="229"/>
      <c r="X280" s="227"/>
      <c r="Y280" s="228"/>
      <c r="Z280" s="228"/>
      <c r="AA280" s="229"/>
      <c r="AB280" s="227"/>
      <c r="AC280" s="228"/>
      <c r="AD280" s="228"/>
      <c r="AE280" s="229"/>
      <c r="AF280" s="230">
        <f>F280+J280+N280+R280+V280+Z280+AD280</f>
        <v>9.5</v>
      </c>
      <c r="AG280">
        <f>SUM(AF280:AF283)</f>
        <v>9.5</v>
      </c>
    </row>
    <row r="281" spans="1:33" x14ac:dyDescent="0.25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25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.75" thickBot="1" x14ac:dyDescent="0.3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  <row r="284" spans="1:33" ht="15.75" thickBot="1" x14ac:dyDescent="0.3">
      <c r="A284" s="224">
        <v>71</v>
      </c>
      <c r="B284" s="225">
        <v>11444</v>
      </c>
      <c r="C284" s="226" t="s">
        <v>75</v>
      </c>
      <c r="D284" s="227"/>
      <c r="E284" s="228"/>
      <c r="F284" s="228" t="s">
        <v>2233</v>
      </c>
      <c r="G284" s="229"/>
      <c r="H284" s="227"/>
      <c r="I284" s="228"/>
      <c r="J284" s="228"/>
      <c r="K284" s="229"/>
      <c r="L284" s="227"/>
      <c r="M284" s="228"/>
      <c r="N284" s="228"/>
      <c r="O284" s="229"/>
      <c r="P284" s="227"/>
      <c r="Q284" s="228"/>
      <c r="R284" s="228"/>
      <c r="S284" s="229"/>
      <c r="T284" s="227"/>
      <c r="U284" s="228"/>
      <c r="V284" s="228"/>
      <c r="W284" s="229"/>
      <c r="X284" s="227"/>
      <c r="Y284" s="228"/>
      <c r="Z284" s="228"/>
      <c r="AA284" s="229"/>
      <c r="AB284" s="227"/>
      <c r="AC284" s="228"/>
      <c r="AD284" s="228"/>
      <c r="AE284" s="229"/>
      <c r="AF284" s="230">
        <f>F284+J284+N284+R284+V284+Z284+AD284</f>
        <v>8</v>
      </c>
      <c r="AG284">
        <f>SUM(AF284:AF287)</f>
        <v>8</v>
      </c>
    </row>
    <row r="285" spans="1:33" x14ac:dyDescent="0.25">
      <c r="A285" s="10"/>
      <c r="B285" s="19"/>
      <c r="C285" s="84"/>
      <c r="D285" s="57"/>
      <c r="E285" s="58"/>
      <c r="F285" s="69"/>
      <c r="G285" s="71"/>
      <c r="H285" s="57"/>
      <c r="I285" s="58"/>
      <c r="J285" s="69"/>
      <c r="K285" s="71"/>
      <c r="L285" s="57"/>
      <c r="M285" s="58"/>
      <c r="N285" s="69"/>
      <c r="O285" s="71"/>
      <c r="P285" s="57"/>
      <c r="Q285" s="58"/>
      <c r="R285" s="69"/>
      <c r="S285" s="71"/>
      <c r="T285" s="57"/>
      <c r="U285" s="58"/>
      <c r="V285" s="69"/>
      <c r="W285" s="71"/>
      <c r="X285" s="57"/>
      <c r="Y285" s="58"/>
      <c r="Z285" s="54"/>
      <c r="AA285" s="71"/>
      <c r="AB285" s="57"/>
      <c r="AC285" s="58"/>
      <c r="AD285" s="54"/>
      <c r="AE285" s="56"/>
      <c r="AF285" s="85">
        <f>F285+J285+N285+R285+V285+Z285+AD285</f>
        <v>0</v>
      </c>
    </row>
    <row r="286" spans="1:33" x14ac:dyDescent="0.25">
      <c r="A286" s="10"/>
      <c r="B286" s="9"/>
      <c r="C286" s="16"/>
      <c r="D286" s="11"/>
      <c r="E286" s="12"/>
      <c r="F286" s="68"/>
      <c r="G286" s="13"/>
      <c r="H286" s="11"/>
      <c r="I286" s="12"/>
      <c r="J286" s="68"/>
      <c r="K286" s="13"/>
      <c r="L286" s="11"/>
      <c r="M286" s="12"/>
      <c r="N286" s="68"/>
      <c r="O286" s="13"/>
      <c r="P286" s="11"/>
      <c r="Q286" s="12"/>
      <c r="R286" s="68"/>
      <c r="S286" s="13"/>
      <c r="T286" s="11"/>
      <c r="U286" s="12"/>
      <c r="V286" s="68"/>
      <c r="W286" s="13"/>
      <c r="X286" s="11"/>
      <c r="Y286" s="12"/>
      <c r="Z286" s="53"/>
      <c r="AA286" s="13"/>
      <c r="AB286" s="11"/>
      <c r="AC286" s="12"/>
      <c r="AD286" s="53"/>
      <c r="AE286" s="17"/>
      <c r="AF286" s="85">
        <f t="shared" ref="AF286:AF287" si="70">F286+J286+N286+R286+V286+Z286+AD286</f>
        <v>0</v>
      </c>
    </row>
    <row r="287" spans="1:33" ht="15.75" thickBot="1" x14ac:dyDescent="0.3">
      <c r="A287" s="14"/>
      <c r="B287" s="20"/>
      <c r="C287" s="18"/>
      <c r="D287" s="93"/>
      <c r="E287" s="91"/>
      <c r="F287" s="94"/>
      <c r="G287" s="95"/>
      <c r="H287" s="93"/>
      <c r="I287" s="91"/>
      <c r="J287" s="94"/>
      <c r="K287" s="95"/>
      <c r="L287" s="93"/>
      <c r="M287" s="91"/>
      <c r="N287" s="94"/>
      <c r="O287" s="95"/>
      <c r="P287" s="93"/>
      <c r="Q287" s="91"/>
      <c r="R287" s="94"/>
      <c r="S287" s="95"/>
      <c r="T287" s="93"/>
      <c r="U287" s="91"/>
      <c r="V287" s="94"/>
      <c r="W287" s="95"/>
      <c r="X287" s="93"/>
      <c r="Y287" s="91"/>
      <c r="Z287" s="96"/>
      <c r="AA287" s="95"/>
      <c r="AB287" s="93"/>
      <c r="AC287" s="91"/>
      <c r="AD287" s="96"/>
      <c r="AE287" s="92"/>
      <c r="AF287" s="97">
        <f t="shared" si="70"/>
        <v>0</v>
      </c>
    </row>
    <row r="288" spans="1:33" ht="15.75" thickBot="1" x14ac:dyDescent="0.3">
      <c r="A288" s="224">
        <v>72</v>
      </c>
      <c r="B288" s="225">
        <v>11434</v>
      </c>
      <c r="C288" s="226" t="s">
        <v>76</v>
      </c>
      <c r="D288" s="227"/>
      <c r="E288" s="228"/>
      <c r="F288" s="228" t="s">
        <v>2239</v>
      </c>
      <c r="G288" s="229"/>
      <c r="H288" s="227"/>
      <c r="I288" s="228"/>
      <c r="J288" s="228"/>
      <c r="K288" s="229"/>
      <c r="L288" s="227"/>
      <c r="M288" s="228"/>
      <c r="N288" s="228"/>
      <c r="O288" s="229"/>
      <c r="P288" s="227"/>
      <c r="Q288" s="228"/>
      <c r="R288" s="228"/>
      <c r="S288" s="229"/>
      <c r="T288" s="227"/>
      <c r="U288" s="228"/>
      <c r="V288" s="228"/>
      <c r="W288" s="229"/>
      <c r="X288" s="227"/>
      <c r="Y288" s="228"/>
      <c r="Z288" s="228"/>
      <c r="AA288" s="229"/>
      <c r="AB288" s="227"/>
      <c r="AC288" s="228"/>
      <c r="AD288" s="228"/>
      <c r="AE288" s="229"/>
      <c r="AF288" s="230">
        <f>F288+J288+N288+R288+V288+Z288+AD288</f>
        <v>8.5</v>
      </c>
      <c r="AG288">
        <f>SUM(AF288:AF291)</f>
        <v>8.5</v>
      </c>
    </row>
    <row r="289" spans="1:33" x14ac:dyDescent="0.25">
      <c r="A289" s="10"/>
      <c r="B289" s="19"/>
      <c r="C289" s="84"/>
      <c r="D289" s="57"/>
      <c r="E289" s="58"/>
      <c r="F289" s="69"/>
      <c r="G289" s="71"/>
      <c r="H289" s="57"/>
      <c r="I289" s="58"/>
      <c r="J289" s="69"/>
      <c r="K289" s="71"/>
      <c r="L289" s="57"/>
      <c r="M289" s="58"/>
      <c r="N289" s="69"/>
      <c r="O289" s="71"/>
      <c r="P289" s="57"/>
      <c r="Q289" s="58"/>
      <c r="R289" s="69"/>
      <c r="S289" s="71"/>
      <c r="T289" s="57"/>
      <c r="U289" s="58"/>
      <c r="V289" s="69"/>
      <c r="W289" s="71"/>
      <c r="X289" s="57"/>
      <c r="Y289" s="58"/>
      <c r="Z289" s="54"/>
      <c r="AA289" s="71"/>
      <c r="AB289" s="57"/>
      <c r="AC289" s="58"/>
      <c r="AD289" s="54"/>
      <c r="AE289" s="56"/>
      <c r="AF289" s="85">
        <f>F289+J289+N289+R289+V289+Z289+AD289</f>
        <v>0</v>
      </c>
    </row>
    <row r="290" spans="1:33" x14ac:dyDescent="0.25">
      <c r="A290" s="10"/>
      <c r="B290" s="9"/>
      <c r="C290" s="16"/>
      <c r="D290" s="11"/>
      <c r="E290" s="12"/>
      <c r="F290" s="68"/>
      <c r="G290" s="13"/>
      <c r="H290" s="11"/>
      <c r="I290" s="12"/>
      <c r="J290" s="68"/>
      <c r="K290" s="13"/>
      <c r="L290" s="11"/>
      <c r="M290" s="12"/>
      <c r="N290" s="68"/>
      <c r="O290" s="13"/>
      <c r="P290" s="11"/>
      <c r="Q290" s="12"/>
      <c r="R290" s="68"/>
      <c r="S290" s="13"/>
      <c r="T290" s="11"/>
      <c r="U290" s="12"/>
      <c r="V290" s="68"/>
      <c r="W290" s="13"/>
      <c r="X290" s="11"/>
      <c r="Y290" s="12"/>
      <c r="Z290" s="53"/>
      <c r="AA290" s="13"/>
      <c r="AB290" s="11"/>
      <c r="AC290" s="12"/>
      <c r="AD290" s="53"/>
      <c r="AE290" s="17"/>
      <c r="AF290" s="85">
        <f t="shared" ref="AF290:AF291" si="71">F290+J290+N290+R290+V290+Z290+AD290</f>
        <v>0</v>
      </c>
    </row>
    <row r="291" spans="1:33" ht="15.75" thickBot="1" x14ac:dyDescent="0.3">
      <c r="A291" s="14"/>
      <c r="B291" s="20"/>
      <c r="C291" s="18"/>
      <c r="D291" s="93"/>
      <c r="E291" s="91"/>
      <c r="F291" s="94"/>
      <c r="G291" s="95"/>
      <c r="H291" s="93"/>
      <c r="I291" s="91"/>
      <c r="J291" s="94"/>
      <c r="K291" s="95"/>
      <c r="L291" s="93"/>
      <c r="M291" s="91"/>
      <c r="N291" s="94"/>
      <c r="O291" s="95"/>
      <c r="P291" s="93"/>
      <c r="Q291" s="91"/>
      <c r="R291" s="94"/>
      <c r="S291" s="95"/>
      <c r="T291" s="93"/>
      <c r="U291" s="91"/>
      <c r="V291" s="94"/>
      <c r="W291" s="95"/>
      <c r="X291" s="93"/>
      <c r="Y291" s="91"/>
      <c r="Z291" s="96"/>
      <c r="AA291" s="95"/>
      <c r="AB291" s="93"/>
      <c r="AC291" s="91"/>
      <c r="AD291" s="96"/>
      <c r="AE291" s="92"/>
      <c r="AF291" s="97">
        <f t="shared" si="71"/>
        <v>0</v>
      </c>
    </row>
    <row r="292" spans="1:33" ht="15.75" thickBot="1" x14ac:dyDescent="0.3">
      <c r="A292" s="224">
        <v>73</v>
      </c>
      <c r="B292" s="225">
        <v>11455</v>
      </c>
      <c r="C292" s="226" t="s">
        <v>172</v>
      </c>
      <c r="D292" s="227"/>
      <c r="E292" s="228"/>
      <c r="F292" s="228" t="s">
        <v>2233</v>
      </c>
      <c r="G292" s="229"/>
      <c r="H292" s="227"/>
      <c r="I292" s="228"/>
      <c r="J292" s="228"/>
      <c r="K292" s="229"/>
      <c r="L292" s="227"/>
      <c r="M292" s="228"/>
      <c r="N292" s="228"/>
      <c r="O292" s="229"/>
      <c r="P292" s="227"/>
      <c r="Q292" s="228"/>
      <c r="R292" s="228"/>
      <c r="S292" s="229"/>
      <c r="T292" s="227"/>
      <c r="U292" s="228"/>
      <c r="V292" s="228"/>
      <c r="W292" s="229"/>
      <c r="X292" s="227"/>
      <c r="Y292" s="228"/>
      <c r="Z292" s="228"/>
      <c r="AA292" s="229"/>
      <c r="AB292" s="227"/>
      <c r="AC292" s="228"/>
      <c r="AD292" s="228"/>
      <c r="AE292" s="229"/>
      <c r="AF292" s="230">
        <f>F292+J292+N292+R292+V292+Z292+AD292</f>
        <v>8</v>
      </c>
      <c r="AG292">
        <f>SUM(AF292:AF295)</f>
        <v>8</v>
      </c>
    </row>
    <row r="293" spans="1:33" x14ac:dyDescent="0.25">
      <c r="A293" s="10"/>
      <c r="B293" s="19"/>
      <c r="C293" s="84"/>
      <c r="D293" s="57"/>
      <c r="E293" s="58"/>
      <c r="F293" s="69"/>
      <c r="G293" s="71"/>
      <c r="H293" s="57"/>
      <c r="I293" s="58"/>
      <c r="J293" s="69"/>
      <c r="K293" s="71"/>
      <c r="L293" s="57"/>
      <c r="M293" s="58"/>
      <c r="N293" s="69"/>
      <c r="O293" s="71"/>
      <c r="P293" s="57"/>
      <c r="Q293" s="58"/>
      <c r="R293" s="69"/>
      <c r="S293" s="71"/>
      <c r="T293" s="57"/>
      <c r="U293" s="58"/>
      <c r="V293" s="69"/>
      <c r="W293" s="71"/>
      <c r="X293" s="57"/>
      <c r="Y293" s="58"/>
      <c r="Z293" s="54"/>
      <c r="AA293" s="71"/>
      <c r="AB293" s="57"/>
      <c r="AC293" s="58"/>
      <c r="AD293" s="54"/>
      <c r="AE293" s="56"/>
      <c r="AF293" s="85">
        <f>F293+J293+N293+R293+V293+Z293+AD293</f>
        <v>0</v>
      </c>
    </row>
    <row r="294" spans="1:33" x14ac:dyDescent="0.25">
      <c r="A294" s="10"/>
      <c r="B294" s="9"/>
      <c r="C294" s="16"/>
      <c r="D294" s="11"/>
      <c r="E294" s="12"/>
      <c r="F294" s="68"/>
      <c r="G294" s="13"/>
      <c r="H294" s="11"/>
      <c r="I294" s="12"/>
      <c r="J294" s="68"/>
      <c r="K294" s="13"/>
      <c r="L294" s="11"/>
      <c r="M294" s="12"/>
      <c r="N294" s="68"/>
      <c r="O294" s="13"/>
      <c r="P294" s="11"/>
      <c r="Q294" s="12"/>
      <c r="R294" s="68"/>
      <c r="S294" s="13"/>
      <c r="T294" s="11"/>
      <c r="U294" s="12"/>
      <c r="V294" s="68"/>
      <c r="W294" s="13"/>
      <c r="X294" s="11"/>
      <c r="Y294" s="12"/>
      <c r="Z294" s="53"/>
      <c r="AA294" s="13"/>
      <c r="AB294" s="11"/>
      <c r="AC294" s="12"/>
      <c r="AD294" s="53"/>
      <c r="AE294" s="17"/>
      <c r="AF294" s="85">
        <f t="shared" ref="AF294:AF295" si="72">F294+J294+N294+R294+V294+Z294+AD294</f>
        <v>0</v>
      </c>
    </row>
    <row r="295" spans="1:33" ht="15.75" thickBot="1" x14ac:dyDescent="0.3">
      <c r="A295" s="14"/>
      <c r="B295" s="20"/>
      <c r="C295" s="18"/>
      <c r="D295" s="93"/>
      <c r="E295" s="91"/>
      <c r="F295" s="94"/>
      <c r="G295" s="95"/>
      <c r="H295" s="93"/>
      <c r="I295" s="91"/>
      <c r="J295" s="94"/>
      <c r="K295" s="95"/>
      <c r="L295" s="93"/>
      <c r="M295" s="91"/>
      <c r="N295" s="94"/>
      <c r="O295" s="95"/>
      <c r="P295" s="93"/>
      <c r="Q295" s="91"/>
      <c r="R295" s="94"/>
      <c r="S295" s="95"/>
      <c r="T295" s="93"/>
      <c r="U295" s="91"/>
      <c r="V295" s="94"/>
      <c r="W295" s="95"/>
      <c r="X295" s="93"/>
      <c r="Y295" s="91"/>
      <c r="Z295" s="96"/>
      <c r="AA295" s="95"/>
      <c r="AB295" s="93"/>
      <c r="AC295" s="91"/>
      <c r="AD295" s="96"/>
      <c r="AE295" s="92"/>
      <c r="AF295" s="97">
        <f t="shared" si="72"/>
        <v>0</v>
      </c>
    </row>
    <row r="296" spans="1:33" ht="15.75" thickBot="1" x14ac:dyDescent="0.3">
      <c r="A296" s="224">
        <v>74</v>
      </c>
      <c r="B296" s="225">
        <v>11463</v>
      </c>
      <c r="C296" s="226" t="s">
        <v>173</v>
      </c>
      <c r="D296" s="227"/>
      <c r="E296" s="228"/>
      <c r="F296" s="228" t="s">
        <v>2230</v>
      </c>
      <c r="G296" s="229"/>
      <c r="H296" s="227"/>
      <c r="I296" s="228"/>
      <c r="J296" s="228"/>
      <c r="K296" s="229"/>
      <c r="L296" s="227"/>
      <c r="M296" s="228"/>
      <c r="N296" s="228"/>
      <c r="O296" s="229"/>
      <c r="P296" s="227"/>
      <c r="Q296" s="228"/>
      <c r="R296" s="228"/>
      <c r="S296" s="229"/>
      <c r="T296" s="227"/>
      <c r="U296" s="228"/>
      <c r="V296" s="228"/>
      <c r="W296" s="229"/>
      <c r="X296" s="227"/>
      <c r="Y296" s="228"/>
      <c r="Z296" s="228"/>
      <c r="AA296" s="229"/>
      <c r="AB296" s="227"/>
      <c r="AC296" s="228"/>
      <c r="AD296" s="228"/>
      <c r="AE296" s="229"/>
      <c r="AF296" s="230">
        <f>F296+J296+N296+R296+V296+Z296+AD296</f>
        <v>7</v>
      </c>
      <c r="AG296">
        <f>SUM(AF296:AF299)</f>
        <v>7</v>
      </c>
    </row>
    <row r="297" spans="1:33" x14ac:dyDescent="0.25">
      <c r="A297" s="10"/>
      <c r="B297" s="19"/>
      <c r="C297" s="84"/>
      <c r="D297" s="57"/>
      <c r="E297" s="58"/>
      <c r="F297" s="69"/>
      <c r="G297" s="71"/>
      <c r="H297" s="57"/>
      <c r="I297" s="58"/>
      <c r="J297" s="69"/>
      <c r="K297" s="71"/>
      <c r="L297" s="57"/>
      <c r="M297" s="58"/>
      <c r="N297" s="69"/>
      <c r="O297" s="71"/>
      <c r="P297" s="57"/>
      <c r="Q297" s="58"/>
      <c r="R297" s="69"/>
      <c r="S297" s="71"/>
      <c r="T297" s="57"/>
      <c r="U297" s="58"/>
      <c r="V297" s="69"/>
      <c r="W297" s="71"/>
      <c r="X297" s="57"/>
      <c r="Y297" s="58"/>
      <c r="Z297" s="54"/>
      <c r="AA297" s="71"/>
      <c r="AB297" s="57"/>
      <c r="AC297" s="58"/>
      <c r="AD297" s="54"/>
      <c r="AE297" s="56"/>
      <c r="AF297" s="85">
        <f>F297+J297+N297+R297+V297+Z297+AD297</f>
        <v>0</v>
      </c>
    </row>
    <row r="298" spans="1:33" x14ac:dyDescent="0.25">
      <c r="A298" s="10"/>
      <c r="B298" s="9"/>
      <c r="C298" s="16"/>
      <c r="D298" s="11"/>
      <c r="E298" s="12"/>
      <c r="F298" s="68"/>
      <c r="G298" s="13"/>
      <c r="H298" s="11"/>
      <c r="I298" s="12"/>
      <c r="J298" s="68"/>
      <c r="K298" s="13"/>
      <c r="L298" s="11"/>
      <c r="M298" s="12"/>
      <c r="N298" s="68"/>
      <c r="O298" s="13"/>
      <c r="P298" s="11"/>
      <c r="Q298" s="12"/>
      <c r="R298" s="68"/>
      <c r="S298" s="13"/>
      <c r="T298" s="11"/>
      <c r="U298" s="12"/>
      <c r="V298" s="68"/>
      <c r="W298" s="13"/>
      <c r="X298" s="11"/>
      <c r="Y298" s="12"/>
      <c r="Z298" s="53"/>
      <c r="AA298" s="13"/>
      <c r="AB298" s="11"/>
      <c r="AC298" s="12"/>
      <c r="AD298" s="53"/>
      <c r="AE298" s="17"/>
      <c r="AF298" s="85">
        <f t="shared" ref="AF298:AF299" si="73">F298+J298+N298+R298+V298+Z298+AD298</f>
        <v>0</v>
      </c>
    </row>
    <row r="299" spans="1:33" ht="15.75" thickBot="1" x14ac:dyDescent="0.3">
      <c r="A299" s="14"/>
      <c r="B299" s="20"/>
      <c r="C299" s="18"/>
      <c r="D299" s="93"/>
      <c r="E299" s="91"/>
      <c r="F299" s="94"/>
      <c r="G299" s="95"/>
      <c r="H299" s="93"/>
      <c r="I299" s="91"/>
      <c r="J299" s="94"/>
      <c r="K299" s="95"/>
      <c r="L299" s="93"/>
      <c r="M299" s="91"/>
      <c r="N299" s="94"/>
      <c r="O299" s="95"/>
      <c r="P299" s="93"/>
      <c r="Q299" s="91"/>
      <c r="R299" s="94"/>
      <c r="S299" s="95"/>
      <c r="T299" s="93"/>
      <c r="U299" s="91"/>
      <c r="V299" s="94"/>
      <c r="W299" s="95"/>
      <c r="X299" s="93"/>
      <c r="Y299" s="91"/>
      <c r="Z299" s="96"/>
      <c r="AA299" s="95"/>
      <c r="AB299" s="93"/>
      <c r="AC299" s="91"/>
      <c r="AD299" s="96"/>
      <c r="AE299" s="92"/>
      <c r="AF299" s="97">
        <f t="shared" si="73"/>
        <v>0</v>
      </c>
    </row>
    <row r="300" spans="1:33" ht="15.75" thickBot="1" x14ac:dyDescent="0.3">
      <c r="A300" s="224">
        <v>75</v>
      </c>
      <c r="B300" s="225">
        <v>11528</v>
      </c>
      <c r="C300" s="226" t="s">
        <v>121</v>
      </c>
      <c r="D300" s="227"/>
      <c r="E300" s="228"/>
      <c r="F300" s="228" t="s">
        <v>2230</v>
      </c>
      <c r="G300" s="229"/>
      <c r="H300" s="227"/>
      <c r="I300" s="228"/>
      <c r="J300" s="228"/>
      <c r="K300" s="229"/>
      <c r="L300" s="227"/>
      <c r="M300" s="228"/>
      <c r="N300" s="228"/>
      <c r="O300" s="229"/>
      <c r="P300" s="227"/>
      <c r="Q300" s="228"/>
      <c r="R300" s="228"/>
      <c r="S300" s="229"/>
      <c r="T300" s="227"/>
      <c r="U300" s="228"/>
      <c r="V300" s="228"/>
      <c r="W300" s="229"/>
      <c r="X300" s="227"/>
      <c r="Y300" s="228"/>
      <c r="Z300" s="228"/>
      <c r="AA300" s="229"/>
      <c r="AB300" s="227"/>
      <c r="AC300" s="228"/>
      <c r="AD300" s="228"/>
      <c r="AE300" s="229"/>
      <c r="AF300" s="230">
        <f>F300+J300+N300+R300+V300+Z300+AD300</f>
        <v>7</v>
      </c>
      <c r="AG300">
        <f>SUM(AF300:AF303)</f>
        <v>7</v>
      </c>
    </row>
    <row r="301" spans="1:33" x14ac:dyDescent="0.25">
      <c r="A301" s="10"/>
      <c r="B301" s="19"/>
      <c r="C301" s="84"/>
      <c r="D301" s="57"/>
      <c r="E301" s="58"/>
      <c r="F301" s="69"/>
      <c r="G301" s="71"/>
      <c r="H301" s="57"/>
      <c r="I301" s="58"/>
      <c r="J301" s="69"/>
      <c r="K301" s="71"/>
      <c r="L301" s="57"/>
      <c r="M301" s="58"/>
      <c r="N301" s="69"/>
      <c r="O301" s="71"/>
      <c r="P301" s="57"/>
      <c r="Q301" s="58"/>
      <c r="R301" s="69"/>
      <c r="S301" s="71"/>
      <c r="T301" s="57"/>
      <c r="U301" s="58"/>
      <c r="V301" s="69"/>
      <c r="W301" s="71"/>
      <c r="X301" s="57"/>
      <c r="Y301" s="58"/>
      <c r="Z301" s="54"/>
      <c r="AA301" s="71"/>
      <c r="AB301" s="57"/>
      <c r="AC301" s="58"/>
      <c r="AD301" s="54"/>
      <c r="AE301" s="56"/>
      <c r="AF301" s="85">
        <f>F301+J301+N301+R301+V301+Z301+AD301</f>
        <v>0</v>
      </c>
    </row>
    <row r="302" spans="1:33" x14ac:dyDescent="0.25">
      <c r="A302" s="10"/>
      <c r="B302" s="9"/>
      <c r="C302" s="16"/>
      <c r="D302" s="11"/>
      <c r="E302" s="12"/>
      <c r="F302" s="68"/>
      <c r="G302" s="13"/>
      <c r="H302" s="11"/>
      <c r="I302" s="12"/>
      <c r="J302" s="68"/>
      <c r="K302" s="13"/>
      <c r="L302" s="11"/>
      <c r="M302" s="12"/>
      <c r="N302" s="68"/>
      <c r="O302" s="13"/>
      <c r="P302" s="11"/>
      <c r="Q302" s="12"/>
      <c r="R302" s="68"/>
      <c r="S302" s="13"/>
      <c r="T302" s="11"/>
      <c r="U302" s="12"/>
      <c r="V302" s="68"/>
      <c r="W302" s="13"/>
      <c r="X302" s="11"/>
      <c r="Y302" s="12"/>
      <c r="Z302" s="53"/>
      <c r="AA302" s="13"/>
      <c r="AB302" s="11"/>
      <c r="AC302" s="12"/>
      <c r="AD302" s="53"/>
      <c r="AE302" s="17"/>
      <c r="AF302" s="85">
        <f t="shared" ref="AF302:AF303" si="74">F302+J302+N302+R302+V302+Z302+AD302</f>
        <v>0</v>
      </c>
    </row>
    <row r="303" spans="1:33" ht="15.75" thickBot="1" x14ac:dyDescent="0.3">
      <c r="A303" s="14"/>
      <c r="B303" s="20"/>
      <c r="C303" s="18"/>
      <c r="D303" s="93"/>
      <c r="E303" s="91"/>
      <c r="F303" s="94"/>
      <c r="G303" s="95"/>
      <c r="H303" s="93"/>
      <c r="I303" s="91"/>
      <c r="J303" s="94"/>
      <c r="K303" s="95"/>
      <c r="L303" s="93"/>
      <c r="M303" s="91"/>
      <c r="N303" s="94"/>
      <c r="O303" s="95"/>
      <c r="P303" s="93"/>
      <c r="Q303" s="91"/>
      <c r="R303" s="94"/>
      <c r="S303" s="95"/>
      <c r="T303" s="93"/>
      <c r="U303" s="91"/>
      <c r="V303" s="94"/>
      <c r="W303" s="95"/>
      <c r="X303" s="93"/>
      <c r="Y303" s="91"/>
      <c r="Z303" s="96"/>
      <c r="AA303" s="95"/>
      <c r="AB303" s="93"/>
      <c r="AC303" s="91"/>
      <c r="AD303" s="96"/>
      <c r="AE303" s="92"/>
      <c r="AF303" s="97">
        <f t="shared" si="74"/>
        <v>0</v>
      </c>
    </row>
    <row r="304" spans="1:33" ht="15.75" thickBot="1" x14ac:dyDescent="0.3">
      <c r="A304" s="224">
        <v>76</v>
      </c>
      <c r="B304" s="225">
        <v>11526</v>
      </c>
      <c r="C304" s="226" t="s">
        <v>174</v>
      </c>
      <c r="D304" s="227"/>
      <c r="E304" s="228"/>
      <c r="F304" s="228" t="s">
        <v>2229</v>
      </c>
      <c r="G304" s="229"/>
      <c r="H304" s="227"/>
      <c r="I304" s="228"/>
      <c r="J304" s="228"/>
      <c r="K304" s="229"/>
      <c r="L304" s="227"/>
      <c r="M304" s="228"/>
      <c r="N304" s="228"/>
      <c r="O304" s="229"/>
      <c r="P304" s="227"/>
      <c r="Q304" s="228"/>
      <c r="R304" s="228"/>
      <c r="S304" s="229"/>
      <c r="T304" s="227"/>
      <c r="U304" s="228"/>
      <c r="V304" s="228"/>
      <c r="W304" s="229"/>
      <c r="X304" s="227"/>
      <c r="Y304" s="228"/>
      <c r="Z304" s="228"/>
      <c r="AA304" s="229"/>
      <c r="AB304" s="227"/>
      <c r="AC304" s="228"/>
      <c r="AD304" s="228"/>
      <c r="AE304" s="229"/>
      <c r="AF304" s="230">
        <f>F304+J304+N304+R304+V304+Z304+AD304</f>
        <v>0</v>
      </c>
      <c r="AG304">
        <f>SUM(AF304:AF307)</f>
        <v>0</v>
      </c>
    </row>
    <row r="305" spans="1:33" x14ac:dyDescent="0.25">
      <c r="A305" s="10"/>
      <c r="B305" s="19"/>
      <c r="C305" s="84"/>
      <c r="D305" s="57"/>
      <c r="E305" s="58"/>
      <c r="F305" s="69"/>
      <c r="G305" s="71"/>
      <c r="H305" s="57"/>
      <c r="I305" s="58"/>
      <c r="J305" s="69"/>
      <c r="K305" s="71"/>
      <c r="L305" s="57"/>
      <c r="M305" s="58"/>
      <c r="N305" s="69"/>
      <c r="O305" s="71"/>
      <c r="P305" s="57"/>
      <c r="Q305" s="58"/>
      <c r="R305" s="69"/>
      <c r="S305" s="71"/>
      <c r="T305" s="57"/>
      <c r="U305" s="58"/>
      <c r="V305" s="69"/>
      <c r="W305" s="71"/>
      <c r="X305" s="57"/>
      <c r="Y305" s="58"/>
      <c r="Z305" s="54"/>
      <c r="AA305" s="71"/>
      <c r="AB305" s="57"/>
      <c r="AC305" s="58"/>
      <c r="AD305" s="54"/>
      <c r="AE305" s="56"/>
      <c r="AF305" s="85">
        <f>F305+J305+N305+R305+V305+Z305+AD305</f>
        <v>0</v>
      </c>
    </row>
    <row r="306" spans="1:33" x14ac:dyDescent="0.25">
      <c r="A306" s="10"/>
      <c r="B306" s="9"/>
      <c r="C306" s="16"/>
      <c r="D306" s="11"/>
      <c r="E306" s="12"/>
      <c r="F306" s="68"/>
      <c r="G306" s="13"/>
      <c r="H306" s="11"/>
      <c r="I306" s="12"/>
      <c r="J306" s="68"/>
      <c r="K306" s="13"/>
      <c r="L306" s="11"/>
      <c r="M306" s="12"/>
      <c r="N306" s="68"/>
      <c r="O306" s="13"/>
      <c r="P306" s="11"/>
      <c r="Q306" s="12"/>
      <c r="R306" s="68"/>
      <c r="S306" s="13"/>
      <c r="T306" s="11"/>
      <c r="U306" s="12"/>
      <c r="V306" s="68"/>
      <c r="W306" s="13"/>
      <c r="X306" s="11"/>
      <c r="Y306" s="12"/>
      <c r="Z306" s="53"/>
      <c r="AA306" s="13"/>
      <c r="AB306" s="11"/>
      <c r="AC306" s="12"/>
      <c r="AD306" s="53"/>
      <c r="AE306" s="17"/>
      <c r="AF306" s="85">
        <f t="shared" ref="AF306:AF307" si="75">F306+J306+N306+R306+V306+Z306+AD306</f>
        <v>0</v>
      </c>
    </row>
    <row r="307" spans="1:33" ht="15.75" thickBot="1" x14ac:dyDescent="0.3">
      <c r="A307" s="14"/>
      <c r="B307" s="20"/>
      <c r="C307" s="18"/>
      <c r="D307" s="93"/>
      <c r="E307" s="91"/>
      <c r="F307" s="94"/>
      <c r="G307" s="95"/>
      <c r="H307" s="93"/>
      <c r="I307" s="91"/>
      <c r="J307" s="94"/>
      <c r="K307" s="95"/>
      <c r="L307" s="93"/>
      <c r="M307" s="91"/>
      <c r="N307" s="94"/>
      <c r="O307" s="95"/>
      <c r="P307" s="93"/>
      <c r="Q307" s="91"/>
      <c r="R307" s="94"/>
      <c r="S307" s="95"/>
      <c r="T307" s="93"/>
      <c r="U307" s="91"/>
      <c r="V307" s="94"/>
      <c r="W307" s="95"/>
      <c r="X307" s="93"/>
      <c r="Y307" s="91"/>
      <c r="Z307" s="96"/>
      <c r="AA307" s="95"/>
      <c r="AB307" s="93"/>
      <c r="AC307" s="91"/>
      <c r="AD307" s="96"/>
      <c r="AE307" s="92"/>
      <c r="AF307" s="97">
        <f t="shared" si="75"/>
        <v>0</v>
      </c>
    </row>
    <row r="308" spans="1:33" ht="15.75" thickBot="1" x14ac:dyDescent="0.3">
      <c r="A308" s="98">
        <v>1</v>
      </c>
      <c r="B308" s="86"/>
      <c r="C308" s="15"/>
      <c r="D308" s="87"/>
      <c r="E308" s="88"/>
      <c r="F308" s="88"/>
      <c r="G308" s="89"/>
      <c r="H308" s="87"/>
      <c r="I308" s="88"/>
      <c r="J308" s="88"/>
      <c r="K308" s="89"/>
      <c r="L308" s="87"/>
      <c r="M308" s="88"/>
      <c r="N308" s="88"/>
      <c r="O308" s="89"/>
      <c r="P308" s="87"/>
      <c r="Q308" s="88"/>
      <c r="R308" s="88"/>
      <c r="S308" s="89"/>
      <c r="T308" s="87"/>
      <c r="U308" s="88"/>
      <c r="V308" s="88"/>
      <c r="W308" s="89"/>
      <c r="X308" s="87"/>
      <c r="Y308" s="88"/>
      <c r="Z308" s="88"/>
      <c r="AA308" s="89"/>
      <c r="AB308" s="87"/>
      <c r="AC308" s="88"/>
      <c r="AD308" s="88"/>
      <c r="AE308" s="89"/>
      <c r="AF308" s="90">
        <f>F308+J308+N308+R308+V308+Z308+AD308</f>
        <v>0</v>
      </c>
      <c r="AG308">
        <f>SUM(AF308:AF311)</f>
        <v>0</v>
      </c>
    </row>
    <row r="309" spans="1:33" x14ac:dyDescent="0.25">
      <c r="A309" s="10"/>
      <c r="B309" s="19"/>
      <c r="C309" s="84"/>
      <c r="D309" s="57"/>
      <c r="E309" s="58"/>
      <c r="F309" s="69"/>
      <c r="G309" s="71"/>
      <c r="H309" s="57"/>
      <c r="I309" s="58"/>
      <c r="J309" s="69"/>
      <c r="K309" s="71"/>
      <c r="L309" s="57"/>
      <c r="M309" s="58"/>
      <c r="N309" s="69"/>
      <c r="O309" s="71"/>
      <c r="P309" s="57"/>
      <c r="Q309" s="58"/>
      <c r="R309" s="69"/>
      <c r="S309" s="71"/>
      <c r="T309" s="57"/>
      <c r="U309" s="58"/>
      <c r="V309" s="69"/>
      <c r="W309" s="71"/>
      <c r="X309" s="57"/>
      <c r="Y309" s="58"/>
      <c r="Z309" s="54"/>
      <c r="AA309" s="71"/>
      <c r="AB309" s="57"/>
      <c r="AC309" s="58"/>
      <c r="AD309" s="54"/>
      <c r="AE309" s="56"/>
      <c r="AF309" s="85">
        <f>F309+J309+N309+R309+V309+Z309+AD309</f>
        <v>0</v>
      </c>
    </row>
    <row r="310" spans="1:33" x14ac:dyDescent="0.25">
      <c r="A310" s="10"/>
      <c r="B310" s="9"/>
      <c r="C310" s="16"/>
      <c r="D310" s="11"/>
      <c r="E310" s="12"/>
      <c r="F310" s="68"/>
      <c r="G310" s="13"/>
      <c r="H310" s="11"/>
      <c r="I310" s="12"/>
      <c r="J310" s="68"/>
      <c r="K310" s="13"/>
      <c r="L310" s="11"/>
      <c r="M310" s="12"/>
      <c r="N310" s="68"/>
      <c r="O310" s="13"/>
      <c r="P310" s="11"/>
      <c r="Q310" s="12"/>
      <c r="R310" s="68"/>
      <c r="S310" s="13"/>
      <c r="T310" s="11"/>
      <c r="U310" s="12"/>
      <c r="V310" s="68"/>
      <c r="W310" s="13"/>
      <c r="X310" s="11"/>
      <c r="Y310" s="12"/>
      <c r="Z310" s="53"/>
      <c r="AA310" s="13"/>
      <c r="AB310" s="11"/>
      <c r="AC310" s="12"/>
      <c r="AD310" s="53"/>
      <c r="AE310" s="17"/>
      <c r="AF310" s="85">
        <f t="shared" ref="AF310:AF311" si="76">F310+J310+N310+R310+V310+Z310+AD310</f>
        <v>0</v>
      </c>
    </row>
    <row r="311" spans="1:33" ht="15.75" thickBot="1" x14ac:dyDescent="0.3">
      <c r="A311" s="14"/>
      <c r="B311" s="20"/>
      <c r="C311" s="18"/>
      <c r="D311" s="93"/>
      <c r="E311" s="91"/>
      <c r="F311" s="94"/>
      <c r="G311" s="95"/>
      <c r="H311" s="93"/>
      <c r="I311" s="91"/>
      <c r="J311" s="94"/>
      <c r="K311" s="95"/>
      <c r="L311" s="93"/>
      <c r="M311" s="91"/>
      <c r="N311" s="94"/>
      <c r="O311" s="95"/>
      <c r="P311" s="93"/>
      <c r="Q311" s="91"/>
      <c r="R311" s="94"/>
      <c r="S311" s="95"/>
      <c r="T311" s="93"/>
      <c r="U311" s="91"/>
      <c r="V311" s="94"/>
      <c r="W311" s="95"/>
      <c r="X311" s="93"/>
      <c r="Y311" s="91"/>
      <c r="Z311" s="96"/>
      <c r="AA311" s="95"/>
      <c r="AB311" s="93"/>
      <c r="AC311" s="91"/>
      <c r="AD311" s="96"/>
      <c r="AE311" s="92"/>
      <c r="AF311" s="97">
        <f t="shared" si="76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311">
    <cfRule type="duplicateValues" dxfId="63" priority="1"/>
  </conditionalFormatting>
  <conditionalFormatting sqref="B4:B311">
    <cfRule type="duplicateValues" dxfId="62" priority="2"/>
    <cfRule type="duplicateValues" dxfId="61" priority="3"/>
    <cfRule type="duplicateValues" dxfId="60" priority="4"/>
  </conditionalFormatting>
  <conditionalFormatting sqref="B4:B20192">
    <cfRule type="duplicateValues" dxfId="59" priority="5"/>
    <cfRule type="duplicateValues" dxfId="58" priority="6"/>
  </conditionalFormatting>
  <conditionalFormatting sqref="B4:B20191">
    <cfRule type="duplicateValues" dxfId="57" priority="7"/>
  </conditionalFormatting>
  <conditionalFormatting sqref="B4:B20190">
    <cfRule type="duplicateValues" dxfId="56" priority="8"/>
  </conditionalFormatting>
  <conditionalFormatting sqref="B4:B19981">
    <cfRule type="duplicateValues" dxfId="55" priority="9"/>
  </conditionalFormatting>
  <conditionalFormatting sqref="B4:B19978">
    <cfRule type="duplicateValues" dxfId="54" priority="10"/>
  </conditionalFormatting>
  <conditionalFormatting sqref="B4:B19980">
    <cfRule type="duplicateValues" dxfId="53" priority="11"/>
  </conditionalFormatting>
  <conditionalFormatting sqref="B4:B19977">
    <cfRule type="duplicateValues" dxfId="52" priority="12"/>
  </conditionalFormatting>
  <conditionalFormatting sqref="B4:B19863">
    <cfRule type="duplicateValues" dxfId="51" priority="13"/>
    <cfRule type="duplicateValues" dxfId="50" priority="14"/>
    <cfRule type="duplicateValues" dxfId="49" priority="15"/>
    <cfRule type="duplicateValues" dxfId="48" priority="16"/>
    <cfRule type="duplicateValues" dxfId="47" priority="17"/>
    <cfRule type="duplicateValues" dxfId="46" priority="18"/>
    <cfRule type="duplicateValues" dxfId="45" priority="19"/>
    <cfRule type="duplicateValues" dxfId="44" priority="20"/>
    <cfRule type="duplicateValues" dxfId="43" priority="21"/>
    <cfRule type="duplicateValues" dxfId="42" priority="22"/>
    <cfRule type="duplicateValues" dxfId="41" priority="23"/>
    <cfRule type="duplicateValues" dxfId="40" priority="24"/>
    <cfRule type="duplicateValues" dxfId="39" priority="25"/>
  </conditionalFormatting>
  <conditionalFormatting sqref="B4:B19863">
    <cfRule type="duplicateValues" dxfId="38" priority="26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J700"/>
  <sheetViews>
    <sheetView topLeftCell="A79" workbookViewId="0">
      <selection activeCell="C85" sqref="C85"/>
    </sheetView>
  </sheetViews>
  <sheetFormatPr baseColWidth="10" defaultColWidth="11.42578125" defaultRowHeight="11.25" x14ac:dyDescent="0.2"/>
  <cols>
    <col min="1" max="1" width="2.140625" style="122" customWidth="1"/>
    <col min="2" max="2" width="8.42578125" style="74" customWidth="1"/>
    <col min="3" max="3" width="43.7109375" style="82" customWidth="1"/>
    <col min="4" max="7" width="18.7109375" style="83" customWidth="1"/>
    <col min="8" max="8" width="18.7109375" style="130" customWidth="1"/>
    <col min="9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331" width="18.7109375" style="83" customWidth="1"/>
    <col min="16332" max="16384" width="11.42578125" style="83"/>
  </cols>
  <sheetData>
    <row r="1" spans="1:10" s="122" customFormat="1" ht="12.75" hidden="1" x14ac:dyDescent="0.2">
      <c r="A1" s="120" t="s">
        <v>1056</v>
      </c>
      <c r="B1" s="121"/>
      <c r="C1" s="121"/>
      <c r="D1" s="121"/>
      <c r="E1" s="121"/>
      <c r="F1" s="121"/>
    </row>
    <row r="2" spans="1:10" s="122" customFormat="1" ht="12.75" x14ac:dyDescent="0.2">
      <c r="B2" s="121"/>
      <c r="C2" s="123" t="s">
        <v>156</v>
      </c>
      <c r="D2" s="123">
        <v>118</v>
      </c>
      <c r="E2" s="124" t="s">
        <v>1057</v>
      </c>
      <c r="F2" s="121"/>
    </row>
    <row r="3" spans="1:10" s="122" customFormat="1" ht="12.75" x14ac:dyDescent="0.2">
      <c r="B3" s="121"/>
      <c r="C3" s="123" t="s">
        <v>158</v>
      </c>
      <c r="D3" s="123">
        <v>6</v>
      </c>
      <c r="E3" s="124" t="s">
        <v>1058</v>
      </c>
      <c r="F3" s="121"/>
    </row>
    <row r="4" spans="1:10" s="122" customFormat="1" ht="12.75" x14ac:dyDescent="0.2">
      <c r="B4" s="121"/>
      <c r="C4" s="123"/>
      <c r="D4" s="121"/>
      <c r="E4" s="124"/>
      <c r="F4" s="121"/>
    </row>
    <row r="5" spans="1:10" s="122" customFormat="1" ht="12.75" x14ac:dyDescent="0.2">
      <c r="B5" s="121"/>
      <c r="C5" s="123" t="s">
        <v>162</v>
      </c>
      <c r="D5" s="124" t="s">
        <v>2252</v>
      </c>
      <c r="E5" s="124"/>
      <c r="F5" s="121"/>
    </row>
    <row r="6" spans="1:10" s="126" customFormat="1" ht="12.75" customHeight="1" x14ac:dyDescent="0.2">
      <c r="A6" s="122"/>
      <c r="B6" s="125"/>
      <c r="C6" s="125"/>
      <c r="D6" s="125"/>
      <c r="E6" s="125"/>
      <c r="F6" s="125"/>
    </row>
    <row r="7" spans="1:10" s="73" customFormat="1" ht="12.75" x14ac:dyDescent="0.2">
      <c r="A7" s="122"/>
      <c r="B7" s="167" t="s">
        <v>166</v>
      </c>
      <c r="C7" s="168"/>
    </row>
    <row r="8" spans="1:10" s="76" customFormat="1" ht="12.75" x14ac:dyDescent="0.2">
      <c r="A8" s="129"/>
      <c r="B8" s="127" t="s">
        <v>0</v>
      </c>
      <c r="C8" s="128" t="s">
        <v>1</v>
      </c>
      <c r="D8" s="76" t="s">
        <v>1059</v>
      </c>
      <c r="E8" s="76" t="s">
        <v>1060</v>
      </c>
      <c r="F8" s="76" t="s">
        <v>1061</v>
      </c>
    </row>
    <row r="9" spans="1:10" x14ac:dyDescent="0.2">
      <c r="B9" s="232">
        <v>11494</v>
      </c>
      <c r="C9" s="237" t="s">
        <v>84</v>
      </c>
      <c r="D9" s="242">
        <v>1401.75</v>
      </c>
      <c r="E9" s="242">
        <v>13.35</v>
      </c>
      <c r="F9" s="242">
        <v>0</v>
      </c>
      <c r="G9" s="234"/>
      <c r="H9" s="235">
        <v>11488</v>
      </c>
      <c r="I9" s="243" t="s">
        <v>14</v>
      </c>
      <c r="J9" s="234"/>
    </row>
    <row r="10" spans="1:10" x14ac:dyDescent="0.2">
      <c r="B10" s="232">
        <v>11449</v>
      </c>
      <c r="C10" s="237" t="s">
        <v>58</v>
      </c>
      <c r="D10" s="242">
        <v>1383.95</v>
      </c>
      <c r="E10" s="242">
        <v>4.45</v>
      </c>
      <c r="F10" s="242">
        <v>0</v>
      </c>
      <c r="G10" s="234"/>
      <c r="H10" s="235">
        <v>11467</v>
      </c>
      <c r="I10" s="243" t="s">
        <v>15</v>
      </c>
      <c r="J10" s="234"/>
    </row>
    <row r="11" spans="1:10" x14ac:dyDescent="0.2">
      <c r="B11" s="232">
        <v>11401</v>
      </c>
      <c r="C11" s="237" t="s">
        <v>108</v>
      </c>
      <c r="D11" s="242">
        <v>382.7</v>
      </c>
      <c r="E11" s="242">
        <v>0</v>
      </c>
      <c r="F11" s="242">
        <v>0</v>
      </c>
      <c r="G11" s="234"/>
      <c r="H11" s="235">
        <v>11482</v>
      </c>
      <c r="I11" s="243" t="s">
        <v>17</v>
      </c>
      <c r="J11" s="234"/>
    </row>
    <row r="12" spans="1:10" x14ac:dyDescent="0.2">
      <c r="B12" s="232">
        <v>11499</v>
      </c>
      <c r="C12" s="237" t="s">
        <v>89</v>
      </c>
      <c r="D12" s="242">
        <v>1379.5</v>
      </c>
      <c r="E12" s="242">
        <v>0</v>
      </c>
      <c r="F12" s="242">
        <v>0</v>
      </c>
      <c r="G12" s="234"/>
      <c r="H12" s="235">
        <v>11490</v>
      </c>
      <c r="I12" s="243" t="s">
        <v>93</v>
      </c>
      <c r="J12" s="234"/>
    </row>
    <row r="13" spans="1:10" x14ac:dyDescent="0.2">
      <c r="B13" s="232">
        <v>11502</v>
      </c>
      <c r="C13" s="237" t="s">
        <v>91</v>
      </c>
      <c r="D13" s="242">
        <v>1490.75</v>
      </c>
      <c r="E13" s="242">
        <v>22.25</v>
      </c>
      <c r="F13" s="242">
        <v>0</v>
      </c>
      <c r="G13" s="234"/>
      <c r="H13" s="235">
        <v>11438</v>
      </c>
      <c r="I13" s="244" t="s">
        <v>2</v>
      </c>
      <c r="J13" s="234"/>
    </row>
    <row r="14" spans="1:10" x14ac:dyDescent="0.2">
      <c r="B14" s="232">
        <v>11408</v>
      </c>
      <c r="C14" s="237" t="s">
        <v>64</v>
      </c>
      <c r="D14" s="242">
        <v>298.14999999999998</v>
      </c>
      <c r="E14" s="242">
        <v>0</v>
      </c>
      <c r="F14" s="242">
        <v>0</v>
      </c>
      <c r="G14" s="234"/>
      <c r="H14" s="235">
        <v>11375</v>
      </c>
      <c r="I14" s="243" t="s">
        <v>215</v>
      </c>
      <c r="J14" s="234"/>
    </row>
    <row r="15" spans="1:10" x14ac:dyDescent="0.2">
      <c r="B15" s="232">
        <v>11428</v>
      </c>
      <c r="C15" s="237" t="s">
        <v>169</v>
      </c>
      <c r="D15" s="242">
        <v>1321.65</v>
      </c>
      <c r="E15" s="242">
        <v>4.45</v>
      </c>
      <c r="F15" s="242">
        <v>0</v>
      </c>
      <c r="G15" s="234"/>
      <c r="H15" s="235">
        <v>11505</v>
      </c>
      <c r="I15" s="243" t="s">
        <v>99</v>
      </c>
      <c r="J15" s="234"/>
    </row>
    <row r="16" spans="1:10" x14ac:dyDescent="0.2">
      <c r="B16" s="232">
        <v>11478</v>
      </c>
      <c r="C16" s="237" t="s">
        <v>70</v>
      </c>
      <c r="D16" s="242">
        <v>1130.3</v>
      </c>
      <c r="E16" s="242">
        <v>0</v>
      </c>
      <c r="F16" s="242">
        <v>0</v>
      </c>
      <c r="G16" s="234"/>
      <c r="H16" s="235">
        <v>11525</v>
      </c>
      <c r="I16" s="243" t="s">
        <v>219</v>
      </c>
      <c r="J16" s="234"/>
    </row>
    <row r="17" spans="2:10" x14ac:dyDescent="0.2">
      <c r="B17" s="232">
        <v>11534</v>
      </c>
      <c r="C17" s="237" t="s">
        <v>268</v>
      </c>
      <c r="D17" s="242">
        <v>1379.5</v>
      </c>
      <c r="E17" s="242">
        <v>17.8</v>
      </c>
      <c r="F17" s="242">
        <v>0</v>
      </c>
      <c r="G17" s="234"/>
      <c r="H17" s="235">
        <v>2096</v>
      </c>
      <c r="I17" s="244" t="s">
        <v>7</v>
      </c>
      <c r="J17" s="234"/>
    </row>
    <row r="18" spans="2:10" x14ac:dyDescent="0.2">
      <c r="B18" s="232">
        <v>11514</v>
      </c>
      <c r="C18" s="237" t="s">
        <v>265</v>
      </c>
      <c r="D18" s="242">
        <v>1192.5999999999999</v>
      </c>
      <c r="E18" s="242">
        <v>0</v>
      </c>
      <c r="F18" s="242">
        <v>0</v>
      </c>
      <c r="G18" s="234"/>
      <c r="H18" s="235">
        <v>11483</v>
      </c>
      <c r="I18" s="243" t="s">
        <v>18</v>
      </c>
      <c r="J18" s="234"/>
    </row>
    <row r="19" spans="2:10" x14ac:dyDescent="0.2">
      <c r="B19" s="232">
        <v>11500</v>
      </c>
      <c r="C19" s="237" t="s">
        <v>90</v>
      </c>
      <c r="D19" s="242">
        <v>1063.55</v>
      </c>
      <c r="E19" s="242">
        <v>40.049999999999997</v>
      </c>
      <c r="F19" s="242">
        <v>0</v>
      </c>
      <c r="G19" s="234"/>
      <c r="H19" s="235">
        <v>11487</v>
      </c>
      <c r="I19" s="243" t="s">
        <v>19</v>
      </c>
      <c r="J19" s="234"/>
    </row>
    <row r="20" spans="2:10" x14ac:dyDescent="0.2">
      <c r="B20" s="232">
        <v>11501</v>
      </c>
      <c r="C20" s="237" t="s">
        <v>85</v>
      </c>
      <c r="D20" s="242">
        <v>961.2</v>
      </c>
      <c r="E20" s="242">
        <v>8.9</v>
      </c>
      <c r="F20" s="242">
        <v>0</v>
      </c>
      <c r="G20" s="234"/>
      <c r="H20" s="235">
        <v>11411</v>
      </c>
      <c r="I20" s="244" t="s">
        <v>21</v>
      </c>
      <c r="J20" s="234"/>
    </row>
    <row r="21" spans="2:10" x14ac:dyDescent="0.2">
      <c r="B21" s="232">
        <v>11495</v>
      </c>
      <c r="C21" s="237" t="s">
        <v>92</v>
      </c>
      <c r="D21" s="242">
        <v>1437.35</v>
      </c>
      <c r="E21" s="242">
        <v>13.35</v>
      </c>
      <c r="F21" s="242">
        <v>0</v>
      </c>
      <c r="G21" s="234"/>
      <c r="H21" s="235">
        <v>11414</v>
      </c>
      <c r="I21" s="244" t="s">
        <v>22</v>
      </c>
      <c r="J21" s="234"/>
    </row>
    <row r="22" spans="2:10" x14ac:dyDescent="0.2">
      <c r="B22" s="232">
        <v>11496</v>
      </c>
      <c r="C22" s="237" t="s">
        <v>86</v>
      </c>
      <c r="D22" s="242">
        <v>1357.25</v>
      </c>
      <c r="E22" s="242">
        <v>0</v>
      </c>
      <c r="F22" s="242">
        <v>0</v>
      </c>
      <c r="G22" s="234"/>
      <c r="H22" s="235">
        <v>11453</v>
      </c>
      <c r="I22" s="243" t="s">
        <v>23</v>
      </c>
      <c r="J22" s="234"/>
    </row>
    <row r="23" spans="2:10" x14ac:dyDescent="0.2">
      <c r="B23" s="232">
        <v>11493</v>
      </c>
      <c r="C23" s="237" t="s">
        <v>83</v>
      </c>
      <c r="D23" s="242">
        <v>1339.45</v>
      </c>
      <c r="E23" s="242">
        <v>0</v>
      </c>
      <c r="F23" s="242">
        <v>0</v>
      </c>
      <c r="G23" s="234"/>
      <c r="H23" s="235">
        <v>11415</v>
      </c>
      <c r="I23" s="243" t="s">
        <v>25</v>
      </c>
      <c r="J23" s="234"/>
    </row>
    <row r="24" spans="2:10" x14ac:dyDescent="0.2">
      <c r="B24" s="232">
        <v>11406</v>
      </c>
      <c r="C24" s="237" t="s">
        <v>171</v>
      </c>
      <c r="D24" s="242">
        <v>1437.35</v>
      </c>
      <c r="E24" s="242">
        <v>40.049999999999997</v>
      </c>
      <c r="F24" s="242">
        <v>0</v>
      </c>
      <c r="G24" s="234"/>
      <c r="H24" s="235">
        <v>11503</v>
      </c>
      <c r="I24" s="243" t="s">
        <v>16</v>
      </c>
      <c r="J24" s="234"/>
    </row>
    <row r="25" spans="2:10" x14ac:dyDescent="0.2">
      <c r="B25" s="232">
        <v>11497</v>
      </c>
      <c r="C25" s="237" t="s">
        <v>87</v>
      </c>
      <c r="D25" s="242">
        <v>1321.65</v>
      </c>
      <c r="E25" s="242">
        <v>0</v>
      </c>
      <c r="F25" s="242">
        <v>0</v>
      </c>
      <c r="G25" s="234"/>
      <c r="H25" s="235">
        <v>11413</v>
      </c>
      <c r="I25" s="243" t="s">
        <v>26</v>
      </c>
      <c r="J25" s="234"/>
    </row>
    <row r="26" spans="2:10" x14ac:dyDescent="0.2">
      <c r="B26" s="232">
        <v>11469</v>
      </c>
      <c r="C26" s="237" t="s">
        <v>234</v>
      </c>
      <c r="D26" s="242">
        <v>1695.45</v>
      </c>
      <c r="E26" s="242">
        <v>209.15</v>
      </c>
      <c r="F26" s="242">
        <v>0</v>
      </c>
      <c r="G26" s="234"/>
      <c r="H26" s="235">
        <v>11450</v>
      </c>
      <c r="I26" s="243" t="s">
        <v>27</v>
      </c>
      <c r="J26" s="234"/>
    </row>
    <row r="27" spans="2:10" x14ac:dyDescent="0.2">
      <c r="B27" s="232">
        <v>11498</v>
      </c>
      <c r="C27" s="237" t="s">
        <v>232</v>
      </c>
      <c r="D27" s="242">
        <v>1588.65</v>
      </c>
      <c r="E27" s="242">
        <v>84.55</v>
      </c>
      <c r="F27" s="242">
        <v>0</v>
      </c>
      <c r="G27" s="234"/>
      <c r="H27" s="235">
        <v>11473</v>
      </c>
      <c r="I27" s="243" t="s">
        <v>28</v>
      </c>
      <c r="J27" s="234"/>
    </row>
    <row r="28" spans="2:10" x14ac:dyDescent="0.2">
      <c r="B28" s="232">
        <v>11430</v>
      </c>
      <c r="C28" s="240" t="s">
        <v>167</v>
      </c>
      <c r="D28" s="242">
        <v>1125.8499999999999</v>
      </c>
      <c r="E28" s="242">
        <v>0</v>
      </c>
      <c r="F28" s="242">
        <v>0</v>
      </c>
      <c r="G28" s="234"/>
      <c r="H28" s="235">
        <v>11479</v>
      </c>
      <c r="I28" s="243" t="s">
        <v>30</v>
      </c>
      <c r="J28" s="234"/>
    </row>
    <row r="29" spans="2:10" x14ac:dyDescent="0.2">
      <c r="B29" s="232">
        <v>11431</v>
      </c>
      <c r="C29" s="240" t="s">
        <v>54</v>
      </c>
      <c r="D29" s="242">
        <v>1326.1</v>
      </c>
      <c r="E29" s="242">
        <v>4.45</v>
      </c>
      <c r="F29" s="242">
        <v>0</v>
      </c>
      <c r="G29" s="234"/>
      <c r="H29" s="235">
        <v>11423</v>
      </c>
      <c r="I29" s="244" t="s">
        <v>32</v>
      </c>
      <c r="J29" s="234"/>
    </row>
    <row r="30" spans="2:10" x14ac:dyDescent="0.2">
      <c r="B30" s="232">
        <v>11448</v>
      </c>
      <c r="C30" s="240" t="s">
        <v>287</v>
      </c>
      <c r="D30" s="242">
        <v>1370.6</v>
      </c>
      <c r="E30" s="242">
        <v>26.7</v>
      </c>
      <c r="F30" s="242">
        <v>0</v>
      </c>
      <c r="G30" s="234"/>
      <c r="H30" s="235">
        <v>11292</v>
      </c>
      <c r="I30" s="244" t="s">
        <v>4</v>
      </c>
      <c r="J30" s="234"/>
    </row>
    <row r="31" spans="2:10" x14ac:dyDescent="0.2">
      <c r="B31" s="232">
        <v>11433</v>
      </c>
      <c r="C31" s="240" t="s">
        <v>281</v>
      </c>
      <c r="D31" s="242">
        <v>1441.8</v>
      </c>
      <c r="E31" s="242">
        <v>35.6</v>
      </c>
      <c r="F31" s="242">
        <v>0</v>
      </c>
      <c r="G31" s="234"/>
      <c r="H31" s="235">
        <v>11441</v>
      </c>
      <c r="I31" s="243" t="s">
        <v>36</v>
      </c>
      <c r="J31" s="234"/>
    </row>
    <row r="32" spans="2:10" x14ac:dyDescent="0.2">
      <c r="B32" s="232">
        <v>11511</v>
      </c>
      <c r="C32" s="240" t="s">
        <v>168</v>
      </c>
      <c r="D32" s="242">
        <v>1139.2</v>
      </c>
      <c r="E32" s="242">
        <v>35.6</v>
      </c>
      <c r="F32" s="242">
        <v>0</v>
      </c>
      <c r="G32" s="234"/>
      <c r="H32" s="235">
        <v>11376</v>
      </c>
      <c r="I32" s="244" t="s">
        <v>37</v>
      </c>
      <c r="J32" s="234"/>
    </row>
    <row r="33" spans="2:10" x14ac:dyDescent="0.2">
      <c r="B33" s="232">
        <v>11485</v>
      </c>
      <c r="C33" s="240" t="s">
        <v>828</v>
      </c>
      <c r="D33" s="242">
        <v>1415.1</v>
      </c>
      <c r="E33" s="242">
        <v>31.15</v>
      </c>
      <c r="F33" s="242">
        <v>0</v>
      </c>
      <c r="G33" s="234"/>
      <c r="H33" s="235">
        <v>11420</v>
      </c>
      <c r="I33" s="243" t="s">
        <v>38</v>
      </c>
      <c r="J33" s="234"/>
    </row>
    <row r="34" spans="2:10" x14ac:dyDescent="0.2">
      <c r="B34" s="232">
        <v>11421</v>
      </c>
      <c r="C34" s="240" t="s">
        <v>62</v>
      </c>
      <c r="D34" s="242">
        <v>1294.95</v>
      </c>
      <c r="E34" s="242">
        <v>0</v>
      </c>
      <c r="F34" s="242">
        <v>0</v>
      </c>
      <c r="G34" s="234"/>
      <c r="H34" s="235">
        <v>11419</v>
      </c>
      <c r="I34" s="243" t="s">
        <v>44</v>
      </c>
      <c r="J34" s="234"/>
    </row>
    <row r="35" spans="2:10" x14ac:dyDescent="0.2">
      <c r="B35" s="232">
        <v>11484</v>
      </c>
      <c r="C35" s="240" t="s">
        <v>63</v>
      </c>
      <c r="D35" s="242">
        <v>1312.75</v>
      </c>
      <c r="E35" s="242">
        <v>13.35</v>
      </c>
      <c r="F35" s="242">
        <v>0</v>
      </c>
      <c r="G35" s="234"/>
      <c r="H35" s="235">
        <v>11416</v>
      </c>
      <c r="I35" s="243" t="s">
        <v>45</v>
      </c>
      <c r="J35" s="234"/>
    </row>
    <row r="36" spans="2:10" x14ac:dyDescent="0.2">
      <c r="B36" s="232">
        <v>11445</v>
      </c>
      <c r="C36" s="240" t="s">
        <v>67</v>
      </c>
      <c r="D36" s="242">
        <v>1343.9</v>
      </c>
      <c r="E36" s="242">
        <v>0</v>
      </c>
      <c r="F36" s="242">
        <v>0</v>
      </c>
      <c r="G36" s="234"/>
      <c r="H36" s="235">
        <v>11418</v>
      </c>
      <c r="I36" s="243" t="s">
        <v>51</v>
      </c>
      <c r="J36" s="234"/>
    </row>
    <row r="37" spans="2:10" x14ac:dyDescent="0.2">
      <c r="B37" s="232">
        <v>11432</v>
      </c>
      <c r="C37" s="240" t="s">
        <v>170</v>
      </c>
      <c r="D37" s="242">
        <v>1370.6</v>
      </c>
      <c r="E37" s="242">
        <v>44.5</v>
      </c>
      <c r="F37" s="242">
        <v>0</v>
      </c>
      <c r="G37" s="234"/>
      <c r="H37" s="235">
        <v>11494</v>
      </c>
      <c r="I37" s="243" t="s">
        <v>84</v>
      </c>
      <c r="J37" s="234"/>
    </row>
    <row r="38" spans="2:10" x14ac:dyDescent="0.2">
      <c r="B38" s="232">
        <v>11422</v>
      </c>
      <c r="C38" s="240" t="s">
        <v>69</v>
      </c>
      <c r="D38" s="242">
        <v>1068</v>
      </c>
      <c r="E38" s="242">
        <v>164.65</v>
      </c>
      <c r="F38" s="242">
        <v>0</v>
      </c>
      <c r="G38" s="234"/>
      <c r="H38" s="235">
        <v>11449</v>
      </c>
      <c r="I38" s="243" t="s">
        <v>58</v>
      </c>
      <c r="J38" s="234"/>
    </row>
    <row r="39" spans="2:10" x14ac:dyDescent="0.2">
      <c r="B39" s="232">
        <v>11506</v>
      </c>
      <c r="C39" s="240" t="s">
        <v>100</v>
      </c>
      <c r="D39" s="242">
        <v>1392.85</v>
      </c>
      <c r="E39" s="242">
        <v>8.9</v>
      </c>
      <c r="F39" s="242">
        <v>0</v>
      </c>
      <c r="G39" s="234"/>
      <c r="H39" s="235">
        <v>11536</v>
      </c>
      <c r="I39" s="244" t="s">
        <v>1069</v>
      </c>
      <c r="J39" s="234"/>
    </row>
    <row r="40" spans="2:10" x14ac:dyDescent="0.2">
      <c r="B40" s="232">
        <v>11477</v>
      </c>
      <c r="C40" s="240" t="s">
        <v>71</v>
      </c>
      <c r="D40" s="242">
        <v>1348.35</v>
      </c>
      <c r="E40" s="242">
        <v>0</v>
      </c>
      <c r="F40" s="242">
        <v>0</v>
      </c>
      <c r="G40" s="234"/>
      <c r="H40" s="235">
        <v>11290</v>
      </c>
      <c r="I40" s="244" t="s">
        <v>3</v>
      </c>
      <c r="J40" s="234"/>
    </row>
    <row r="41" spans="2:10" x14ac:dyDescent="0.2">
      <c r="B41" s="232">
        <v>11456</v>
      </c>
      <c r="C41" s="240" t="s">
        <v>72</v>
      </c>
      <c r="D41" s="242">
        <v>1388.4</v>
      </c>
      <c r="E41" s="242">
        <v>4.45</v>
      </c>
      <c r="F41" s="242">
        <v>0</v>
      </c>
      <c r="G41" s="234"/>
      <c r="H41" s="235">
        <v>11401</v>
      </c>
      <c r="I41" s="243" t="s">
        <v>108</v>
      </c>
      <c r="J41" s="234"/>
    </row>
    <row r="42" spans="2:10" x14ac:dyDescent="0.2">
      <c r="B42" s="232">
        <v>11444</v>
      </c>
      <c r="C42" s="240" t="s">
        <v>75</v>
      </c>
      <c r="D42" s="242">
        <v>1379.5</v>
      </c>
      <c r="E42" s="242">
        <v>0</v>
      </c>
      <c r="F42" s="242">
        <v>0</v>
      </c>
      <c r="G42" s="234"/>
      <c r="H42" s="235">
        <v>11499</v>
      </c>
      <c r="I42" s="243" t="s">
        <v>89</v>
      </c>
      <c r="J42" s="234"/>
    </row>
    <row r="43" spans="2:10" x14ac:dyDescent="0.2">
      <c r="B43" s="232">
        <v>11434</v>
      </c>
      <c r="C43" s="240" t="s">
        <v>76</v>
      </c>
      <c r="D43" s="242">
        <v>1250.45</v>
      </c>
      <c r="E43" s="242">
        <v>4.45</v>
      </c>
      <c r="F43" s="242">
        <v>0</v>
      </c>
      <c r="G43" s="234"/>
      <c r="H43" s="235">
        <v>11363</v>
      </c>
      <c r="I43" s="244" t="s">
        <v>5</v>
      </c>
      <c r="J43" s="234"/>
    </row>
    <row r="44" spans="2:10" x14ac:dyDescent="0.2">
      <c r="B44" s="232">
        <v>11455</v>
      </c>
      <c r="C44" s="240" t="s">
        <v>172</v>
      </c>
      <c r="D44" s="242">
        <v>1428.45</v>
      </c>
      <c r="E44" s="242">
        <v>0</v>
      </c>
      <c r="F44" s="242">
        <v>0</v>
      </c>
      <c r="G44" s="234"/>
      <c r="H44" s="235">
        <v>11291</v>
      </c>
      <c r="I44" s="244" t="s">
        <v>6</v>
      </c>
      <c r="J44" s="234"/>
    </row>
    <row r="45" spans="2:10" x14ac:dyDescent="0.2">
      <c r="B45" s="232">
        <v>11463</v>
      </c>
      <c r="C45" s="240" t="s">
        <v>173</v>
      </c>
      <c r="D45" s="242">
        <v>1428.45</v>
      </c>
      <c r="E45" s="242">
        <v>0</v>
      </c>
      <c r="F45" s="242">
        <v>0</v>
      </c>
      <c r="G45" s="234"/>
      <c r="H45" s="235">
        <v>11502</v>
      </c>
      <c r="I45" s="243" t="s">
        <v>91</v>
      </c>
      <c r="J45" s="234"/>
    </row>
    <row r="46" spans="2:10" x14ac:dyDescent="0.2">
      <c r="B46" s="232">
        <v>11528</v>
      </c>
      <c r="C46" s="240" t="s">
        <v>121</v>
      </c>
      <c r="D46" s="242">
        <v>1250.45</v>
      </c>
      <c r="E46" s="242">
        <v>0</v>
      </c>
      <c r="F46" s="242">
        <v>0</v>
      </c>
      <c r="G46" s="234"/>
      <c r="H46" s="235">
        <v>11408</v>
      </c>
      <c r="I46" s="243" t="s">
        <v>64</v>
      </c>
      <c r="J46" s="234"/>
    </row>
    <row r="47" spans="2:10" x14ac:dyDescent="0.2">
      <c r="B47" s="232">
        <v>11363</v>
      </c>
      <c r="C47" s="241" t="s">
        <v>5</v>
      </c>
      <c r="D47" s="242">
        <v>229.44</v>
      </c>
      <c r="E47" s="242">
        <v>47.8</v>
      </c>
      <c r="F47" s="242">
        <v>0</v>
      </c>
      <c r="G47" s="234"/>
      <c r="H47" s="235">
        <v>11428</v>
      </c>
      <c r="I47" s="243" t="s">
        <v>169</v>
      </c>
      <c r="J47" s="234"/>
    </row>
    <row r="48" spans="2:10" x14ac:dyDescent="0.2">
      <c r="B48" s="232">
        <v>11504</v>
      </c>
      <c r="C48" s="241" t="s">
        <v>78</v>
      </c>
      <c r="D48" s="242">
        <v>1763.82</v>
      </c>
      <c r="E48" s="242">
        <v>396.74</v>
      </c>
      <c r="F48" s="242">
        <v>0</v>
      </c>
      <c r="G48" s="234"/>
      <c r="H48" s="235">
        <v>11478</v>
      </c>
      <c r="I48" s="243" t="s">
        <v>70</v>
      </c>
      <c r="J48" s="234"/>
    </row>
    <row r="49" spans="2:10" x14ac:dyDescent="0.2">
      <c r="B49" s="232">
        <v>11533</v>
      </c>
      <c r="C49" s="241" t="s">
        <v>270</v>
      </c>
      <c r="D49" s="242">
        <v>2017.16</v>
      </c>
      <c r="E49" s="242">
        <v>239</v>
      </c>
      <c r="F49" s="242">
        <v>0</v>
      </c>
      <c r="G49" s="234"/>
      <c r="H49" s="235">
        <v>11534</v>
      </c>
      <c r="I49" s="243" t="s">
        <v>268</v>
      </c>
      <c r="J49" s="234"/>
    </row>
    <row r="50" spans="2:10" x14ac:dyDescent="0.2">
      <c r="B50" s="232">
        <v>11488</v>
      </c>
      <c r="C50" s="245" t="s">
        <v>14</v>
      </c>
      <c r="D50" s="234"/>
      <c r="E50" s="234"/>
      <c r="F50" s="234"/>
      <c r="G50" s="234"/>
      <c r="H50" s="235">
        <v>11514</v>
      </c>
      <c r="I50" s="243" t="s">
        <v>265</v>
      </c>
      <c r="J50" s="234"/>
    </row>
    <row r="51" spans="2:10" x14ac:dyDescent="0.2">
      <c r="B51" s="232">
        <v>11467</v>
      </c>
      <c r="C51" s="245" t="s">
        <v>15</v>
      </c>
      <c r="D51" s="234"/>
      <c r="E51" s="234"/>
      <c r="F51" s="234"/>
      <c r="G51" s="234"/>
      <c r="H51" s="235">
        <v>11500</v>
      </c>
      <c r="I51" s="243" t="s">
        <v>90</v>
      </c>
      <c r="J51" s="234"/>
    </row>
    <row r="52" spans="2:10" x14ac:dyDescent="0.2">
      <c r="B52" s="232">
        <v>11482</v>
      </c>
      <c r="C52" s="245" t="s">
        <v>17</v>
      </c>
      <c r="D52" s="234"/>
      <c r="E52" s="234"/>
      <c r="F52" s="234"/>
      <c r="G52" s="234"/>
      <c r="H52" s="235">
        <v>11501</v>
      </c>
      <c r="I52" s="243" t="s">
        <v>85</v>
      </c>
      <c r="J52" s="234"/>
    </row>
    <row r="53" spans="2:10" x14ac:dyDescent="0.2">
      <c r="B53" s="232">
        <v>11490</v>
      </c>
      <c r="C53" s="245" t="s">
        <v>93</v>
      </c>
      <c r="D53" s="234"/>
      <c r="E53" s="234"/>
      <c r="F53" s="234"/>
      <c r="G53" s="234"/>
      <c r="H53" s="235">
        <v>11495</v>
      </c>
      <c r="I53" s="243" t="s">
        <v>92</v>
      </c>
      <c r="J53" s="234"/>
    </row>
    <row r="54" spans="2:10" x14ac:dyDescent="0.2">
      <c r="B54" s="232">
        <v>11438</v>
      </c>
      <c r="C54" s="246" t="s">
        <v>2</v>
      </c>
      <c r="D54" s="234"/>
      <c r="E54" s="234"/>
      <c r="F54" s="234"/>
      <c r="G54" s="234"/>
      <c r="H54" s="235">
        <v>11496</v>
      </c>
      <c r="I54" s="243" t="s">
        <v>86</v>
      </c>
      <c r="J54" s="234"/>
    </row>
    <row r="55" spans="2:10" x14ac:dyDescent="0.2">
      <c r="B55" s="232">
        <v>11375</v>
      </c>
      <c r="C55" s="245" t="s">
        <v>215</v>
      </c>
      <c r="D55" s="234"/>
      <c r="E55" s="234"/>
      <c r="F55" s="234"/>
      <c r="G55" s="234"/>
      <c r="H55" s="235">
        <v>11493</v>
      </c>
      <c r="I55" s="243" t="s">
        <v>83</v>
      </c>
      <c r="J55" s="234"/>
    </row>
    <row r="56" spans="2:10" x14ac:dyDescent="0.2">
      <c r="B56" s="232">
        <v>11505</v>
      </c>
      <c r="C56" s="245" t="s">
        <v>99</v>
      </c>
      <c r="D56" s="234"/>
      <c r="E56" s="234"/>
      <c r="F56" s="234"/>
      <c r="G56" s="234"/>
      <c r="H56" s="235">
        <v>11406</v>
      </c>
      <c r="I56" s="243" t="s">
        <v>171</v>
      </c>
      <c r="J56" s="234"/>
    </row>
    <row r="57" spans="2:10" x14ac:dyDescent="0.2">
      <c r="B57" s="232">
        <v>11525</v>
      </c>
      <c r="C57" s="245" t="s">
        <v>219</v>
      </c>
      <c r="D57" s="234"/>
      <c r="E57" s="234"/>
      <c r="F57" s="234"/>
      <c r="G57" s="234"/>
      <c r="H57" s="235">
        <v>11497</v>
      </c>
      <c r="I57" s="243" t="s">
        <v>87</v>
      </c>
      <c r="J57" s="234"/>
    </row>
    <row r="58" spans="2:10" x14ac:dyDescent="0.2">
      <c r="B58" s="232">
        <v>2096</v>
      </c>
      <c r="C58" s="246" t="s">
        <v>7</v>
      </c>
      <c r="D58" s="234"/>
      <c r="E58" s="234"/>
      <c r="F58" s="234"/>
      <c r="G58" s="234"/>
      <c r="H58" s="235">
        <v>11531</v>
      </c>
      <c r="I58" s="243" t="s">
        <v>122</v>
      </c>
      <c r="J58" s="234"/>
    </row>
    <row r="59" spans="2:10" x14ac:dyDescent="0.2">
      <c r="B59" s="232">
        <v>11483</v>
      </c>
      <c r="C59" s="245" t="s">
        <v>18</v>
      </c>
      <c r="D59" s="234"/>
      <c r="E59" s="234"/>
      <c r="F59" s="234"/>
      <c r="G59" s="234"/>
      <c r="H59" s="235">
        <v>11469</v>
      </c>
      <c r="I59" s="243" t="s">
        <v>234</v>
      </c>
      <c r="J59" s="234"/>
    </row>
    <row r="60" spans="2:10" x14ac:dyDescent="0.2">
      <c r="B60" s="232">
        <v>11487</v>
      </c>
      <c r="C60" s="245" t="s">
        <v>19</v>
      </c>
      <c r="D60" s="234"/>
      <c r="E60" s="234"/>
      <c r="F60" s="234"/>
      <c r="G60" s="234"/>
      <c r="H60" s="235">
        <v>11498</v>
      </c>
      <c r="I60" s="243" t="s">
        <v>232</v>
      </c>
      <c r="J60" s="234"/>
    </row>
    <row r="61" spans="2:10" x14ac:dyDescent="0.2">
      <c r="B61" s="232">
        <v>11411</v>
      </c>
      <c r="C61" s="246" t="s">
        <v>21</v>
      </c>
      <c r="D61" s="234"/>
      <c r="E61" s="234"/>
      <c r="F61" s="234"/>
      <c r="G61" s="234"/>
      <c r="H61" s="235">
        <v>11483</v>
      </c>
      <c r="I61" s="244" t="s">
        <v>1070</v>
      </c>
      <c r="J61" s="234"/>
    </row>
    <row r="62" spans="2:10" x14ac:dyDescent="0.2">
      <c r="B62" s="232">
        <v>11414</v>
      </c>
      <c r="C62" s="246" t="s">
        <v>22</v>
      </c>
      <c r="D62" s="234"/>
      <c r="E62" s="234"/>
      <c r="F62" s="234"/>
      <c r="G62" s="234"/>
      <c r="H62" s="235">
        <v>11504</v>
      </c>
      <c r="I62" s="244" t="s">
        <v>78</v>
      </c>
      <c r="J62" s="234"/>
    </row>
    <row r="63" spans="2:10" x14ac:dyDescent="0.2">
      <c r="B63" s="232">
        <v>11453</v>
      </c>
      <c r="C63" s="245" t="s">
        <v>23</v>
      </c>
      <c r="D63" s="234"/>
      <c r="E63" s="234"/>
      <c r="F63" s="234"/>
      <c r="G63" s="234"/>
      <c r="H63" s="235">
        <v>11407</v>
      </c>
      <c r="I63" s="243" t="s">
        <v>80</v>
      </c>
      <c r="J63" s="234"/>
    </row>
    <row r="64" spans="2:10" x14ac:dyDescent="0.2">
      <c r="B64" s="232">
        <v>11415</v>
      </c>
      <c r="C64" s="245" t="s">
        <v>25</v>
      </c>
      <c r="D64" s="234"/>
      <c r="E64" s="234"/>
      <c r="F64" s="234"/>
      <c r="G64" s="234"/>
      <c r="H64" s="235">
        <v>11430</v>
      </c>
      <c r="I64" s="243" t="s">
        <v>167</v>
      </c>
      <c r="J64" s="234"/>
    </row>
    <row r="65" spans="2:10" x14ac:dyDescent="0.2">
      <c r="B65" s="232">
        <v>11503</v>
      </c>
      <c r="C65" s="245" t="s">
        <v>16</v>
      </c>
      <c r="D65" s="234"/>
      <c r="E65" s="234"/>
      <c r="F65" s="234"/>
      <c r="G65" s="234"/>
      <c r="H65" s="235">
        <v>11431</v>
      </c>
      <c r="I65" s="243" t="s">
        <v>54</v>
      </c>
      <c r="J65" s="234"/>
    </row>
    <row r="66" spans="2:10" x14ac:dyDescent="0.2">
      <c r="B66" s="232">
        <v>11413</v>
      </c>
      <c r="C66" s="245" t="s">
        <v>26</v>
      </c>
      <c r="D66" s="234"/>
      <c r="E66" s="234"/>
      <c r="F66" s="234"/>
      <c r="G66" s="234"/>
      <c r="H66" s="235">
        <v>11448</v>
      </c>
      <c r="I66" s="243" t="s">
        <v>287</v>
      </c>
      <c r="J66" s="234"/>
    </row>
    <row r="67" spans="2:10" x14ac:dyDescent="0.2">
      <c r="B67" s="232">
        <v>11450</v>
      </c>
      <c r="C67" s="245" t="s">
        <v>27</v>
      </c>
      <c r="D67" s="234"/>
      <c r="E67" s="234"/>
      <c r="F67" s="234"/>
      <c r="G67" s="234"/>
      <c r="H67" s="235">
        <v>11433</v>
      </c>
      <c r="I67" s="243" t="s">
        <v>281</v>
      </c>
      <c r="J67" s="234"/>
    </row>
    <row r="68" spans="2:10" x14ac:dyDescent="0.2">
      <c r="B68" s="232">
        <v>11473</v>
      </c>
      <c r="C68" s="245" t="s">
        <v>28</v>
      </c>
      <c r="D68" s="234"/>
      <c r="E68" s="234"/>
      <c r="F68" s="234"/>
      <c r="G68" s="234"/>
      <c r="H68" s="235">
        <v>11511</v>
      </c>
      <c r="I68" s="243" t="s">
        <v>168</v>
      </c>
      <c r="J68" s="234"/>
    </row>
    <row r="69" spans="2:10" x14ac:dyDescent="0.2">
      <c r="B69" s="232">
        <v>11479</v>
      </c>
      <c r="C69" s="245" t="s">
        <v>30</v>
      </c>
      <c r="D69" s="234"/>
      <c r="E69" s="234"/>
      <c r="F69" s="234"/>
      <c r="G69" s="234"/>
      <c r="H69" s="235">
        <v>11485</v>
      </c>
      <c r="I69" s="243" t="s">
        <v>828</v>
      </c>
      <c r="J69" s="234"/>
    </row>
    <row r="70" spans="2:10" x14ac:dyDescent="0.2">
      <c r="B70" s="232">
        <v>11423</v>
      </c>
      <c r="C70" s="246" t="s">
        <v>32</v>
      </c>
      <c r="D70" s="234"/>
      <c r="E70" s="234"/>
      <c r="F70" s="234"/>
      <c r="G70" s="234"/>
      <c r="H70" s="235">
        <v>11421</v>
      </c>
      <c r="I70" s="243" t="s">
        <v>62</v>
      </c>
      <c r="J70" s="234"/>
    </row>
    <row r="71" spans="2:10" x14ac:dyDescent="0.2">
      <c r="B71" s="232">
        <v>11292</v>
      </c>
      <c r="C71" s="246" t="s">
        <v>4</v>
      </c>
      <c r="D71" s="234"/>
      <c r="E71" s="234"/>
      <c r="F71" s="234"/>
      <c r="G71" s="234"/>
      <c r="H71" s="235">
        <v>11484</v>
      </c>
      <c r="I71" s="243" t="s">
        <v>63</v>
      </c>
      <c r="J71" s="234"/>
    </row>
    <row r="72" spans="2:10" x14ac:dyDescent="0.2">
      <c r="B72" s="232">
        <v>11441</v>
      </c>
      <c r="C72" s="245" t="s">
        <v>36</v>
      </c>
      <c r="D72" s="234"/>
      <c r="E72" s="234"/>
      <c r="F72" s="234"/>
      <c r="G72" s="234"/>
      <c r="H72" s="235">
        <v>11445</v>
      </c>
      <c r="I72" s="243" t="s">
        <v>67</v>
      </c>
      <c r="J72" s="234"/>
    </row>
    <row r="73" spans="2:10" x14ac:dyDescent="0.2">
      <c r="B73" s="232">
        <v>11376</v>
      </c>
      <c r="C73" s="246" t="s">
        <v>37</v>
      </c>
      <c r="D73" s="234"/>
      <c r="E73" s="234"/>
      <c r="F73" s="234"/>
      <c r="G73" s="234"/>
      <c r="H73" s="235">
        <v>11432</v>
      </c>
      <c r="I73" s="243" t="s">
        <v>170</v>
      </c>
      <c r="J73" s="234"/>
    </row>
    <row r="74" spans="2:10" x14ac:dyDescent="0.2">
      <c r="B74" s="232">
        <v>11420</v>
      </c>
      <c r="C74" s="245" t="s">
        <v>38</v>
      </c>
      <c r="D74" s="234"/>
      <c r="E74" s="234"/>
      <c r="F74" s="234"/>
      <c r="G74" s="234"/>
      <c r="H74" s="235">
        <v>11422</v>
      </c>
      <c r="I74" s="243" t="s">
        <v>69</v>
      </c>
      <c r="J74" s="234"/>
    </row>
    <row r="75" spans="2:10" x14ac:dyDescent="0.2">
      <c r="B75" s="232">
        <v>11419</v>
      </c>
      <c r="C75" s="245" t="s">
        <v>44</v>
      </c>
      <c r="D75" s="234"/>
      <c r="E75" s="234"/>
      <c r="F75" s="234"/>
      <c r="G75" s="234"/>
      <c r="H75" s="235">
        <v>11506</v>
      </c>
      <c r="I75" s="243" t="s">
        <v>100</v>
      </c>
      <c r="J75" s="234"/>
    </row>
    <row r="76" spans="2:10" x14ac:dyDescent="0.2">
      <c r="B76" s="232">
        <v>11416</v>
      </c>
      <c r="C76" s="245" t="s">
        <v>45</v>
      </c>
      <c r="D76" s="234"/>
      <c r="E76" s="234"/>
      <c r="F76" s="234"/>
      <c r="G76" s="234"/>
      <c r="H76" s="235">
        <v>11477</v>
      </c>
      <c r="I76" s="243" t="s">
        <v>71</v>
      </c>
      <c r="J76" s="234"/>
    </row>
    <row r="77" spans="2:10" x14ac:dyDescent="0.2">
      <c r="B77" s="232">
        <v>11418</v>
      </c>
      <c r="C77" s="245" t="s">
        <v>51</v>
      </c>
      <c r="D77" s="234"/>
      <c r="E77" s="234"/>
      <c r="F77" s="234"/>
      <c r="G77" s="234"/>
      <c r="H77" s="235">
        <v>11456</v>
      </c>
      <c r="I77" s="243" t="s">
        <v>72</v>
      </c>
      <c r="J77" s="234"/>
    </row>
    <row r="78" spans="2:10" x14ac:dyDescent="0.2">
      <c r="B78" s="232">
        <v>11536</v>
      </c>
      <c r="C78" s="246" t="s">
        <v>1069</v>
      </c>
      <c r="D78" s="234"/>
      <c r="E78" s="234"/>
      <c r="F78" s="234"/>
      <c r="G78" s="234"/>
      <c r="H78" s="235">
        <v>11533</v>
      </c>
      <c r="I78" s="244" t="s">
        <v>270</v>
      </c>
      <c r="J78" s="234"/>
    </row>
    <row r="79" spans="2:10" x14ac:dyDescent="0.2">
      <c r="B79" s="232">
        <v>11290</v>
      </c>
      <c r="C79" s="246" t="s">
        <v>3</v>
      </c>
      <c r="D79" s="234"/>
      <c r="E79" s="234"/>
      <c r="F79" s="234"/>
      <c r="G79" s="234"/>
      <c r="H79" s="235">
        <v>11444</v>
      </c>
      <c r="I79" s="243" t="s">
        <v>75</v>
      </c>
      <c r="J79" s="234"/>
    </row>
    <row r="80" spans="2:10" x14ac:dyDescent="0.2">
      <c r="B80" s="232">
        <v>11291</v>
      </c>
      <c r="C80" s="246" t="s">
        <v>6</v>
      </c>
      <c r="D80" s="234"/>
      <c r="E80" s="234"/>
      <c r="F80" s="234"/>
      <c r="G80" s="234"/>
      <c r="H80" s="235">
        <v>11434</v>
      </c>
      <c r="I80" s="243" t="s">
        <v>76</v>
      </c>
      <c r="J80" s="234"/>
    </row>
    <row r="81" spans="2:10" x14ac:dyDescent="0.2">
      <c r="B81" s="232">
        <v>11531</v>
      </c>
      <c r="C81" s="245" t="s">
        <v>122</v>
      </c>
      <c r="D81" s="234"/>
      <c r="E81" s="234"/>
      <c r="F81" s="234"/>
      <c r="G81" s="234"/>
      <c r="H81" s="235">
        <v>11455</v>
      </c>
      <c r="I81" s="243" t="s">
        <v>172</v>
      </c>
      <c r="J81" s="234"/>
    </row>
    <row r="82" spans="2:10" x14ac:dyDescent="0.2">
      <c r="B82" s="232">
        <v>11407</v>
      </c>
      <c r="C82" s="245" t="s">
        <v>80</v>
      </c>
      <c r="D82" s="234"/>
      <c r="E82" s="234"/>
      <c r="F82" s="234"/>
      <c r="G82" s="234"/>
      <c r="H82" s="235">
        <v>11463</v>
      </c>
      <c r="I82" s="243" t="s">
        <v>173</v>
      </c>
      <c r="J82" s="234"/>
    </row>
    <row r="83" spans="2:10" x14ac:dyDescent="0.2">
      <c r="B83" s="232">
        <v>11526</v>
      </c>
      <c r="C83" s="245" t="s">
        <v>174</v>
      </c>
      <c r="D83" s="234"/>
      <c r="E83" s="234"/>
      <c r="F83" s="234"/>
      <c r="G83" s="234"/>
      <c r="H83" s="235">
        <v>11528</v>
      </c>
      <c r="I83" s="243" t="s">
        <v>121</v>
      </c>
      <c r="J83" s="234"/>
    </row>
    <row r="84" spans="2:10" x14ac:dyDescent="0.2">
      <c r="B84" s="232"/>
      <c r="C84" s="233"/>
      <c r="D84" s="234"/>
      <c r="E84" s="234"/>
      <c r="F84" s="234"/>
      <c r="G84" s="234"/>
      <c r="H84" s="235">
        <v>11526</v>
      </c>
      <c r="I84" s="243" t="s">
        <v>174</v>
      </c>
      <c r="J84" s="234"/>
    </row>
    <row r="85" spans="2:10" x14ac:dyDescent="0.2">
      <c r="B85" s="232"/>
      <c r="C85" s="233"/>
      <c r="D85" s="234"/>
      <c r="E85" s="234"/>
      <c r="F85" s="234"/>
      <c r="G85" s="234"/>
      <c r="H85" s="235"/>
      <c r="I85" s="234"/>
      <c r="J85" s="234"/>
    </row>
    <row r="86" spans="2:10" x14ac:dyDescent="0.2">
      <c r="B86" s="232"/>
      <c r="C86" s="252" t="s">
        <v>2253</v>
      </c>
      <c r="D86" s="247" cm="1">
        <f t="array" ref="D86">SUMA_POR_COLOR("D9:D84", 13819130, -1)</f>
        <v>0</v>
      </c>
      <c r="E86" s="247" cm="1">
        <f t="array" ref="E86">SUMA_POR_COLOR("E9:E84", 13819130, -2)</f>
        <v>0</v>
      </c>
      <c r="F86" s="247" cm="1">
        <f t="array" ref="F86">SUMA_POR_COLOR("F9:E84", 13819130, -3)</f>
        <v>0</v>
      </c>
      <c r="G86" s="234"/>
      <c r="H86" s="235"/>
      <c r="I86" s="234"/>
      <c r="J86" s="234"/>
    </row>
    <row r="87" spans="2:10" x14ac:dyDescent="0.2">
      <c r="B87" s="232"/>
      <c r="C87" s="253" t="s">
        <v>2254</v>
      </c>
      <c r="D87" s="248" cm="1">
        <f t="array" ref="D87">SUMA_POR_COLOR("D9:D84", 13826780, -1)</f>
        <v>0</v>
      </c>
      <c r="E87" s="248" cm="1">
        <f t="array" ref="E87">SUMA_POR_COLOR("E9:E84", 13826780, -2)</f>
        <v>0</v>
      </c>
      <c r="F87" s="248" cm="1">
        <f t="array" ref="F87">SUMA_POR_COLOR("F9:E84", 13826780, -3)</f>
        <v>0</v>
      </c>
      <c r="G87" s="234"/>
      <c r="H87" s="235"/>
      <c r="I87" s="234"/>
      <c r="J87" s="234"/>
    </row>
    <row r="88" spans="2:10" x14ac:dyDescent="0.2">
      <c r="B88" s="232"/>
      <c r="C88" s="254" t="s">
        <v>2255</v>
      </c>
      <c r="D88" s="249" cm="1">
        <f t="array" ref="D88">SUMA_POR_COLOR("D9:D84", 16440530, -1)</f>
        <v>23562.75</v>
      </c>
      <c r="E88" s="249" cm="1">
        <f t="array" ref="E88">SUMA_POR_COLOR("E9:E84", 16440530, -2)</f>
        <v>458.35</v>
      </c>
      <c r="F88" s="249" cm="1">
        <f t="array" ref="F88">SUMA_POR_COLOR("F9:E84", 16440530, -3)</f>
        <v>0</v>
      </c>
      <c r="G88" s="234"/>
      <c r="H88" s="235"/>
      <c r="I88" s="234"/>
      <c r="J88" s="234"/>
    </row>
    <row r="89" spans="2:10" x14ac:dyDescent="0.2">
      <c r="B89" s="232"/>
      <c r="C89" s="255" t="s">
        <v>2256</v>
      </c>
      <c r="D89" s="250" cm="1">
        <f t="array" ref="D89">SUMA_POR_COLOR("D9:D84", 13172735, -1)</f>
        <v>25075.75</v>
      </c>
      <c r="E89" s="250" cm="1">
        <f t="array" ref="E89">SUMA_POR_COLOR("E9:E84", 13172735, -2)</f>
        <v>373.8</v>
      </c>
      <c r="F89" s="250" cm="1">
        <f t="array" ref="F89">SUMA_POR_COLOR("F9:E84", 13172735, -3)</f>
        <v>0</v>
      </c>
      <c r="G89" s="234"/>
      <c r="H89" s="235"/>
      <c r="I89" s="234"/>
      <c r="J89" s="234"/>
    </row>
    <row r="90" spans="2:10" x14ac:dyDescent="0.2">
      <c r="B90" s="232"/>
      <c r="C90" s="256" t="s">
        <v>2257</v>
      </c>
      <c r="D90" s="234">
        <f>D88 + D89</f>
        <v>48638.5</v>
      </c>
      <c r="E90" s="234">
        <f>E88 + E89</f>
        <v>832.15000000000009</v>
      </c>
      <c r="F90" s="234">
        <f>F88 + F89</f>
        <v>0</v>
      </c>
      <c r="G90" s="234"/>
      <c r="H90" s="235"/>
      <c r="I90" s="234"/>
      <c r="J90" s="234"/>
    </row>
    <row r="91" spans="2:10" x14ac:dyDescent="0.2">
      <c r="B91" s="232"/>
      <c r="C91" s="257" t="s">
        <v>2258</v>
      </c>
      <c r="D91" s="251" cm="1">
        <f t="array" ref="D91">SUMA_POR_COLOR("D9:D84", 15790320, -1)</f>
        <v>4010.42</v>
      </c>
      <c r="E91" s="251" cm="1">
        <f t="array" ref="E91">SUMA_POR_COLOR("E9:E84", 15790320, -2)</f>
        <v>683.54</v>
      </c>
      <c r="F91" s="251" cm="1">
        <f t="array" ref="F91">SUMA_POR_COLOR("F9:E84", 15790320, -3)</f>
        <v>0</v>
      </c>
      <c r="G91" s="234"/>
      <c r="H91" s="235"/>
      <c r="I91" s="234"/>
      <c r="J91" s="234"/>
    </row>
    <row r="92" spans="2:10" x14ac:dyDescent="0.2">
      <c r="B92" s="232"/>
      <c r="C92" s="256" t="s">
        <v>2259</v>
      </c>
      <c r="D92" s="234">
        <f>D86 + D87 + D88 + D89 + D91</f>
        <v>52648.92</v>
      </c>
      <c r="E92" s="234">
        <f>E86 + E87 + E88 + E89 + E91</f>
        <v>1515.69</v>
      </c>
      <c r="F92" s="234">
        <f>F86 + F87 + F88 + F89 + F91</f>
        <v>0</v>
      </c>
      <c r="G92" s="234"/>
      <c r="H92" s="235"/>
      <c r="I92" s="234"/>
      <c r="J92" s="234"/>
    </row>
    <row r="93" spans="2:10" x14ac:dyDescent="0.2">
      <c r="B93" s="232"/>
      <c r="C93" s="233"/>
      <c r="D93" s="234"/>
      <c r="E93" s="234"/>
      <c r="F93" s="234"/>
      <c r="G93" s="234"/>
      <c r="H93" s="235"/>
      <c r="I93" s="234"/>
      <c r="J93" s="234"/>
    </row>
    <row r="94" spans="2:10" x14ac:dyDescent="0.2">
      <c r="B94" s="232"/>
      <c r="C94" s="233"/>
      <c r="D94" s="234"/>
      <c r="E94" s="234"/>
      <c r="F94" s="234"/>
      <c r="G94" s="234"/>
      <c r="H94" s="235"/>
      <c r="I94" s="234"/>
      <c r="J94" s="234"/>
    </row>
    <row r="95" spans="2:10" x14ac:dyDescent="0.2">
      <c r="B95" s="232"/>
      <c r="C95" s="233"/>
      <c r="D95" s="234"/>
      <c r="E95" s="234"/>
      <c r="F95" s="234"/>
      <c r="G95" s="234"/>
      <c r="H95" s="235"/>
      <c r="I95" s="234"/>
      <c r="J95" s="234"/>
    </row>
    <row r="96" spans="2:10" x14ac:dyDescent="0.2">
      <c r="B96" s="232"/>
      <c r="C96" s="233"/>
      <c r="D96" s="234"/>
      <c r="E96" s="234"/>
      <c r="F96" s="234"/>
      <c r="G96" s="234"/>
      <c r="H96" s="235"/>
      <c r="I96" s="234"/>
      <c r="J96" s="234"/>
    </row>
    <row r="97" spans="2:10" x14ac:dyDescent="0.2">
      <c r="B97" s="232"/>
      <c r="C97" s="233"/>
      <c r="D97" s="234"/>
      <c r="E97" s="234"/>
      <c r="F97" s="234"/>
      <c r="G97" s="234"/>
      <c r="H97" s="235"/>
      <c r="I97" s="234"/>
      <c r="J97" s="234"/>
    </row>
    <row r="98" spans="2:10" x14ac:dyDescent="0.2">
      <c r="B98" s="232"/>
      <c r="C98" s="233"/>
      <c r="D98" s="234"/>
      <c r="E98" s="234"/>
      <c r="F98" s="234"/>
      <c r="G98" s="234"/>
      <c r="H98" s="235"/>
      <c r="I98" s="234"/>
      <c r="J98" s="234"/>
    </row>
    <row r="99" spans="2:10" x14ac:dyDescent="0.2">
      <c r="B99" s="232"/>
      <c r="C99" s="233"/>
      <c r="D99" s="234"/>
      <c r="E99" s="234"/>
      <c r="F99" s="234"/>
      <c r="G99" s="234"/>
      <c r="H99" s="235"/>
      <c r="I99" s="234"/>
      <c r="J99" s="234"/>
    </row>
    <row r="100" spans="2:10" x14ac:dyDescent="0.2">
      <c r="B100" s="232"/>
      <c r="C100" s="233"/>
      <c r="D100" s="234"/>
      <c r="E100" s="234"/>
      <c r="F100" s="234"/>
      <c r="G100" s="234"/>
      <c r="H100" s="235"/>
      <c r="I100" s="234"/>
      <c r="J100" s="234"/>
    </row>
    <row r="101" spans="2:10" x14ac:dyDescent="0.2">
      <c r="B101" s="232"/>
      <c r="C101" s="233"/>
      <c r="D101" s="234"/>
      <c r="E101" s="234"/>
      <c r="F101" s="234"/>
      <c r="G101" s="234"/>
      <c r="H101" s="235"/>
      <c r="I101" s="234"/>
      <c r="J101" s="234"/>
    </row>
    <row r="102" spans="2:10" x14ac:dyDescent="0.2">
      <c r="B102" s="232"/>
      <c r="C102" s="233"/>
      <c r="D102" s="234"/>
      <c r="E102" s="234"/>
      <c r="F102" s="234"/>
      <c r="G102" s="234"/>
      <c r="H102" s="235"/>
      <c r="I102" s="234"/>
      <c r="J102" s="234"/>
    </row>
    <row r="103" spans="2:10" x14ac:dyDescent="0.2">
      <c r="B103" s="232"/>
      <c r="C103" s="233"/>
      <c r="D103" s="234"/>
      <c r="E103" s="234"/>
      <c r="F103" s="234"/>
      <c r="G103" s="234"/>
      <c r="H103" s="235"/>
      <c r="I103" s="234"/>
      <c r="J103" s="234"/>
    </row>
    <row r="104" spans="2:10" x14ac:dyDescent="0.2">
      <c r="B104" s="232"/>
      <c r="C104" s="233"/>
      <c r="D104" s="234"/>
      <c r="E104" s="234"/>
      <c r="F104" s="234"/>
      <c r="G104" s="234"/>
      <c r="H104" s="235"/>
      <c r="I104" s="234"/>
      <c r="J104" s="234"/>
    </row>
    <row r="105" spans="2:10" x14ac:dyDescent="0.2">
      <c r="B105" s="232"/>
      <c r="C105" s="233"/>
      <c r="D105" s="234"/>
      <c r="E105" s="234"/>
      <c r="F105" s="234"/>
      <c r="G105" s="234"/>
      <c r="H105" s="235"/>
      <c r="I105" s="234"/>
      <c r="J105" s="234"/>
    </row>
    <row r="106" spans="2:10" x14ac:dyDescent="0.2">
      <c r="B106" s="232"/>
      <c r="C106" s="233"/>
      <c r="D106" s="234"/>
      <c r="E106" s="234"/>
      <c r="F106" s="234"/>
      <c r="G106" s="234"/>
      <c r="H106" s="235"/>
      <c r="I106" s="234"/>
      <c r="J106" s="234"/>
    </row>
    <row r="107" spans="2:10" x14ac:dyDescent="0.2">
      <c r="B107" s="232"/>
      <c r="C107" s="233"/>
      <c r="D107" s="234"/>
      <c r="E107" s="234"/>
      <c r="F107" s="234"/>
      <c r="G107" s="234"/>
      <c r="H107" s="235"/>
      <c r="I107" s="234"/>
      <c r="J107" s="234"/>
    </row>
    <row r="108" spans="2:10" x14ac:dyDescent="0.2">
      <c r="B108" s="232"/>
      <c r="C108" s="233"/>
      <c r="D108" s="234"/>
      <c r="E108" s="234"/>
      <c r="F108" s="234"/>
      <c r="G108" s="234"/>
      <c r="H108" s="235"/>
      <c r="I108" s="234"/>
      <c r="J108" s="234"/>
    </row>
    <row r="109" spans="2:10" x14ac:dyDescent="0.2">
      <c r="B109" s="232"/>
      <c r="C109" s="233"/>
      <c r="D109" s="234"/>
      <c r="E109" s="234"/>
      <c r="F109" s="234"/>
      <c r="G109" s="234"/>
      <c r="H109" s="235"/>
      <c r="I109" s="234"/>
      <c r="J109" s="234"/>
    </row>
    <row r="110" spans="2:10" x14ac:dyDescent="0.2">
      <c r="B110" s="232"/>
      <c r="C110" s="233"/>
      <c r="D110" s="234"/>
      <c r="E110" s="234"/>
      <c r="F110" s="234"/>
      <c r="G110" s="234"/>
      <c r="H110" s="235"/>
      <c r="I110" s="234"/>
      <c r="J110" s="234"/>
    </row>
    <row r="111" spans="2:10" x14ac:dyDescent="0.2">
      <c r="B111" s="232"/>
      <c r="C111" s="233"/>
      <c r="D111" s="234"/>
      <c r="E111" s="234"/>
      <c r="F111" s="234"/>
      <c r="G111" s="234"/>
      <c r="H111" s="235"/>
      <c r="I111" s="234"/>
      <c r="J111" s="234"/>
    </row>
    <row r="112" spans="2:10" x14ac:dyDescent="0.2">
      <c r="B112" s="232"/>
      <c r="C112" s="233"/>
      <c r="D112" s="234"/>
      <c r="E112" s="234"/>
      <c r="F112" s="234"/>
      <c r="G112" s="234"/>
      <c r="H112" s="235"/>
      <c r="I112" s="234"/>
      <c r="J112" s="234"/>
    </row>
    <row r="113" spans="2:10" x14ac:dyDescent="0.2">
      <c r="B113" s="232"/>
      <c r="C113" s="233"/>
      <c r="D113" s="234"/>
      <c r="E113" s="234"/>
      <c r="F113" s="234"/>
      <c r="G113" s="234"/>
      <c r="H113" s="235"/>
      <c r="I113" s="234"/>
      <c r="J113" s="234"/>
    </row>
    <row r="114" spans="2:10" x14ac:dyDescent="0.2">
      <c r="B114" s="232"/>
      <c r="C114" s="233"/>
      <c r="D114" s="234"/>
      <c r="E114" s="234"/>
      <c r="F114" s="234"/>
      <c r="G114" s="234"/>
      <c r="H114" s="235"/>
      <c r="I114" s="234"/>
      <c r="J114" s="234"/>
    </row>
    <row r="115" spans="2:10" x14ac:dyDescent="0.2">
      <c r="B115" s="232"/>
      <c r="C115" s="233"/>
      <c r="D115" s="234"/>
      <c r="E115" s="234"/>
      <c r="F115" s="234"/>
      <c r="G115" s="234"/>
      <c r="H115" s="235"/>
      <c r="I115" s="234"/>
      <c r="J115" s="234"/>
    </row>
    <row r="116" spans="2:10" x14ac:dyDescent="0.2">
      <c r="B116" s="232"/>
      <c r="C116" s="233"/>
      <c r="D116" s="234"/>
      <c r="E116" s="234"/>
      <c r="F116" s="234"/>
      <c r="G116" s="234"/>
      <c r="H116" s="235"/>
      <c r="I116" s="234"/>
      <c r="J116" s="234"/>
    </row>
    <row r="117" spans="2:10" x14ac:dyDescent="0.2">
      <c r="B117" s="232"/>
      <c r="C117" s="233"/>
      <c r="D117" s="234"/>
      <c r="E117" s="234"/>
      <c r="F117" s="234"/>
      <c r="G117" s="234"/>
      <c r="H117" s="235"/>
      <c r="I117" s="234"/>
      <c r="J117" s="234"/>
    </row>
    <row r="118" spans="2:10" x14ac:dyDescent="0.2">
      <c r="B118" s="232"/>
      <c r="C118" s="233"/>
      <c r="D118" s="234"/>
      <c r="E118" s="234"/>
      <c r="F118" s="234"/>
      <c r="G118" s="234"/>
      <c r="H118" s="235"/>
      <c r="I118" s="234"/>
      <c r="J118" s="234"/>
    </row>
    <row r="119" spans="2:10" x14ac:dyDescent="0.2">
      <c r="B119" s="232"/>
      <c r="C119" s="233"/>
      <c r="D119" s="234"/>
      <c r="E119" s="234"/>
      <c r="F119" s="234"/>
      <c r="G119" s="234"/>
      <c r="H119" s="235"/>
      <c r="I119" s="234"/>
      <c r="J119" s="234"/>
    </row>
    <row r="120" spans="2:10" x14ac:dyDescent="0.2">
      <c r="B120" s="232"/>
      <c r="C120" s="233"/>
      <c r="D120" s="234"/>
      <c r="E120" s="234"/>
      <c r="F120" s="234"/>
      <c r="G120" s="234"/>
      <c r="H120" s="235"/>
      <c r="I120" s="234"/>
      <c r="J120" s="234"/>
    </row>
    <row r="121" spans="2:10" x14ac:dyDescent="0.2">
      <c r="B121" s="232"/>
      <c r="C121" s="233"/>
      <c r="D121" s="234"/>
      <c r="E121" s="234"/>
      <c r="F121" s="234"/>
      <c r="G121" s="234"/>
      <c r="H121" s="235"/>
      <c r="I121" s="234"/>
      <c r="J121" s="234"/>
    </row>
    <row r="122" spans="2:10" x14ac:dyDescent="0.2">
      <c r="B122" s="232"/>
      <c r="C122" s="233"/>
      <c r="D122" s="234"/>
      <c r="E122" s="234"/>
      <c r="F122" s="234"/>
      <c r="G122" s="234"/>
      <c r="H122" s="235"/>
      <c r="I122" s="234"/>
      <c r="J122" s="234"/>
    </row>
    <row r="123" spans="2:10" x14ac:dyDescent="0.2">
      <c r="B123" s="232"/>
      <c r="C123" s="233"/>
      <c r="D123" s="234"/>
      <c r="E123" s="234"/>
      <c r="F123" s="234"/>
      <c r="G123" s="234"/>
      <c r="H123" s="235"/>
      <c r="I123" s="234"/>
      <c r="J123" s="234"/>
    </row>
    <row r="124" spans="2:10" x14ac:dyDescent="0.2">
      <c r="B124" s="232"/>
      <c r="C124" s="233"/>
      <c r="D124" s="234"/>
      <c r="E124" s="234"/>
      <c r="F124" s="234"/>
      <c r="G124" s="234"/>
      <c r="H124" s="235"/>
      <c r="I124" s="234"/>
      <c r="J124" s="234"/>
    </row>
    <row r="125" spans="2:10" x14ac:dyDescent="0.2">
      <c r="B125" s="232"/>
      <c r="C125" s="233"/>
      <c r="D125" s="234"/>
      <c r="E125" s="234"/>
      <c r="F125" s="234"/>
      <c r="G125" s="234"/>
      <c r="H125" s="235"/>
      <c r="I125" s="234"/>
      <c r="J125" s="234"/>
    </row>
    <row r="126" spans="2:10" x14ac:dyDescent="0.2">
      <c r="B126" s="232"/>
      <c r="C126" s="233"/>
      <c r="D126" s="234"/>
      <c r="E126" s="234"/>
      <c r="F126" s="234"/>
      <c r="G126" s="234"/>
      <c r="H126" s="235"/>
      <c r="I126" s="234"/>
      <c r="J126" s="234"/>
    </row>
    <row r="127" spans="2:10" x14ac:dyDescent="0.2">
      <c r="B127" s="232"/>
      <c r="C127" s="233"/>
      <c r="D127" s="234"/>
      <c r="E127" s="234"/>
      <c r="F127" s="234"/>
      <c r="G127" s="234"/>
      <c r="H127" s="235"/>
      <c r="I127" s="234"/>
      <c r="J127" s="234"/>
    </row>
    <row r="128" spans="2:10" x14ac:dyDescent="0.2">
      <c r="B128" s="232"/>
      <c r="C128" s="233"/>
      <c r="D128" s="234"/>
      <c r="E128" s="234"/>
      <c r="F128" s="234"/>
      <c r="G128" s="234"/>
      <c r="H128" s="235"/>
      <c r="I128" s="234"/>
      <c r="J128" s="234"/>
    </row>
    <row r="129" spans="2:10" x14ac:dyDescent="0.2">
      <c r="B129" s="232"/>
      <c r="C129" s="233"/>
      <c r="D129" s="234"/>
      <c r="E129" s="234"/>
      <c r="F129" s="234"/>
      <c r="G129" s="234"/>
      <c r="H129" s="235"/>
      <c r="I129" s="234"/>
      <c r="J129" s="234"/>
    </row>
    <row r="130" spans="2:10" x14ac:dyDescent="0.2">
      <c r="B130" s="232"/>
      <c r="C130" s="233"/>
      <c r="D130" s="234"/>
      <c r="E130" s="234"/>
      <c r="F130" s="234"/>
      <c r="G130" s="234"/>
      <c r="H130" s="235"/>
      <c r="I130" s="234"/>
      <c r="J130" s="234"/>
    </row>
    <row r="131" spans="2:10" x14ac:dyDescent="0.2">
      <c r="B131" s="232"/>
      <c r="C131" s="233"/>
      <c r="D131" s="234"/>
      <c r="E131" s="234"/>
      <c r="F131" s="234"/>
      <c r="G131" s="234"/>
      <c r="H131" s="235"/>
      <c r="I131" s="234"/>
      <c r="J131" s="234"/>
    </row>
    <row r="132" spans="2:10" x14ac:dyDescent="0.2">
      <c r="B132" s="232"/>
      <c r="C132" s="233"/>
      <c r="D132" s="234"/>
      <c r="E132" s="234"/>
      <c r="F132" s="234"/>
      <c r="G132" s="234"/>
      <c r="H132" s="235"/>
      <c r="I132" s="234"/>
      <c r="J132" s="234"/>
    </row>
    <row r="133" spans="2:10" x14ac:dyDescent="0.2">
      <c r="B133" s="232"/>
      <c r="C133" s="233"/>
      <c r="D133" s="234"/>
      <c r="E133" s="234"/>
      <c r="F133" s="234"/>
      <c r="G133" s="234"/>
      <c r="H133" s="235"/>
      <c r="I133" s="234"/>
      <c r="J133" s="234"/>
    </row>
    <row r="134" spans="2:10" x14ac:dyDescent="0.2">
      <c r="B134" s="232"/>
      <c r="C134" s="233"/>
      <c r="D134" s="234"/>
      <c r="E134" s="234"/>
      <c r="F134" s="234"/>
      <c r="G134" s="234"/>
      <c r="H134" s="235"/>
      <c r="I134" s="234"/>
      <c r="J134" s="234"/>
    </row>
    <row r="135" spans="2:10" x14ac:dyDescent="0.2">
      <c r="B135" s="232"/>
      <c r="C135" s="233"/>
      <c r="D135" s="234"/>
      <c r="E135" s="234"/>
      <c r="F135" s="234"/>
      <c r="G135" s="234"/>
      <c r="H135" s="235"/>
      <c r="I135" s="234"/>
      <c r="J135" s="234"/>
    </row>
    <row r="136" spans="2:10" x14ac:dyDescent="0.2">
      <c r="B136" s="232"/>
      <c r="C136" s="233"/>
      <c r="D136" s="234"/>
      <c r="E136" s="234"/>
      <c r="F136" s="234"/>
      <c r="G136" s="234"/>
      <c r="H136" s="235"/>
      <c r="I136" s="234"/>
      <c r="J136" s="234"/>
    </row>
    <row r="137" spans="2:10" x14ac:dyDescent="0.2">
      <c r="B137" s="232"/>
      <c r="C137" s="233"/>
      <c r="D137" s="234"/>
      <c r="E137" s="234"/>
      <c r="F137" s="234"/>
      <c r="G137" s="234"/>
      <c r="H137" s="235"/>
      <c r="I137" s="234"/>
      <c r="J137" s="234"/>
    </row>
    <row r="138" spans="2:10" x14ac:dyDescent="0.2">
      <c r="B138" s="232"/>
      <c r="C138" s="233"/>
      <c r="D138" s="234"/>
      <c r="E138" s="234"/>
      <c r="F138" s="234"/>
      <c r="G138" s="234"/>
      <c r="H138" s="235"/>
      <c r="I138" s="234"/>
      <c r="J138" s="234"/>
    </row>
    <row r="139" spans="2:10" x14ac:dyDescent="0.2">
      <c r="B139" s="232"/>
      <c r="C139" s="233"/>
      <c r="D139" s="234"/>
      <c r="E139" s="234"/>
      <c r="F139" s="234"/>
      <c r="G139" s="234"/>
      <c r="H139" s="235"/>
      <c r="I139" s="234"/>
      <c r="J139" s="234"/>
    </row>
    <row r="140" spans="2:10" x14ac:dyDescent="0.2">
      <c r="B140" s="232"/>
      <c r="C140" s="233"/>
      <c r="D140" s="234"/>
      <c r="E140" s="234"/>
      <c r="F140" s="234"/>
      <c r="G140" s="234"/>
      <c r="H140" s="235"/>
      <c r="I140" s="234"/>
      <c r="J140" s="234"/>
    </row>
    <row r="141" spans="2:10" x14ac:dyDescent="0.2">
      <c r="B141" s="232"/>
      <c r="C141" s="233"/>
      <c r="D141" s="234"/>
      <c r="E141" s="234"/>
      <c r="F141" s="234"/>
      <c r="G141" s="234"/>
      <c r="H141" s="235"/>
      <c r="I141" s="234"/>
      <c r="J141" s="234"/>
    </row>
    <row r="142" spans="2:10" x14ac:dyDescent="0.2">
      <c r="B142" s="232"/>
      <c r="C142" s="233"/>
      <c r="D142" s="234"/>
      <c r="E142" s="234"/>
      <c r="F142" s="234"/>
      <c r="G142" s="234"/>
      <c r="H142" s="235"/>
      <c r="I142" s="234"/>
      <c r="J142" s="234"/>
    </row>
    <row r="143" spans="2:10" x14ac:dyDescent="0.2">
      <c r="B143" s="232"/>
      <c r="C143" s="233"/>
      <c r="D143" s="234"/>
      <c r="E143" s="234"/>
      <c r="F143" s="234"/>
      <c r="G143" s="234"/>
      <c r="H143" s="235"/>
      <c r="I143" s="234"/>
      <c r="J143" s="234"/>
    </row>
    <row r="144" spans="2:10" x14ac:dyDescent="0.2">
      <c r="B144" s="232"/>
      <c r="C144" s="233"/>
      <c r="D144" s="234"/>
      <c r="E144" s="234"/>
      <c r="F144" s="234"/>
      <c r="G144" s="234"/>
      <c r="H144" s="235"/>
      <c r="I144" s="234"/>
      <c r="J144" s="234"/>
    </row>
    <row r="145" spans="2:10" x14ac:dyDescent="0.2">
      <c r="B145" s="232"/>
      <c r="C145" s="233"/>
      <c r="D145" s="234"/>
      <c r="E145" s="234"/>
      <c r="F145" s="234"/>
      <c r="G145" s="234"/>
      <c r="H145" s="235"/>
      <c r="I145" s="234"/>
      <c r="J145" s="234"/>
    </row>
    <row r="146" spans="2:10" x14ac:dyDescent="0.2">
      <c r="B146" s="232"/>
      <c r="C146" s="233"/>
      <c r="D146" s="234"/>
      <c r="E146" s="234"/>
      <c r="F146" s="234"/>
      <c r="G146" s="234"/>
      <c r="H146" s="235"/>
      <c r="I146" s="234"/>
      <c r="J146" s="234"/>
    </row>
    <row r="147" spans="2:10" x14ac:dyDescent="0.2">
      <c r="B147" s="232"/>
      <c r="C147" s="233"/>
      <c r="D147" s="234"/>
      <c r="E147" s="234"/>
      <c r="F147" s="234"/>
      <c r="G147" s="234"/>
      <c r="H147" s="235"/>
      <c r="I147" s="234"/>
      <c r="J147" s="234"/>
    </row>
    <row r="148" spans="2:10" x14ac:dyDescent="0.2">
      <c r="B148" s="232"/>
      <c r="C148" s="233"/>
      <c r="D148" s="234"/>
      <c r="E148" s="234"/>
      <c r="F148" s="234"/>
      <c r="G148" s="234"/>
      <c r="H148" s="235"/>
      <c r="I148" s="234"/>
      <c r="J148" s="234"/>
    </row>
    <row r="149" spans="2:10" x14ac:dyDescent="0.2">
      <c r="B149" s="232"/>
      <c r="C149" s="233"/>
      <c r="D149" s="234"/>
      <c r="E149" s="234"/>
      <c r="F149" s="234"/>
      <c r="G149" s="234"/>
      <c r="H149" s="235"/>
      <c r="I149" s="234"/>
      <c r="J149" s="234"/>
    </row>
    <row r="150" spans="2:10" x14ac:dyDescent="0.2">
      <c r="B150" s="232"/>
      <c r="C150" s="233"/>
      <c r="D150" s="234"/>
      <c r="E150" s="234"/>
      <c r="F150" s="234"/>
      <c r="G150" s="234"/>
      <c r="H150" s="235"/>
      <c r="I150" s="234"/>
      <c r="J150" s="234"/>
    </row>
    <row r="151" spans="2:10" x14ac:dyDescent="0.2">
      <c r="B151" s="232"/>
      <c r="C151" s="233"/>
      <c r="D151" s="234"/>
      <c r="E151" s="234"/>
      <c r="F151" s="234"/>
      <c r="G151" s="234"/>
      <c r="H151" s="235"/>
      <c r="I151" s="234"/>
      <c r="J151" s="234"/>
    </row>
    <row r="152" spans="2:10" x14ac:dyDescent="0.2">
      <c r="B152" s="232"/>
      <c r="C152" s="233"/>
      <c r="D152" s="234"/>
      <c r="E152" s="234"/>
      <c r="F152" s="234"/>
      <c r="G152" s="234"/>
      <c r="H152" s="235"/>
      <c r="I152" s="234"/>
      <c r="J152" s="234"/>
    </row>
    <row r="153" spans="2:10" x14ac:dyDescent="0.2">
      <c r="B153" s="232"/>
      <c r="C153" s="233"/>
      <c r="D153" s="234"/>
      <c r="E153" s="234"/>
      <c r="F153" s="234"/>
      <c r="G153" s="234"/>
      <c r="H153" s="235"/>
      <c r="I153" s="234"/>
      <c r="J153" s="234"/>
    </row>
    <row r="154" spans="2:10" x14ac:dyDescent="0.2">
      <c r="B154" s="232"/>
      <c r="C154" s="233"/>
      <c r="D154" s="234"/>
      <c r="E154" s="234"/>
      <c r="F154" s="234"/>
      <c r="G154" s="234"/>
      <c r="H154" s="235"/>
      <c r="I154" s="234"/>
      <c r="J154" s="234"/>
    </row>
    <row r="155" spans="2:10" x14ac:dyDescent="0.2">
      <c r="B155" s="232"/>
      <c r="C155" s="233"/>
      <c r="D155" s="234"/>
      <c r="E155" s="234"/>
      <c r="F155" s="234"/>
      <c r="G155" s="234"/>
      <c r="H155" s="235"/>
      <c r="I155" s="234"/>
      <c r="J155" s="234"/>
    </row>
    <row r="156" spans="2:10" x14ac:dyDescent="0.2">
      <c r="B156" s="232"/>
      <c r="C156" s="233"/>
      <c r="D156" s="234"/>
      <c r="E156" s="234"/>
      <c r="F156" s="234"/>
      <c r="G156" s="234"/>
      <c r="H156" s="235"/>
      <c r="I156" s="234"/>
      <c r="J156" s="234"/>
    </row>
    <row r="157" spans="2:10" x14ac:dyDescent="0.2">
      <c r="B157" s="232"/>
      <c r="C157" s="233"/>
      <c r="D157" s="234"/>
      <c r="E157" s="234"/>
      <c r="F157" s="234"/>
      <c r="G157" s="234"/>
      <c r="H157" s="235"/>
      <c r="I157" s="234"/>
      <c r="J157" s="234"/>
    </row>
    <row r="158" spans="2:10" x14ac:dyDescent="0.2">
      <c r="B158" s="232"/>
      <c r="C158" s="233"/>
      <c r="D158" s="234"/>
      <c r="E158" s="234"/>
      <c r="F158" s="234"/>
      <c r="G158" s="234"/>
      <c r="H158" s="235"/>
      <c r="I158" s="234"/>
      <c r="J158" s="234"/>
    </row>
    <row r="159" spans="2:10" x14ac:dyDescent="0.2">
      <c r="B159" s="232"/>
      <c r="C159" s="233"/>
      <c r="D159" s="234"/>
      <c r="E159" s="234"/>
      <c r="F159" s="234"/>
      <c r="G159" s="234"/>
      <c r="H159" s="235"/>
      <c r="I159" s="234"/>
      <c r="J159" s="234"/>
    </row>
    <row r="160" spans="2:10" x14ac:dyDescent="0.2">
      <c r="B160" s="232"/>
      <c r="C160" s="233"/>
      <c r="D160" s="234"/>
      <c r="E160" s="234"/>
      <c r="F160" s="234"/>
      <c r="G160" s="234"/>
      <c r="H160" s="235"/>
      <c r="I160" s="234"/>
      <c r="J160" s="234"/>
    </row>
    <row r="161" spans="2:10" x14ac:dyDescent="0.2">
      <c r="B161" s="232"/>
      <c r="C161" s="233"/>
      <c r="D161" s="234"/>
      <c r="E161" s="234"/>
      <c r="F161" s="234"/>
      <c r="G161" s="234"/>
      <c r="H161" s="235"/>
      <c r="I161" s="234"/>
      <c r="J161" s="234"/>
    </row>
    <row r="162" spans="2:10" x14ac:dyDescent="0.2">
      <c r="B162" s="232"/>
      <c r="C162" s="233"/>
      <c r="D162" s="234"/>
      <c r="E162" s="234"/>
      <c r="F162" s="234"/>
      <c r="G162" s="234"/>
      <c r="H162" s="235"/>
      <c r="I162" s="234"/>
      <c r="J162" s="234"/>
    </row>
    <row r="163" spans="2:10" x14ac:dyDescent="0.2">
      <c r="B163" s="232"/>
      <c r="C163" s="233"/>
      <c r="D163" s="234"/>
      <c r="E163" s="234"/>
      <c r="F163" s="234"/>
      <c r="G163" s="234"/>
      <c r="H163" s="235"/>
      <c r="I163" s="234"/>
      <c r="J163" s="234"/>
    </row>
    <row r="164" spans="2:10" x14ac:dyDescent="0.2">
      <c r="B164" s="232"/>
      <c r="C164" s="233"/>
      <c r="D164" s="234"/>
      <c r="E164" s="234"/>
      <c r="F164" s="234"/>
      <c r="G164" s="234"/>
      <c r="H164" s="235"/>
      <c r="I164" s="234"/>
      <c r="J164" s="234"/>
    </row>
    <row r="165" spans="2:10" x14ac:dyDescent="0.2">
      <c r="B165" s="232"/>
      <c r="C165" s="233"/>
      <c r="D165" s="234"/>
      <c r="E165" s="234"/>
      <c r="F165" s="234"/>
      <c r="G165" s="234"/>
      <c r="H165" s="235"/>
      <c r="I165" s="234"/>
      <c r="J165" s="234"/>
    </row>
    <row r="166" spans="2:10" x14ac:dyDescent="0.2">
      <c r="B166" s="232"/>
      <c r="C166" s="233"/>
      <c r="D166" s="234"/>
      <c r="E166" s="234"/>
      <c r="F166" s="234"/>
      <c r="G166" s="234"/>
      <c r="H166" s="235"/>
      <c r="I166" s="234"/>
      <c r="J166" s="234"/>
    </row>
    <row r="167" spans="2:10" x14ac:dyDescent="0.2">
      <c r="B167" s="232"/>
      <c r="C167" s="233"/>
      <c r="D167" s="234"/>
      <c r="E167" s="234"/>
      <c r="F167" s="234"/>
      <c r="G167" s="234"/>
      <c r="H167" s="235"/>
      <c r="I167" s="234"/>
      <c r="J167" s="234"/>
    </row>
    <row r="168" spans="2:10" x14ac:dyDescent="0.2">
      <c r="B168" s="232"/>
      <c r="C168" s="233"/>
      <c r="D168" s="234"/>
      <c r="E168" s="234"/>
      <c r="F168" s="234"/>
      <c r="G168" s="234"/>
      <c r="H168" s="235"/>
      <c r="I168" s="234"/>
      <c r="J168" s="234"/>
    </row>
    <row r="169" spans="2:10" x14ac:dyDescent="0.2">
      <c r="B169" s="232"/>
      <c r="C169" s="233"/>
      <c r="D169" s="234"/>
      <c r="E169" s="234"/>
      <c r="F169" s="234"/>
      <c r="G169" s="234"/>
      <c r="H169" s="235"/>
      <c r="I169" s="234"/>
      <c r="J169" s="234"/>
    </row>
    <row r="170" spans="2:10" x14ac:dyDescent="0.2">
      <c r="B170" s="232"/>
      <c r="C170" s="233"/>
      <c r="D170" s="234"/>
      <c r="E170" s="234"/>
      <c r="F170" s="234"/>
      <c r="G170" s="234"/>
      <c r="H170" s="235"/>
      <c r="I170" s="234"/>
      <c r="J170" s="234"/>
    </row>
    <row r="171" spans="2:10" x14ac:dyDescent="0.2">
      <c r="B171" s="232"/>
      <c r="C171" s="233"/>
      <c r="D171" s="234"/>
      <c r="E171" s="234"/>
      <c r="F171" s="234"/>
      <c r="G171" s="234"/>
      <c r="H171" s="235"/>
      <c r="I171" s="234"/>
      <c r="J171" s="234"/>
    </row>
    <row r="172" spans="2:10" x14ac:dyDescent="0.2">
      <c r="B172" s="232"/>
      <c r="C172" s="233"/>
      <c r="D172" s="234"/>
      <c r="E172" s="234"/>
      <c r="F172" s="234"/>
      <c r="G172" s="234"/>
      <c r="H172" s="235"/>
      <c r="I172" s="234"/>
      <c r="J172" s="234"/>
    </row>
    <row r="173" spans="2:10" x14ac:dyDescent="0.2">
      <c r="B173" s="232"/>
      <c r="C173" s="233"/>
      <c r="D173" s="234"/>
      <c r="E173" s="234"/>
      <c r="F173" s="234"/>
      <c r="G173" s="234"/>
      <c r="H173" s="235"/>
      <c r="I173" s="234"/>
      <c r="J173" s="234"/>
    </row>
    <row r="174" spans="2:10" x14ac:dyDescent="0.2">
      <c r="B174" s="232"/>
      <c r="C174" s="233"/>
      <c r="D174" s="234"/>
      <c r="E174" s="234"/>
      <c r="F174" s="234"/>
      <c r="G174" s="234"/>
      <c r="H174" s="235"/>
      <c r="I174" s="234"/>
      <c r="J174" s="234"/>
    </row>
    <row r="175" spans="2:10" x14ac:dyDescent="0.2">
      <c r="B175" s="232"/>
      <c r="C175" s="233"/>
      <c r="D175" s="234"/>
      <c r="E175" s="234"/>
      <c r="F175" s="234"/>
      <c r="G175" s="234"/>
      <c r="H175" s="235"/>
      <c r="I175" s="234"/>
      <c r="J175" s="234"/>
    </row>
    <row r="176" spans="2:10" x14ac:dyDescent="0.2">
      <c r="B176" s="232"/>
      <c r="C176" s="233"/>
      <c r="D176" s="234"/>
      <c r="E176" s="234"/>
      <c r="F176" s="234"/>
      <c r="G176" s="234"/>
      <c r="H176" s="235"/>
      <c r="I176" s="234"/>
      <c r="J176" s="234"/>
    </row>
    <row r="177" spans="2:10" x14ac:dyDescent="0.2">
      <c r="B177" s="232"/>
      <c r="C177" s="233"/>
      <c r="D177" s="234"/>
      <c r="E177" s="234"/>
      <c r="F177" s="234"/>
      <c r="G177" s="234"/>
      <c r="H177" s="235"/>
      <c r="I177" s="234"/>
      <c r="J177" s="234"/>
    </row>
    <row r="178" spans="2:10" x14ac:dyDescent="0.2">
      <c r="B178" s="232"/>
      <c r="C178" s="233"/>
      <c r="D178" s="234"/>
      <c r="E178" s="234"/>
      <c r="F178" s="234"/>
      <c r="G178" s="234"/>
      <c r="H178" s="235"/>
      <c r="I178" s="234"/>
      <c r="J178" s="234"/>
    </row>
    <row r="179" spans="2:10" x14ac:dyDescent="0.2">
      <c r="B179" s="232"/>
      <c r="C179" s="233"/>
      <c r="D179" s="234"/>
      <c r="E179" s="234"/>
      <c r="F179" s="234"/>
      <c r="G179" s="234"/>
      <c r="H179" s="235"/>
      <c r="I179" s="234"/>
      <c r="J179" s="234"/>
    </row>
    <row r="180" spans="2:10" x14ac:dyDescent="0.2">
      <c r="B180" s="232"/>
      <c r="C180" s="233"/>
      <c r="D180" s="234"/>
      <c r="E180" s="234"/>
      <c r="F180" s="234"/>
      <c r="G180" s="234"/>
      <c r="H180" s="235"/>
      <c r="I180" s="234"/>
      <c r="J180" s="234"/>
    </row>
    <row r="181" spans="2:10" x14ac:dyDescent="0.2">
      <c r="B181" s="232"/>
      <c r="C181" s="233"/>
      <c r="D181" s="234"/>
      <c r="E181" s="234"/>
      <c r="F181" s="234"/>
      <c r="G181" s="234"/>
      <c r="H181" s="235"/>
      <c r="I181" s="234"/>
      <c r="J181" s="234"/>
    </row>
    <row r="182" spans="2:10" x14ac:dyDescent="0.2">
      <c r="B182" s="232"/>
      <c r="C182" s="233"/>
      <c r="D182" s="234"/>
      <c r="E182" s="234"/>
      <c r="F182" s="234"/>
      <c r="G182" s="234"/>
      <c r="H182" s="235"/>
      <c r="I182" s="234"/>
      <c r="J182" s="234"/>
    </row>
    <row r="183" spans="2:10" x14ac:dyDescent="0.2">
      <c r="B183" s="232"/>
      <c r="C183" s="233"/>
      <c r="D183" s="234"/>
      <c r="E183" s="234"/>
      <c r="F183" s="234"/>
      <c r="G183" s="234"/>
      <c r="H183" s="235"/>
      <c r="I183" s="234"/>
      <c r="J183" s="234"/>
    </row>
    <row r="184" spans="2:10" x14ac:dyDescent="0.2">
      <c r="B184" s="232"/>
      <c r="C184" s="233"/>
      <c r="D184" s="234"/>
      <c r="E184" s="234"/>
      <c r="F184" s="234"/>
      <c r="G184" s="234"/>
      <c r="H184" s="235"/>
      <c r="I184" s="234"/>
      <c r="J184" s="234"/>
    </row>
    <row r="185" spans="2:10" x14ac:dyDescent="0.2">
      <c r="B185" s="232"/>
      <c r="C185" s="233"/>
      <c r="D185" s="234"/>
      <c r="E185" s="234"/>
      <c r="F185" s="234"/>
      <c r="G185" s="234"/>
      <c r="H185" s="235"/>
      <c r="I185" s="234"/>
      <c r="J185" s="234"/>
    </row>
    <row r="186" spans="2:10" x14ac:dyDescent="0.2">
      <c r="B186" s="232"/>
      <c r="C186" s="233"/>
      <c r="D186" s="234"/>
      <c r="E186" s="234"/>
      <c r="F186" s="234"/>
      <c r="G186" s="234"/>
      <c r="H186" s="235"/>
      <c r="I186" s="234"/>
      <c r="J186" s="234"/>
    </row>
    <row r="187" spans="2:10" x14ac:dyDescent="0.2">
      <c r="B187" s="232"/>
      <c r="C187" s="233"/>
      <c r="D187" s="234"/>
      <c r="E187" s="234"/>
      <c r="F187" s="234"/>
      <c r="G187" s="234"/>
      <c r="H187" s="235"/>
      <c r="I187" s="234"/>
      <c r="J187" s="234"/>
    </row>
    <row r="188" spans="2:10" x14ac:dyDescent="0.2">
      <c r="B188" s="232"/>
      <c r="C188" s="233"/>
      <c r="D188" s="234"/>
      <c r="E188" s="234"/>
      <c r="F188" s="234"/>
      <c r="G188" s="234"/>
      <c r="H188" s="235"/>
      <c r="I188" s="234"/>
      <c r="J188" s="234"/>
    </row>
    <row r="189" spans="2:10" x14ac:dyDescent="0.2">
      <c r="B189" s="232"/>
      <c r="C189" s="233"/>
      <c r="D189" s="234"/>
      <c r="E189" s="234"/>
      <c r="F189" s="234"/>
      <c r="G189" s="234"/>
      <c r="H189" s="235"/>
      <c r="I189" s="234"/>
      <c r="J189" s="234"/>
    </row>
    <row r="190" spans="2:10" x14ac:dyDescent="0.2">
      <c r="B190" s="232"/>
      <c r="C190" s="233"/>
      <c r="D190" s="234"/>
      <c r="E190" s="234"/>
      <c r="F190" s="234"/>
      <c r="G190" s="234"/>
      <c r="H190" s="235"/>
      <c r="I190" s="234"/>
      <c r="J190" s="234"/>
    </row>
    <row r="191" spans="2:10" x14ac:dyDescent="0.2">
      <c r="B191" s="232"/>
      <c r="C191" s="233"/>
      <c r="D191" s="234"/>
      <c r="E191" s="234"/>
      <c r="F191" s="234"/>
      <c r="G191" s="234"/>
      <c r="H191" s="235"/>
      <c r="I191" s="234"/>
      <c r="J191" s="234"/>
    </row>
    <row r="192" spans="2:10" x14ac:dyDescent="0.2">
      <c r="B192" s="232"/>
      <c r="C192" s="233"/>
      <c r="D192" s="234"/>
      <c r="E192" s="234"/>
      <c r="F192" s="234"/>
      <c r="G192" s="234"/>
      <c r="H192" s="235"/>
      <c r="I192" s="234"/>
      <c r="J192" s="234"/>
    </row>
    <row r="193" spans="2:10" x14ac:dyDescent="0.2">
      <c r="B193" s="232"/>
      <c r="C193" s="233"/>
      <c r="D193" s="234"/>
      <c r="E193" s="234"/>
      <c r="F193" s="234"/>
      <c r="G193" s="234"/>
      <c r="H193" s="235"/>
      <c r="I193" s="234"/>
      <c r="J193" s="234"/>
    </row>
    <row r="194" spans="2:10" x14ac:dyDescent="0.2">
      <c r="B194" s="232"/>
      <c r="C194" s="233"/>
      <c r="D194" s="234"/>
      <c r="E194" s="234"/>
      <c r="F194" s="234"/>
      <c r="G194" s="234"/>
      <c r="H194" s="235"/>
      <c r="I194" s="234"/>
      <c r="J194" s="234"/>
    </row>
    <row r="195" spans="2:10" x14ac:dyDescent="0.2">
      <c r="B195" s="232"/>
      <c r="C195" s="233"/>
      <c r="D195" s="234"/>
      <c r="E195" s="234"/>
      <c r="F195" s="234"/>
      <c r="G195" s="234"/>
      <c r="H195" s="235"/>
      <c r="I195" s="234"/>
      <c r="J195" s="234"/>
    </row>
    <row r="196" spans="2:10" x14ac:dyDescent="0.2">
      <c r="B196" s="232"/>
      <c r="C196" s="233"/>
      <c r="D196" s="234"/>
      <c r="E196" s="234"/>
      <c r="F196" s="234"/>
      <c r="G196" s="234"/>
      <c r="H196" s="235"/>
      <c r="I196" s="234"/>
      <c r="J196" s="234"/>
    </row>
    <row r="197" spans="2:10" x14ac:dyDescent="0.2">
      <c r="B197" s="232"/>
      <c r="C197" s="233"/>
      <c r="D197" s="234"/>
      <c r="E197" s="234"/>
      <c r="F197" s="234"/>
      <c r="G197" s="234"/>
      <c r="H197" s="235"/>
      <c r="I197" s="234"/>
      <c r="J197" s="234"/>
    </row>
    <row r="198" spans="2:10" x14ac:dyDescent="0.2">
      <c r="B198" s="232"/>
      <c r="C198" s="233"/>
      <c r="D198" s="234"/>
      <c r="E198" s="234"/>
      <c r="F198" s="234"/>
      <c r="G198" s="234"/>
      <c r="H198" s="235"/>
      <c r="I198" s="234"/>
      <c r="J198" s="234"/>
    </row>
    <row r="199" spans="2:10" x14ac:dyDescent="0.2">
      <c r="B199" s="232"/>
      <c r="C199" s="233"/>
      <c r="D199" s="234"/>
      <c r="E199" s="234"/>
      <c r="F199" s="234"/>
      <c r="G199" s="234"/>
      <c r="H199" s="235"/>
      <c r="I199" s="234"/>
      <c r="J199" s="234"/>
    </row>
    <row r="200" spans="2:10" x14ac:dyDescent="0.2">
      <c r="B200" s="232"/>
      <c r="C200" s="233"/>
      <c r="D200" s="234"/>
      <c r="E200" s="234"/>
      <c r="F200" s="234"/>
      <c r="G200" s="234"/>
      <c r="H200" s="235"/>
      <c r="I200" s="234"/>
      <c r="J200" s="234"/>
    </row>
    <row r="201" spans="2:10" x14ac:dyDescent="0.2">
      <c r="B201" s="232"/>
      <c r="C201" s="233"/>
      <c r="D201" s="234"/>
      <c r="E201" s="234"/>
      <c r="F201" s="234"/>
      <c r="G201" s="234"/>
      <c r="H201" s="235"/>
      <c r="I201" s="234"/>
      <c r="J201" s="234"/>
    </row>
    <row r="202" spans="2:10" x14ac:dyDescent="0.2">
      <c r="B202" s="232"/>
      <c r="C202" s="233"/>
      <c r="D202" s="234"/>
      <c r="E202" s="234"/>
      <c r="F202" s="234"/>
      <c r="G202" s="234"/>
      <c r="H202" s="235"/>
      <c r="I202" s="234"/>
      <c r="J202" s="234"/>
    </row>
    <row r="203" spans="2:10" x14ac:dyDescent="0.2">
      <c r="B203" s="232"/>
      <c r="C203" s="233"/>
      <c r="D203" s="234"/>
      <c r="E203" s="234"/>
      <c r="F203" s="234"/>
      <c r="G203" s="234"/>
      <c r="H203" s="235"/>
      <c r="I203" s="234"/>
      <c r="J203" s="234"/>
    </row>
    <row r="204" spans="2:10" x14ac:dyDescent="0.2">
      <c r="B204" s="232"/>
      <c r="C204" s="233"/>
      <c r="D204" s="234"/>
      <c r="E204" s="234"/>
      <c r="F204" s="234"/>
      <c r="G204" s="234"/>
      <c r="H204" s="235"/>
      <c r="I204" s="234"/>
      <c r="J204" s="234"/>
    </row>
    <row r="205" spans="2:10" x14ac:dyDescent="0.2">
      <c r="B205" s="232"/>
      <c r="C205" s="233"/>
      <c r="D205" s="234"/>
      <c r="E205" s="234"/>
      <c r="F205" s="234"/>
      <c r="G205" s="234"/>
      <c r="H205" s="235"/>
      <c r="I205" s="234"/>
      <c r="J205" s="234"/>
    </row>
    <row r="206" spans="2:10" x14ac:dyDescent="0.2">
      <c r="B206" s="232"/>
      <c r="C206" s="233"/>
      <c r="D206" s="234"/>
      <c r="E206" s="234"/>
      <c r="F206" s="234"/>
      <c r="G206" s="234"/>
      <c r="H206" s="235"/>
      <c r="I206" s="234"/>
      <c r="J206" s="234"/>
    </row>
    <row r="207" spans="2:10" x14ac:dyDescent="0.2">
      <c r="B207" s="232"/>
      <c r="C207" s="233"/>
      <c r="D207" s="234"/>
      <c r="E207" s="234"/>
      <c r="F207" s="234"/>
      <c r="G207" s="234"/>
      <c r="H207" s="235"/>
      <c r="I207" s="234"/>
      <c r="J207" s="234"/>
    </row>
    <row r="208" spans="2:10" x14ac:dyDescent="0.2">
      <c r="B208" s="232"/>
      <c r="C208" s="233"/>
      <c r="D208" s="234"/>
      <c r="E208" s="234"/>
      <c r="F208" s="234"/>
      <c r="G208" s="234"/>
      <c r="H208" s="235"/>
      <c r="I208" s="234"/>
      <c r="J208" s="234"/>
    </row>
    <row r="209" spans="2:10" x14ac:dyDescent="0.2">
      <c r="B209" s="232"/>
      <c r="C209" s="233"/>
      <c r="D209" s="234"/>
      <c r="E209" s="234"/>
      <c r="F209" s="234"/>
      <c r="G209" s="234"/>
      <c r="H209" s="235"/>
      <c r="I209" s="234"/>
      <c r="J209" s="234"/>
    </row>
    <row r="210" spans="2:10" x14ac:dyDescent="0.2">
      <c r="B210" s="232"/>
      <c r="C210" s="233"/>
      <c r="D210" s="234"/>
      <c r="E210" s="234"/>
      <c r="F210" s="234"/>
      <c r="G210" s="234"/>
      <c r="H210" s="235"/>
      <c r="I210" s="234"/>
      <c r="J210" s="234"/>
    </row>
    <row r="211" spans="2:10" x14ac:dyDescent="0.2">
      <c r="B211" s="232"/>
      <c r="C211" s="233"/>
      <c r="D211" s="234"/>
      <c r="E211" s="234"/>
      <c r="F211" s="234"/>
      <c r="G211" s="234"/>
      <c r="H211" s="235"/>
      <c r="I211" s="234"/>
      <c r="J211" s="234"/>
    </row>
    <row r="212" spans="2:10" x14ac:dyDescent="0.2">
      <c r="B212" s="232"/>
      <c r="C212" s="233"/>
      <c r="D212" s="234"/>
      <c r="E212" s="234"/>
      <c r="F212" s="234"/>
      <c r="G212" s="234"/>
      <c r="H212" s="235"/>
      <c r="I212" s="234"/>
      <c r="J212" s="234"/>
    </row>
    <row r="213" spans="2:10" x14ac:dyDescent="0.2">
      <c r="B213" s="232"/>
      <c r="C213" s="233"/>
      <c r="D213" s="234"/>
      <c r="E213" s="234"/>
      <c r="F213" s="234"/>
      <c r="G213" s="234"/>
      <c r="H213" s="235"/>
      <c r="I213" s="234"/>
      <c r="J213" s="234"/>
    </row>
    <row r="214" spans="2:10" x14ac:dyDescent="0.2">
      <c r="B214" s="232"/>
      <c r="C214" s="233"/>
      <c r="D214" s="234"/>
      <c r="E214" s="234"/>
      <c r="F214" s="234"/>
      <c r="G214" s="234"/>
      <c r="H214" s="235"/>
      <c r="I214" s="234"/>
      <c r="J214" s="234"/>
    </row>
    <row r="215" spans="2:10" x14ac:dyDescent="0.2">
      <c r="B215" s="232"/>
      <c r="C215" s="233"/>
      <c r="D215" s="234"/>
      <c r="E215" s="234"/>
      <c r="F215" s="234"/>
      <c r="G215" s="234"/>
      <c r="H215" s="235"/>
      <c r="I215" s="234"/>
      <c r="J215" s="234"/>
    </row>
    <row r="216" spans="2:10" x14ac:dyDescent="0.2">
      <c r="B216" s="232"/>
      <c r="C216" s="233"/>
      <c r="D216" s="234"/>
      <c r="E216" s="234"/>
      <c r="F216" s="234"/>
      <c r="G216" s="234"/>
      <c r="H216" s="235"/>
      <c r="I216" s="234"/>
      <c r="J216" s="234"/>
    </row>
    <row r="217" spans="2:10" x14ac:dyDescent="0.2">
      <c r="B217" s="232"/>
      <c r="C217" s="233"/>
      <c r="D217" s="234"/>
      <c r="E217" s="234"/>
      <c r="F217" s="234"/>
      <c r="G217" s="234"/>
      <c r="H217" s="235"/>
      <c r="I217" s="234"/>
      <c r="J217" s="234"/>
    </row>
    <row r="218" spans="2:10" x14ac:dyDescent="0.2">
      <c r="B218" s="232"/>
      <c r="C218" s="233"/>
      <c r="D218" s="234"/>
      <c r="E218" s="234"/>
      <c r="F218" s="234"/>
      <c r="G218" s="234"/>
      <c r="H218" s="235"/>
      <c r="I218" s="234"/>
      <c r="J218" s="234"/>
    </row>
    <row r="219" spans="2:10" x14ac:dyDescent="0.2">
      <c r="B219" s="232"/>
      <c r="C219" s="233"/>
      <c r="D219" s="234"/>
      <c r="E219" s="234"/>
      <c r="F219" s="234"/>
      <c r="G219" s="234"/>
      <c r="H219" s="235"/>
      <c r="I219" s="234"/>
      <c r="J219" s="234"/>
    </row>
    <row r="220" spans="2:10" x14ac:dyDescent="0.2">
      <c r="B220" s="232"/>
      <c r="C220" s="233"/>
      <c r="D220" s="234"/>
      <c r="E220" s="234"/>
      <c r="F220" s="234"/>
      <c r="G220" s="234"/>
      <c r="H220" s="235"/>
      <c r="I220" s="234"/>
      <c r="J220" s="234"/>
    </row>
    <row r="221" spans="2:10" x14ac:dyDescent="0.2">
      <c r="B221" s="232"/>
      <c r="C221" s="233"/>
      <c r="D221" s="234"/>
      <c r="E221" s="234"/>
      <c r="F221" s="234"/>
      <c r="G221" s="234"/>
      <c r="H221" s="235"/>
      <c r="I221" s="234"/>
      <c r="J221" s="234"/>
    </row>
    <row r="222" spans="2:10" x14ac:dyDescent="0.2">
      <c r="B222" s="232"/>
      <c r="C222" s="233"/>
      <c r="D222" s="234"/>
      <c r="E222" s="234"/>
      <c r="F222" s="234"/>
      <c r="G222" s="234"/>
      <c r="H222" s="235"/>
      <c r="I222" s="234"/>
      <c r="J222" s="234"/>
    </row>
    <row r="223" spans="2:10" x14ac:dyDescent="0.2">
      <c r="B223" s="232"/>
      <c r="C223" s="233"/>
      <c r="D223" s="234"/>
      <c r="E223" s="234"/>
      <c r="F223" s="234"/>
      <c r="G223" s="234"/>
      <c r="H223" s="235"/>
      <c r="I223" s="234"/>
      <c r="J223" s="234"/>
    </row>
    <row r="224" spans="2:10" x14ac:dyDescent="0.2">
      <c r="B224" s="232"/>
      <c r="C224" s="233"/>
      <c r="D224" s="234"/>
      <c r="E224" s="234"/>
      <c r="F224" s="234"/>
      <c r="G224" s="234"/>
      <c r="H224" s="235"/>
      <c r="I224" s="234"/>
      <c r="J224" s="234"/>
    </row>
    <row r="225" spans="2:10" x14ac:dyDescent="0.2">
      <c r="B225" s="232"/>
      <c r="C225" s="233"/>
      <c r="D225" s="234"/>
      <c r="E225" s="234"/>
      <c r="F225" s="234"/>
      <c r="G225" s="234"/>
      <c r="H225" s="235"/>
      <c r="I225" s="234"/>
      <c r="J225" s="234"/>
    </row>
    <row r="226" spans="2:10" x14ac:dyDescent="0.2">
      <c r="B226" s="232"/>
      <c r="C226" s="233"/>
      <c r="D226" s="234"/>
      <c r="E226" s="234"/>
      <c r="F226" s="234"/>
      <c r="G226" s="234"/>
      <c r="H226" s="235"/>
      <c r="I226" s="234"/>
      <c r="J226" s="234"/>
    </row>
    <row r="227" spans="2:10" x14ac:dyDescent="0.2">
      <c r="B227" s="232"/>
      <c r="C227" s="233"/>
      <c r="D227" s="234"/>
      <c r="E227" s="234"/>
      <c r="F227" s="234"/>
      <c r="G227" s="234"/>
      <c r="H227" s="235"/>
      <c r="I227" s="234"/>
      <c r="J227" s="234"/>
    </row>
    <row r="228" spans="2:10" x14ac:dyDescent="0.2">
      <c r="B228" s="232"/>
      <c r="C228" s="233"/>
      <c r="D228" s="234"/>
      <c r="E228" s="234"/>
      <c r="F228" s="234"/>
      <c r="G228" s="234"/>
      <c r="H228" s="235"/>
      <c r="I228" s="234"/>
      <c r="J228" s="234"/>
    </row>
    <row r="229" spans="2:10" x14ac:dyDescent="0.2">
      <c r="B229" s="232"/>
      <c r="C229" s="233"/>
      <c r="D229" s="234"/>
      <c r="E229" s="234"/>
      <c r="F229" s="234"/>
      <c r="G229" s="234"/>
      <c r="H229" s="235"/>
      <c r="I229" s="234"/>
      <c r="J229" s="234"/>
    </row>
    <row r="230" spans="2:10" x14ac:dyDescent="0.2">
      <c r="B230" s="232"/>
      <c r="C230" s="233"/>
      <c r="D230" s="234"/>
      <c r="E230" s="234"/>
      <c r="F230" s="234"/>
      <c r="G230" s="234"/>
      <c r="H230" s="235"/>
      <c r="I230" s="234"/>
      <c r="J230" s="234"/>
    </row>
    <row r="231" spans="2:10" x14ac:dyDescent="0.2">
      <c r="B231" s="232"/>
      <c r="C231" s="233"/>
      <c r="D231" s="234"/>
      <c r="E231" s="234"/>
      <c r="F231" s="234"/>
      <c r="G231" s="234"/>
      <c r="H231" s="235"/>
      <c r="I231" s="234"/>
      <c r="J231" s="234"/>
    </row>
    <row r="232" spans="2:10" x14ac:dyDescent="0.2">
      <c r="B232" s="232"/>
      <c r="C232" s="233"/>
      <c r="D232" s="234"/>
      <c r="E232" s="234"/>
      <c r="F232" s="234"/>
      <c r="G232" s="234"/>
      <c r="H232" s="235"/>
      <c r="I232" s="234"/>
      <c r="J232" s="234"/>
    </row>
    <row r="233" spans="2:10" x14ac:dyDescent="0.2">
      <c r="B233" s="232"/>
      <c r="C233" s="233"/>
      <c r="D233" s="234"/>
      <c r="E233" s="234"/>
      <c r="F233" s="234"/>
      <c r="G233" s="234"/>
      <c r="H233" s="235"/>
      <c r="I233" s="234"/>
      <c r="J233" s="234"/>
    </row>
    <row r="234" spans="2:10" x14ac:dyDescent="0.2">
      <c r="B234" s="232"/>
      <c r="C234" s="233"/>
      <c r="D234" s="234"/>
      <c r="E234" s="234"/>
      <c r="F234" s="234"/>
      <c r="G234" s="234"/>
      <c r="H234" s="235"/>
      <c r="I234" s="234"/>
      <c r="J234" s="234"/>
    </row>
    <row r="235" spans="2:10" x14ac:dyDescent="0.2">
      <c r="B235" s="232"/>
      <c r="C235" s="233"/>
      <c r="D235" s="234"/>
      <c r="E235" s="234"/>
      <c r="F235" s="234"/>
      <c r="G235" s="234"/>
      <c r="H235" s="235"/>
      <c r="I235" s="234"/>
      <c r="J235" s="234"/>
    </row>
    <row r="236" spans="2:10" x14ac:dyDescent="0.2">
      <c r="B236" s="232"/>
      <c r="C236" s="233"/>
      <c r="D236" s="234"/>
      <c r="E236" s="234"/>
      <c r="F236" s="234"/>
      <c r="G236" s="234"/>
      <c r="H236" s="235"/>
      <c r="I236" s="234"/>
      <c r="J236" s="234"/>
    </row>
    <row r="237" spans="2:10" x14ac:dyDescent="0.2">
      <c r="B237" s="232"/>
      <c r="C237" s="233"/>
      <c r="D237" s="234"/>
      <c r="E237" s="234"/>
      <c r="F237" s="234"/>
      <c r="G237" s="234"/>
      <c r="H237" s="235"/>
      <c r="I237" s="234"/>
      <c r="J237" s="234"/>
    </row>
    <row r="238" spans="2:10" x14ac:dyDescent="0.2">
      <c r="B238" s="232"/>
      <c r="C238" s="233"/>
      <c r="D238" s="234"/>
      <c r="E238" s="234"/>
      <c r="F238" s="234"/>
      <c r="G238" s="234"/>
      <c r="H238" s="235"/>
      <c r="I238" s="234"/>
      <c r="J238" s="234"/>
    </row>
    <row r="239" spans="2:10" x14ac:dyDescent="0.2">
      <c r="B239" s="232"/>
      <c r="C239" s="233"/>
      <c r="D239" s="234"/>
      <c r="E239" s="234"/>
      <c r="F239" s="234"/>
      <c r="G239" s="234"/>
      <c r="H239" s="235"/>
      <c r="I239" s="234"/>
      <c r="J239" s="234"/>
    </row>
    <row r="240" spans="2:10" x14ac:dyDescent="0.2">
      <c r="B240" s="232"/>
      <c r="C240" s="233"/>
      <c r="D240" s="234"/>
      <c r="E240" s="234"/>
      <c r="F240" s="234"/>
      <c r="G240" s="234"/>
      <c r="H240" s="235"/>
      <c r="I240" s="234"/>
      <c r="J240" s="234"/>
    </row>
    <row r="241" spans="2:10" x14ac:dyDescent="0.2">
      <c r="B241" s="232"/>
      <c r="C241" s="233"/>
      <c r="D241" s="234"/>
      <c r="E241" s="234"/>
      <c r="F241" s="234"/>
      <c r="G241" s="234"/>
      <c r="H241" s="235"/>
      <c r="I241" s="234"/>
      <c r="J241" s="234"/>
    </row>
    <row r="242" spans="2:10" x14ac:dyDescent="0.2">
      <c r="B242" s="232"/>
      <c r="C242" s="233"/>
      <c r="D242" s="234"/>
      <c r="E242" s="234"/>
      <c r="F242" s="234"/>
      <c r="G242" s="234"/>
      <c r="H242" s="235"/>
      <c r="I242" s="234"/>
      <c r="J242" s="234"/>
    </row>
    <row r="243" spans="2:10" x14ac:dyDescent="0.2">
      <c r="B243" s="232"/>
      <c r="C243" s="233"/>
      <c r="D243" s="234"/>
      <c r="E243" s="234"/>
      <c r="F243" s="234"/>
      <c r="G243" s="234"/>
      <c r="H243" s="235"/>
      <c r="I243" s="234"/>
      <c r="J243" s="234"/>
    </row>
    <row r="244" spans="2:10" x14ac:dyDescent="0.2">
      <c r="B244" s="232"/>
      <c r="C244" s="233"/>
      <c r="D244" s="234"/>
      <c r="E244" s="234"/>
      <c r="F244" s="234"/>
      <c r="G244" s="234"/>
      <c r="H244" s="235"/>
      <c r="I244" s="234"/>
      <c r="J244" s="234"/>
    </row>
    <row r="245" spans="2:10" x14ac:dyDescent="0.2">
      <c r="B245" s="232"/>
      <c r="C245" s="233"/>
      <c r="D245" s="234"/>
      <c r="E245" s="234"/>
      <c r="F245" s="234"/>
      <c r="G245" s="234"/>
      <c r="H245" s="235"/>
      <c r="I245" s="234"/>
      <c r="J245" s="234"/>
    </row>
    <row r="246" spans="2:10" x14ac:dyDescent="0.2">
      <c r="B246" s="232"/>
      <c r="C246" s="233"/>
      <c r="D246" s="234"/>
      <c r="E246" s="234"/>
      <c r="F246" s="234"/>
      <c r="G246" s="234"/>
      <c r="H246" s="235"/>
      <c r="I246" s="234"/>
      <c r="J246" s="234"/>
    </row>
    <row r="247" spans="2:10" x14ac:dyDescent="0.2">
      <c r="B247" s="232"/>
      <c r="C247" s="233"/>
      <c r="D247" s="234"/>
      <c r="E247" s="234"/>
      <c r="F247" s="234"/>
      <c r="G247" s="234"/>
      <c r="H247" s="235"/>
      <c r="I247" s="234"/>
      <c r="J247" s="234"/>
    </row>
    <row r="248" spans="2:10" x14ac:dyDescent="0.2">
      <c r="B248" s="232"/>
      <c r="C248" s="233"/>
      <c r="D248" s="234"/>
      <c r="E248" s="234"/>
      <c r="F248" s="234"/>
      <c r="G248" s="234"/>
      <c r="H248" s="235"/>
      <c r="I248" s="234"/>
      <c r="J248" s="234"/>
    </row>
    <row r="249" spans="2:10" x14ac:dyDescent="0.2">
      <c r="B249" s="232"/>
      <c r="C249" s="233"/>
      <c r="D249" s="234"/>
      <c r="E249" s="234"/>
      <c r="F249" s="234"/>
      <c r="G249" s="234"/>
      <c r="H249" s="235"/>
      <c r="I249" s="234"/>
      <c r="J249" s="234"/>
    </row>
    <row r="250" spans="2:10" x14ac:dyDescent="0.2">
      <c r="B250" s="232"/>
      <c r="C250" s="233"/>
      <c r="D250" s="234"/>
      <c r="E250" s="234"/>
      <c r="F250" s="234"/>
      <c r="G250" s="234"/>
      <c r="H250" s="235"/>
      <c r="I250" s="234"/>
      <c r="J250" s="234"/>
    </row>
    <row r="251" spans="2:10" x14ac:dyDescent="0.2">
      <c r="B251" s="232"/>
      <c r="C251" s="233"/>
      <c r="D251" s="234"/>
      <c r="E251" s="234"/>
      <c r="F251" s="234"/>
      <c r="G251" s="234"/>
      <c r="H251" s="235"/>
      <c r="I251" s="234"/>
      <c r="J251" s="234"/>
    </row>
    <row r="252" spans="2:10" x14ac:dyDescent="0.2">
      <c r="B252" s="232"/>
      <c r="C252" s="233"/>
      <c r="D252" s="234"/>
      <c r="E252" s="234"/>
      <c r="F252" s="234"/>
      <c r="G252" s="234"/>
      <c r="H252" s="235"/>
      <c r="I252" s="234"/>
      <c r="J252" s="234"/>
    </row>
    <row r="253" spans="2:10" x14ac:dyDescent="0.2">
      <c r="B253" s="232"/>
      <c r="C253" s="233"/>
      <c r="D253" s="234"/>
      <c r="E253" s="234"/>
      <c r="F253" s="234"/>
      <c r="G253" s="234"/>
      <c r="H253" s="235"/>
      <c r="I253" s="234"/>
      <c r="J253" s="234"/>
    </row>
    <row r="254" spans="2:10" x14ac:dyDescent="0.2">
      <c r="B254" s="232"/>
      <c r="C254" s="233"/>
      <c r="D254" s="234"/>
      <c r="E254" s="234"/>
      <c r="F254" s="234"/>
      <c r="G254" s="234"/>
      <c r="H254" s="235"/>
      <c r="I254" s="234"/>
      <c r="J254" s="234"/>
    </row>
    <row r="255" spans="2:10" x14ac:dyDescent="0.2">
      <c r="B255" s="232"/>
      <c r="C255" s="233"/>
      <c r="D255" s="234"/>
      <c r="E255" s="234"/>
      <c r="F255" s="234"/>
      <c r="G255" s="234"/>
      <c r="H255" s="235"/>
      <c r="I255" s="234"/>
      <c r="J255" s="234"/>
    </row>
    <row r="256" spans="2:10" x14ac:dyDescent="0.2">
      <c r="B256" s="232"/>
      <c r="C256" s="233"/>
      <c r="D256" s="234"/>
      <c r="E256" s="234"/>
      <c r="F256" s="234"/>
      <c r="G256" s="234"/>
      <c r="H256" s="235"/>
      <c r="I256" s="234"/>
      <c r="J256" s="234"/>
    </row>
    <row r="257" spans="2:10" x14ac:dyDescent="0.2">
      <c r="B257" s="232"/>
      <c r="C257" s="233"/>
      <c r="D257" s="234"/>
      <c r="E257" s="234"/>
      <c r="F257" s="234"/>
      <c r="G257" s="234"/>
      <c r="H257" s="235"/>
      <c r="I257" s="234"/>
      <c r="J257" s="234"/>
    </row>
    <row r="258" spans="2:10" x14ac:dyDescent="0.2">
      <c r="B258" s="232"/>
      <c r="C258" s="233"/>
      <c r="D258" s="234"/>
      <c r="E258" s="234"/>
      <c r="F258" s="234"/>
      <c r="G258" s="234"/>
      <c r="H258" s="235"/>
      <c r="I258" s="234"/>
      <c r="J258" s="234"/>
    </row>
    <row r="259" spans="2:10" x14ac:dyDescent="0.2">
      <c r="B259" s="232"/>
      <c r="C259" s="233"/>
      <c r="D259" s="234"/>
      <c r="E259" s="234"/>
      <c r="F259" s="234"/>
      <c r="G259" s="234"/>
      <c r="H259" s="235"/>
      <c r="I259" s="234"/>
      <c r="J259" s="234"/>
    </row>
    <row r="260" spans="2:10" x14ac:dyDescent="0.2">
      <c r="B260" s="232"/>
      <c r="C260" s="233"/>
      <c r="D260" s="234"/>
      <c r="E260" s="234"/>
      <c r="F260" s="234"/>
      <c r="G260" s="234"/>
      <c r="H260" s="235"/>
      <c r="I260" s="234"/>
      <c r="J260" s="234"/>
    </row>
    <row r="261" spans="2:10" x14ac:dyDescent="0.2">
      <c r="B261" s="232"/>
      <c r="C261" s="233"/>
      <c r="D261" s="234"/>
      <c r="E261" s="234"/>
      <c r="F261" s="234"/>
      <c r="G261" s="234"/>
      <c r="H261" s="235"/>
      <c r="I261" s="234"/>
      <c r="J261" s="234"/>
    </row>
    <row r="262" spans="2:10" x14ac:dyDescent="0.2">
      <c r="B262" s="232"/>
      <c r="C262" s="233"/>
      <c r="D262" s="234"/>
      <c r="E262" s="234"/>
      <c r="F262" s="234"/>
      <c r="G262" s="234"/>
      <c r="H262" s="235"/>
      <c r="I262" s="234"/>
      <c r="J262" s="234"/>
    </row>
    <row r="263" spans="2:10" x14ac:dyDescent="0.2">
      <c r="B263" s="232"/>
      <c r="C263" s="233"/>
      <c r="D263" s="234"/>
      <c r="E263" s="234"/>
      <c r="F263" s="234"/>
      <c r="G263" s="234"/>
      <c r="H263" s="235"/>
      <c r="I263" s="234"/>
      <c r="J263" s="234"/>
    </row>
    <row r="264" spans="2:10" x14ac:dyDescent="0.2">
      <c r="B264" s="232"/>
      <c r="C264" s="233"/>
      <c r="D264" s="234"/>
      <c r="E264" s="234"/>
      <c r="F264" s="234"/>
      <c r="G264" s="234"/>
      <c r="H264" s="235"/>
      <c r="I264" s="234"/>
      <c r="J264" s="234"/>
    </row>
    <row r="265" spans="2:10" x14ac:dyDescent="0.2">
      <c r="B265" s="232"/>
      <c r="C265" s="233"/>
      <c r="D265" s="234"/>
      <c r="E265" s="234"/>
      <c r="F265" s="234"/>
      <c r="G265" s="234"/>
      <c r="H265" s="235"/>
      <c r="I265" s="234"/>
      <c r="J265" s="234"/>
    </row>
    <row r="266" spans="2:10" x14ac:dyDescent="0.2">
      <c r="B266" s="232"/>
      <c r="C266" s="233"/>
      <c r="D266" s="234"/>
      <c r="E266" s="234"/>
      <c r="F266" s="234"/>
      <c r="G266" s="234"/>
      <c r="H266" s="235"/>
      <c r="I266" s="234"/>
      <c r="J266" s="234"/>
    </row>
    <row r="267" spans="2:10" x14ac:dyDescent="0.2">
      <c r="B267" s="232"/>
      <c r="C267" s="233"/>
      <c r="D267" s="234"/>
      <c r="E267" s="234"/>
      <c r="F267" s="234"/>
      <c r="G267" s="234"/>
      <c r="H267" s="235"/>
      <c r="I267" s="234"/>
      <c r="J267" s="234"/>
    </row>
    <row r="268" spans="2:10" x14ac:dyDescent="0.2">
      <c r="B268" s="232"/>
      <c r="C268" s="233"/>
      <c r="D268" s="234"/>
      <c r="E268" s="234"/>
      <c r="F268" s="234"/>
      <c r="G268" s="234"/>
      <c r="H268" s="235"/>
      <c r="I268" s="234"/>
      <c r="J268" s="234"/>
    </row>
    <row r="269" spans="2:10" x14ac:dyDescent="0.2">
      <c r="B269" s="232"/>
      <c r="C269" s="233"/>
      <c r="D269" s="234"/>
      <c r="E269" s="234"/>
      <c r="F269" s="234"/>
      <c r="G269" s="234"/>
      <c r="H269" s="235"/>
      <c r="I269" s="234"/>
      <c r="J269" s="234"/>
    </row>
    <row r="270" spans="2:10" x14ac:dyDescent="0.2">
      <c r="B270" s="232"/>
      <c r="C270" s="233"/>
      <c r="D270" s="234"/>
      <c r="E270" s="234"/>
      <c r="F270" s="234"/>
      <c r="G270" s="234"/>
      <c r="H270" s="235"/>
      <c r="I270" s="234"/>
      <c r="J270" s="234"/>
    </row>
    <row r="271" spans="2:10" x14ac:dyDescent="0.2">
      <c r="B271" s="232"/>
      <c r="C271" s="233"/>
      <c r="D271" s="234"/>
      <c r="E271" s="234"/>
      <c r="F271" s="234"/>
      <c r="G271" s="234"/>
      <c r="H271" s="235"/>
      <c r="I271" s="234"/>
      <c r="J271" s="234"/>
    </row>
    <row r="272" spans="2:10" x14ac:dyDescent="0.2">
      <c r="B272" s="232"/>
      <c r="C272" s="233"/>
      <c r="D272" s="234"/>
      <c r="E272" s="234"/>
      <c r="F272" s="234"/>
      <c r="G272" s="234"/>
      <c r="H272" s="235"/>
      <c r="I272" s="234"/>
      <c r="J272" s="234"/>
    </row>
    <row r="273" spans="2:10" x14ac:dyDescent="0.2">
      <c r="B273" s="232"/>
      <c r="C273" s="233"/>
      <c r="D273" s="234"/>
      <c r="E273" s="234"/>
      <c r="F273" s="234"/>
      <c r="G273" s="234"/>
      <c r="H273" s="235"/>
      <c r="I273" s="234"/>
      <c r="J273" s="234"/>
    </row>
    <row r="274" spans="2:10" x14ac:dyDescent="0.2">
      <c r="B274" s="232"/>
      <c r="C274" s="233"/>
      <c r="D274" s="234"/>
      <c r="E274" s="234"/>
      <c r="F274" s="234"/>
      <c r="G274" s="234"/>
      <c r="H274" s="235"/>
      <c r="I274" s="234"/>
      <c r="J274" s="234"/>
    </row>
    <row r="275" spans="2:10" x14ac:dyDescent="0.2">
      <c r="B275" s="232"/>
      <c r="C275" s="233"/>
      <c r="D275" s="234"/>
      <c r="E275" s="234"/>
      <c r="F275" s="234"/>
      <c r="G275" s="234"/>
      <c r="H275" s="235"/>
      <c r="I275" s="234"/>
      <c r="J275" s="234"/>
    </row>
    <row r="276" spans="2:10" x14ac:dyDescent="0.2">
      <c r="B276" s="232"/>
      <c r="C276" s="233"/>
      <c r="D276" s="234"/>
      <c r="E276" s="234"/>
      <c r="F276" s="234"/>
      <c r="G276" s="234"/>
      <c r="H276" s="235"/>
      <c r="I276" s="234"/>
      <c r="J276" s="234"/>
    </row>
    <row r="277" spans="2:10" x14ac:dyDescent="0.2">
      <c r="B277" s="232"/>
      <c r="C277" s="233"/>
      <c r="D277" s="234"/>
      <c r="E277" s="234"/>
      <c r="F277" s="234"/>
      <c r="G277" s="234"/>
      <c r="H277" s="235"/>
      <c r="I277" s="234"/>
      <c r="J277" s="234"/>
    </row>
    <row r="278" spans="2:10" x14ac:dyDescent="0.2">
      <c r="B278" s="232"/>
      <c r="C278" s="233"/>
      <c r="D278" s="234"/>
      <c r="E278" s="234"/>
      <c r="F278" s="234"/>
      <c r="G278" s="234"/>
      <c r="H278" s="235"/>
      <c r="I278" s="234"/>
      <c r="J278" s="234"/>
    </row>
    <row r="279" spans="2:10" x14ac:dyDescent="0.2">
      <c r="B279" s="232"/>
      <c r="C279" s="233"/>
      <c r="D279" s="234"/>
      <c r="E279" s="234"/>
      <c r="F279" s="234"/>
      <c r="G279" s="234"/>
      <c r="H279" s="235"/>
      <c r="I279" s="234"/>
      <c r="J279" s="234"/>
    </row>
    <row r="280" spans="2:10" x14ac:dyDescent="0.2">
      <c r="B280" s="232"/>
      <c r="C280" s="233"/>
      <c r="D280" s="234"/>
      <c r="E280" s="234"/>
      <c r="F280" s="234"/>
      <c r="G280" s="234"/>
      <c r="H280" s="235"/>
      <c r="I280" s="234"/>
      <c r="J280" s="234"/>
    </row>
    <row r="281" spans="2:10" x14ac:dyDescent="0.2">
      <c r="B281" s="232"/>
      <c r="C281" s="233"/>
      <c r="D281" s="234"/>
      <c r="E281" s="234"/>
      <c r="F281" s="234"/>
      <c r="G281" s="234"/>
      <c r="H281" s="235"/>
      <c r="I281" s="234"/>
      <c r="J281" s="234"/>
    </row>
    <row r="282" spans="2:10" x14ac:dyDescent="0.2">
      <c r="B282" s="232"/>
      <c r="C282" s="233"/>
      <c r="D282" s="234"/>
      <c r="E282" s="234"/>
      <c r="F282" s="234"/>
      <c r="G282" s="234"/>
      <c r="H282" s="235"/>
      <c r="I282" s="234"/>
      <c r="J282" s="234"/>
    </row>
    <row r="283" spans="2:10" x14ac:dyDescent="0.2">
      <c r="B283" s="232"/>
      <c r="C283" s="233"/>
      <c r="D283" s="234"/>
      <c r="E283" s="234"/>
      <c r="F283" s="234"/>
      <c r="G283" s="234"/>
      <c r="H283" s="235"/>
      <c r="I283" s="234"/>
      <c r="J283" s="234"/>
    </row>
    <row r="284" spans="2:10" x14ac:dyDescent="0.2">
      <c r="B284" s="232"/>
      <c r="C284" s="233"/>
      <c r="D284" s="234"/>
      <c r="E284" s="234"/>
      <c r="F284" s="234"/>
      <c r="G284" s="234"/>
      <c r="H284" s="235"/>
      <c r="I284" s="234"/>
      <c r="J284" s="234"/>
    </row>
    <row r="285" spans="2:10" x14ac:dyDescent="0.2">
      <c r="B285" s="232"/>
      <c r="C285" s="233"/>
      <c r="D285" s="234"/>
      <c r="E285" s="234"/>
      <c r="F285" s="234"/>
      <c r="G285" s="234"/>
      <c r="H285" s="235"/>
      <c r="I285" s="234"/>
      <c r="J285" s="234"/>
    </row>
    <row r="286" spans="2:10" x14ac:dyDescent="0.2">
      <c r="B286" s="232"/>
      <c r="C286" s="233"/>
      <c r="D286" s="234"/>
      <c r="E286" s="234"/>
      <c r="F286" s="234"/>
      <c r="G286" s="234"/>
      <c r="H286" s="235"/>
      <c r="I286" s="234"/>
      <c r="J286" s="234"/>
    </row>
    <row r="287" spans="2:10" x14ac:dyDescent="0.2">
      <c r="B287" s="232"/>
      <c r="C287" s="233"/>
      <c r="D287" s="234"/>
      <c r="E287" s="234"/>
      <c r="F287" s="234"/>
      <c r="G287" s="234"/>
      <c r="H287" s="235"/>
      <c r="I287" s="234"/>
      <c r="J287" s="234"/>
    </row>
    <row r="288" spans="2:10" x14ac:dyDescent="0.2">
      <c r="B288" s="232"/>
      <c r="C288" s="233"/>
      <c r="D288" s="234"/>
      <c r="E288" s="234"/>
      <c r="F288" s="234"/>
      <c r="G288" s="234"/>
      <c r="H288" s="235"/>
      <c r="I288" s="234"/>
      <c r="J288" s="234"/>
    </row>
    <row r="289" spans="2:10" x14ac:dyDescent="0.2">
      <c r="B289" s="232"/>
      <c r="C289" s="233"/>
      <c r="D289" s="234"/>
      <c r="E289" s="234"/>
      <c r="F289" s="234"/>
      <c r="G289" s="234"/>
      <c r="H289" s="235"/>
      <c r="I289" s="234"/>
      <c r="J289" s="234"/>
    </row>
    <row r="290" spans="2:10" x14ac:dyDescent="0.2">
      <c r="B290" s="232"/>
      <c r="C290" s="233"/>
      <c r="D290" s="234"/>
      <c r="E290" s="234"/>
      <c r="F290" s="234"/>
      <c r="G290" s="234"/>
      <c r="H290" s="235"/>
      <c r="I290" s="234"/>
      <c r="J290" s="234"/>
    </row>
    <row r="291" spans="2:10" x14ac:dyDescent="0.2">
      <c r="B291" s="232"/>
      <c r="C291" s="233"/>
      <c r="D291" s="234"/>
      <c r="E291" s="234"/>
      <c r="F291" s="234"/>
      <c r="G291" s="234"/>
      <c r="H291" s="235"/>
      <c r="I291" s="234"/>
      <c r="J291" s="234"/>
    </row>
    <row r="292" spans="2:10" x14ac:dyDescent="0.2">
      <c r="B292" s="232"/>
      <c r="C292" s="233"/>
      <c r="D292" s="234"/>
      <c r="E292" s="234"/>
      <c r="F292" s="234"/>
      <c r="G292" s="234"/>
      <c r="H292" s="235"/>
      <c r="I292" s="234"/>
      <c r="J292" s="234"/>
    </row>
    <row r="293" spans="2:10" x14ac:dyDescent="0.2">
      <c r="B293" s="232"/>
      <c r="C293" s="233"/>
      <c r="D293" s="234"/>
      <c r="E293" s="234"/>
      <c r="F293" s="234"/>
      <c r="G293" s="234"/>
      <c r="H293" s="235"/>
      <c r="I293" s="234"/>
      <c r="J293" s="234"/>
    </row>
    <row r="294" spans="2:10" x14ac:dyDescent="0.2">
      <c r="B294" s="232"/>
      <c r="C294" s="233"/>
      <c r="D294" s="234"/>
      <c r="E294" s="234"/>
      <c r="F294" s="234"/>
      <c r="G294" s="234"/>
      <c r="H294" s="235"/>
      <c r="I294" s="234"/>
      <c r="J294" s="234"/>
    </row>
    <row r="295" spans="2:10" x14ac:dyDescent="0.2">
      <c r="B295" s="232"/>
      <c r="C295" s="233"/>
      <c r="D295" s="234"/>
      <c r="E295" s="234"/>
      <c r="F295" s="234"/>
      <c r="G295" s="234"/>
      <c r="H295" s="235"/>
      <c r="I295" s="234"/>
      <c r="J295" s="234"/>
    </row>
    <row r="296" spans="2:10" x14ac:dyDescent="0.2">
      <c r="B296" s="232"/>
      <c r="C296" s="233"/>
      <c r="D296" s="234"/>
      <c r="E296" s="234"/>
      <c r="F296" s="234"/>
      <c r="G296" s="234"/>
      <c r="H296" s="235"/>
      <c r="I296" s="234"/>
      <c r="J296" s="234"/>
    </row>
    <row r="297" spans="2:10" x14ac:dyDescent="0.2">
      <c r="B297" s="232"/>
      <c r="C297" s="233"/>
      <c r="D297" s="234"/>
      <c r="E297" s="234"/>
      <c r="F297" s="234"/>
      <c r="G297" s="234"/>
      <c r="H297" s="235"/>
      <c r="I297" s="234"/>
      <c r="J297" s="234"/>
    </row>
    <row r="298" spans="2:10" x14ac:dyDescent="0.2">
      <c r="B298" s="232"/>
      <c r="C298" s="233"/>
      <c r="D298" s="234"/>
      <c r="E298" s="234"/>
      <c r="F298" s="234"/>
      <c r="G298" s="234"/>
      <c r="H298" s="235"/>
      <c r="I298" s="234"/>
      <c r="J298" s="234"/>
    </row>
    <row r="299" spans="2:10" x14ac:dyDescent="0.2">
      <c r="B299" s="232"/>
      <c r="C299" s="233"/>
      <c r="D299" s="234"/>
      <c r="E299" s="234"/>
      <c r="F299" s="234"/>
      <c r="G299" s="234"/>
      <c r="H299" s="235"/>
      <c r="I299" s="234"/>
      <c r="J299" s="234"/>
    </row>
    <row r="300" spans="2:10" x14ac:dyDescent="0.2">
      <c r="B300" s="232"/>
      <c r="C300" s="233"/>
      <c r="D300" s="234"/>
      <c r="E300" s="234"/>
      <c r="F300" s="234"/>
      <c r="G300" s="234"/>
      <c r="H300" s="235"/>
      <c r="I300" s="234"/>
      <c r="J300" s="234"/>
    </row>
    <row r="301" spans="2:10" x14ac:dyDescent="0.2">
      <c r="B301" s="232"/>
      <c r="C301" s="233"/>
      <c r="D301" s="234"/>
      <c r="E301" s="234"/>
      <c r="F301" s="234"/>
      <c r="G301" s="234"/>
      <c r="H301" s="235"/>
      <c r="I301" s="234"/>
      <c r="J301" s="234"/>
    </row>
    <row r="302" spans="2:10" x14ac:dyDescent="0.2">
      <c r="B302" s="232"/>
      <c r="C302" s="233"/>
      <c r="D302" s="234"/>
      <c r="E302" s="234"/>
      <c r="F302" s="234"/>
      <c r="G302" s="234"/>
      <c r="H302" s="235"/>
      <c r="I302" s="234"/>
      <c r="J302" s="234"/>
    </row>
    <row r="303" spans="2:10" x14ac:dyDescent="0.2">
      <c r="B303" s="232"/>
      <c r="C303" s="233"/>
      <c r="D303" s="234"/>
      <c r="E303" s="234"/>
      <c r="F303" s="234"/>
      <c r="G303" s="234"/>
      <c r="H303" s="235"/>
      <c r="I303" s="234"/>
      <c r="J303" s="234"/>
    </row>
    <row r="304" spans="2:10" x14ac:dyDescent="0.2">
      <c r="B304" s="232"/>
      <c r="C304" s="233"/>
      <c r="D304" s="234"/>
      <c r="E304" s="234"/>
      <c r="F304" s="234"/>
      <c r="G304" s="234"/>
      <c r="H304" s="235"/>
      <c r="I304" s="234"/>
      <c r="J304" s="234"/>
    </row>
    <row r="305" spans="2:10" x14ac:dyDescent="0.2">
      <c r="B305" s="232"/>
      <c r="C305" s="233"/>
      <c r="D305" s="234"/>
      <c r="E305" s="234"/>
      <c r="F305" s="234"/>
      <c r="G305" s="234"/>
      <c r="H305" s="235"/>
      <c r="I305" s="234"/>
      <c r="J305" s="234"/>
    </row>
    <row r="306" spans="2:10" x14ac:dyDescent="0.2">
      <c r="B306" s="232"/>
      <c r="C306" s="233"/>
      <c r="D306" s="234"/>
      <c r="E306" s="234"/>
      <c r="F306" s="234"/>
      <c r="G306" s="234"/>
      <c r="H306" s="235"/>
      <c r="I306" s="234"/>
      <c r="J306" s="234"/>
    </row>
    <row r="307" spans="2:10" x14ac:dyDescent="0.2">
      <c r="B307" s="232"/>
      <c r="C307" s="233"/>
      <c r="D307" s="234"/>
      <c r="E307" s="234"/>
      <c r="F307" s="234"/>
      <c r="G307" s="234"/>
      <c r="H307" s="235"/>
      <c r="I307" s="234"/>
      <c r="J307" s="234"/>
    </row>
    <row r="308" spans="2:10" x14ac:dyDescent="0.2">
      <c r="B308" s="232"/>
      <c r="C308" s="233"/>
      <c r="D308" s="234"/>
      <c r="E308" s="234"/>
      <c r="F308" s="234"/>
      <c r="G308" s="234"/>
      <c r="H308" s="235"/>
      <c r="I308" s="234"/>
      <c r="J308" s="234"/>
    </row>
    <row r="309" spans="2:10" x14ac:dyDescent="0.2">
      <c r="B309" s="232"/>
      <c r="C309" s="233"/>
      <c r="D309" s="234"/>
      <c r="E309" s="234"/>
      <c r="F309" s="234"/>
      <c r="G309" s="234"/>
      <c r="H309" s="235"/>
      <c r="I309" s="234"/>
      <c r="J309" s="234"/>
    </row>
    <row r="310" spans="2:10" x14ac:dyDescent="0.2">
      <c r="B310" s="232"/>
      <c r="C310" s="233"/>
      <c r="D310" s="234"/>
      <c r="E310" s="234"/>
      <c r="F310" s="234"/>
      <c r="G310" s="234"/>
      <c r="H310" s="235"/>
      <c r="I310" s="234"/>
      <c r="J310" s="234"/>
    </row>
    <row r="311" spans="2:10" x14ac:dyDescent="0.2">
      <c r="B311" s="232"/>
      <c r="C311" s="233"/>
      <c r="D311" s="234"/>
      <c r="E311" s="234"/>
      <c r="F311" s="234"/>
      <c r="G311" s="234"/>
      <c r="H311" s="235"/>
      <c r="I311" s="234"/>
      <c r="J311" s="234"/>
    </row>
    <row r="312" spans="2:10" x14ac:dyDescent="0.2">
      <c r="B312" s="232"/>
      <c r="C312" s="233"/>
      <c r="D312" s="234"/>
      <c r="E312" s="234"/>
      <c r="F312" s="234"/>
      <c r="G312" s="234"/>
      <c r="H312" s="235"/>
      <c r="I312" s="234"/>
      <c r="J312" s="234"/>
    </row>
    <row r="313" spans="2:10" x14ac:dyDescent="0.2">
      <c r="B313" s="232"/>
      <c r="C313" s="233"/>
      <c r="D313" s="234"/>
      <c r="E313" s="234"/>
      <c r="F313" s="234"/>
      <c r="G313" s="234"/>
      <c r="H313" s="235"/>
      <c r="I313" s="234"/>
      <c r="J313" s="234"/>
    </row>
    <row r="314" spans="2:10" x14ac:dyDescent="0.2">
      <c r="B314" s="232"/>
      <c r="C314" s="233"/>
      <c r="D314" s="234"/>
      <c r="E314" s="234"/>
      <c r="F314" s="234"/>
      <c r="G314" s="234"/>
      <c r="H314" s="235"/>
      <c r="I314" s="234"/>
      <c r="J314" s="234"/>
    </row>
    <row r="315" spans="2:10" x14ac:dyDescent="0.2">
      <c r="B315" s="232"/>
      <c r="C315" s="233"/>
      <c r="D315" s="234"/>
      <c r="E315" s="234"/>
      <c r="F315" s="234"/>
      <c r="G315" s="234"/>
      <c r="H315" s="235"/>
      <c r="I315" s="234"/>
      <c r="J315" s="234"/>
    </row>
    <row r="316" spans="2:10" x14ac:dyDescent="0.2">
      <c r="B316" s="232"/>
      <c r="C316" s="233"/>
      <c r="D316" s="234"/>
      <c r="E316" s="234"/>
      <c r="F316" s="234"/>
      <c r="G316" s="234"/>
      <c r="H316" s="235"/>
      <c r="I316" s="234"/>
      <c r="J316" s="234"/>
    </row>
    <row r="317" spans="2:10" x14ac:dyDescent="0.2">
      <c r="B317" s="232"/>
      <c r="C317" s="233"/>
      <c r="D317" s="234"/>
      <c r="E317" s="234"/>
      <c r="F317" s="234"/>
      <c r="G317" s="234"/>
      <c r="H317" s="235"/>
      <c r="I317" s="234"/>
      <c r="J317" s="234"/>
    </row>
    <row r="318" spans="2:10" x14ac:dyDescent="0.2">
      <c r="B318" s="232"/>
      <c r="C318" s="233"/>
      <c r="D318" s="234"/>
      <c r="E318" s="234"/>
      <c r="F318" s="234"/>
      <c r="G318" s="234"/>
      <c r="H318" s="235"/>
      <c r="I318" s="234"/>
      <c r="J318" s="234"/>
    </row>
    <row r="319" spans="2:10" x14ac:dyDescent="0.2">
      <c r="B319" s="232"/>
      <c r="C319" s="233"/>
      <c r="D319" s="234"/>
      <c r="E319" s="234"/>
      <c r="F319" s="234"/>
      <c r="G319" s="234"/>
      <c r="H319" s="235"/>
      <c r="I319" s="234"/>
      <c r="J319" s="234"/>
    </row>
    <row r="320" spans="2:10" x14ac:dyDescent="0.2">
      <c r="B320" s="232"/>
      <c r="C320" s="233"/>
      <c r="D320" s="234"/>
      <c r="E320" s="234"/>
      <c r="F320" s="234"/>
      <c r="G320" s="234"/>
      <c r="H320" s="235"/>
      <c r="I320" s="234"/>
      <c r="J320" s="234"/>
    </row>
    <row r="321" spans="2:10" x14ac:dyDescent="0.2">
      <c r="B321" s="232"/>
      <c r="C321" s="233"/>
      <c r="D321" s="234"/>
      <c r="E321" s="234"/>
      <c r="F321" s="234"/>
      <c r="G321" s="234"/>
      <c r="H321" s="235"/>
      <c r="I321" s="234"/>
      <c r="J321" s="234"/>
    </row>
    <row r="322" spans="2:10" x14ac:dyDescent="0.2">
      <c r="B322" s="232"/>
      <c r="C322" s="233"/>
      <c r="D322" s="234"/>
      <c r="E322" s="234"/>
      <c r="F322" s="234"/>
      <c r="G322" s="234"/>
      <c r="H322" s="235"/>
      <c r="I322" s="234"/>
      <c r="J322" s="234"/>
    </row>
    <row r="323" spans="2:10" x14ac:dyDescent="0.2">
      <c r="B323" s="232"/>
      <c r="C323" s="233"/>
      <c r="D323" s="234"/>
      <c r="E323" s="234"/>
      <c r="F323" s="234"/>
      <c r="G323" s="234"/>
      <c r="H323" s="235"/>
      <c r="I323" s="234"/>
      <c r="J323" s="234"/>
    </row>
    <row r="324" spans="2:10" x14ac:dyDescent="0.2">
      <c r="B324" s="232"/>
      <c r="C324" s="233"/>
      <c r="D324" s="234"/>
      <c r="E324" s="234"/>
      <c r="F324" s="234"/>
      <c r="G324" s="234"/>
      <c r="H324" s="235"/>
      <c r="I324" s="234"/>
      <c r="J324" s="234"/>
    </row>
    <row r="325" spans="2:10" x14ac:dyDescent="0.2">
      <c r="B325" s="232"/>
      <c r="C325" s="233"/>
      <c r="D325" s="234"/>
      <c r="E325" s="234"/>
      <c r="F325" s="234"/>
      <c r="G325" s="234"/>
      <c r="H325" s="235"/>
      <c r="I325" s="234"/>
      <c r="J325" s="234"/>
    </row>
    <row r="326" spans="2:10" x14ac:dyDescent="0.2">
      <c r="B326" s="232"/>
      <c r="C326" s="233"/>
      <c r="D326" s="234"/>
      <c r="E326" s="234"/>
      <c r="F326" s="234"/>
      <c r="G326" s="234"/>
      <c r="H326" s="235"/>
      <c r="I326" s="234"/>
      <c r="J326" s="234"/>
    </row>
    <row r="327" spans="2:10" x14ac:dyDescent="0.2">
      <c r="B327" s="232"/>
      <c r="C327" s="233"/>
      <c r="D327" s="234"/>
      <c r="E327" s="234"/>
      <c r="F327" s="234"/>
      <c r="G327" s="234"/>
      <c r="H327" s="235"/>
      <c r="I327" s="234"/>
      <c r="J327" s="234"/>
    </row>
    <row r="328" spans="2:10" x14ac:dyDescent="0.2">
      <c r="B328" s="232"/>
      <c r="C328" s="233"/>
      <c r="D328" s="234"/>
      <c r="E328" s="234"/>
      <c r="F328" s="234"/>
      <c r="G328" s="234"/>
      <c r="H328" s="235"/>
      <c r="I328" s="234"/>
      <c r="J328" s="234"/>
    </row>
    <row r="329" spans="2:10" x14ac:dyDescent="0.2">
      <c r="B329" s="232"/>
      <c r="C329" s="233"/>
      <c r="D329" s="234"/>
      <c r="E329" s="234"/>
      <c r="F329" s="234"/>
      <c r="G329" s="234"/>
      <c r="H329" s="235"/>
      <c r="I329" s="234"/>
      <c r="J329" s="234"/>
    </row>
    <row r="330" spans="2:10" x14ac:dyDescent="0.2">
      <c r="B330" s="232"/>
      <c r="C330" s="233"/>
      <c r="D330" s="234"/>
      <c r="E330" s="234"/>
      <c r="F330" s="234"/>
      <c r="G330" s="234"/>
      <c r="H330" s="235"/>
      <c r="I330" s="234"/>
      <c r="J330" s="234"/>
    </row>
    <row r="331" spans="2:10" x14ac:dyDescent="0.2">
      <c r="B331" s="232"/>
      <c r="C331" s="233"/>
      <c r="D331" s="234"/>
      <c r="E331" s="234"/>
      <c r="F331" s="234"/>
      <c r="G331" s="234"/>
      <c r="H331" s="235"/>
      <c r="I331" s="234"/>
      <c r="J331" s="234"/>
    </row>
    <row r="332" spans="2:10" x14ac:dyDescent="0.2">
      <c r="B332" s="232"/>
      <c r="C332" s="233"/>
      <c r="D332" s="234"/>
      <c r="E332" s="234"/>
      <c r="F332" s="234"/>
      <c r="G332" s="234"/>
      <c r="H332" s="235"/>
      <c r="I332" s="234"/>
      <c r="J332" s="234"/>
    </row>
    <row r="333" spans="2:10" x14ac:dyDescent="0.2">
      <c r="B333" s="232"/>
      <c r="C333" s="233"/>
      <c r="D333" s="234"/>
      <c r="E333" s="234"/>
      <c r="F333" s="234"/>
      <c r="G333" s="234"/>
      <c r="H333" s="235"/>
      <c r="I333" s="234"/>
      <c r="J333" s="234"/>
    </row>
    <row r="334" spans="2:10" x14ac:dyDescent="0.2">
      <c r="B334" s="232"/>
      <c r="C334" s="233"/>
      <c r="D334" s="234"/>
      <c r="E334" s="234"/>
      <c r="F334" s="234"/>
      <c r="G334" s="234"/>
      <c r="H334" s="235"/>
      <c r="I334" s="234"/>
      <c r="J334" s="234"/>
    </row>
    <row r="335" spans="2:10" x14ac:dyDescent="0.2">
      <c r="B335" s="232"/>
      <c r="C335" s="233"/>
      <c r="D335" s="234"/>
      <c r="E335" s="234"/>
      <c r="F335" s="234"/>
      <c r="G335" s="234"/>
      <c r="H335" s="235"/>
      <c r="I335" s="234"/>
      <c r="J335" s="234"/>
    </row>
    <row r="336" spans="2:10" x14ac:dyDescent="0.2">
      <c r="B336" s="232"/>
      <c r="C336" s="233"/>
      <c r="D336" s="234"/>
      <c r="E336" s="234"/>
      <c r="F336" s="234"/>
      <c r="G336" s="234"/>
      <c r="H336" s="235"/>
      <c r="I336" s="234"/>
      <c r="J336" s="234"/>
    </row>
    <row r="337" spans="2:10" x14ac:dyDescent="0.2">
      <c r="B337" s="232"/>
      <c r="C337" s="233"/>
      <c r="D337" s="234"/>
      <c r="E337" s="234"/>
      <c r="F337" s="234"/>
      <c r="G337" s="234"/>
      <c r="H337" s="235"/>
      <c r="I337" s="234"/>
      <c r="J337" s="234"/>
    </row>
    <row r="338" spans="2:10" x14ac:dyDescent="0.2">
      <c r="B338" s="232"/>
      <c r="C338" s="233"/>
      <c r="D338" s="234"/>
      <c r="E338" s="234"/>
      <c r="F338" s="234"/>
      <c r="G338" s="234"/>
      <c r="H338" s="235"/>
      <c r="I338" s="234"/>
      <c r="J338" s="234"/>
    </row>
    <row r="339" spans="2:10" x14ac:dyDescent="0.2">
      <c r="B339" s="232"/>
      <c r="C339" s="233"/>
      <c r="D339" s="234"/>
      <c r="E339" s="234"/>
      <c r="F339" s="234"/>
      <c r="G339" s="234"/>
      <c r="H339" s="235"/>
      <c r="I339" s="234"/>
      <c r="J339" s="234"/>
    </row>
    <row r="340" spans="2:10" x14ac:dyDescent="0.2">
      <c r="B340" s="232"/>
      <c r="C340" s="233"/>
      <c r="D340" s="234"/>
      <c r="E340" s="234"/>
      <c r="F340" s="234"/>
      <c r="G340" s="234"/>
      <c r="H340" s="235"/>
      <c r="I340" s="234"/>
      <c r="J340" s="234"/>
    </row>
    <row r="341" spans="2:10" x14ac:dyDescent="0.2">
      <c r="B341" s="232"/>
      <c r="C341" s="233"/>
      <c r="D341" s="234"/>
      <c r="E341" s="234"/>
      <c r="F341" s="234"/>
      <c r="G341" s="234"/>
      <c r="H341" s="235"/>
      <c r="I341" s="234"/>
      <c r="J341" s="234"/>
    </row>
    <row r="342" spans="2:10" x14ac:dyDescent="0.2">
      <c r="B342" s="232"/>
      <c r="C342" s="233"/>
      <c r="D342" s="234"/>
      <c r="E342" s="234"/>
      <c r="F342" s="234"/>
      <c r="G342" s="234"/>
      <c r="H342" s="235"/>
      <c r="I342" s="234"/>
      <c r="J342" s="234"/>
    </row>
    <row r="343" spans="2:10" x14ac:dyDescent="0.2">
      <c r="B343" s="232"/>
      <c r="C343" s="233"/>
      <c r="D343" s="234"/>
      <c r="E343" s="234"/>
      <c r="F343" s="234"/>
      <c r="G343" s="234"/>
      <c r="H343" s="235"/>
      <c r="I343" s="234"/>
      <c r="J343" s="234"/>
    </row>
    <row r="344" spans="2:10" x14ac:dyDescent="0.2">
      <c r="B344" s="232"/>
      <c r="C344" s="233"/>
      <c r="D344" s="234"/>
      <c r="E344" s="234"/>
      <c r="F344" s="234"/>
      <c r="G344" s="234"/>
      <c r="H344" s="235"/>
      <c r="I344" s="234"/>
      <c r="J344" s="234"/>
    </row>
    <row r="345" spans="2:10" x14ac:dyDescent="0.2">
      <c r="B345" s="232"/>
      <c r="C345" s="233"/>
      <c r="D345" s="234"/>
      <c r="E345" s="234"/>
      <c r="F345" s="234"/>
      <c r="G345" s="234"/>
      <c r="H345" s="235"/>
      <c r="I345" s="234"/>
      <c r="J345" s="234"/>
    </row>
    <row r="346" spans="2:10" x14ac:dyDescent="0.2">
      <c r="B346" s="232"/>
      <c r="C346" s="233"/>
      <c r="D346" s="234"/>
      <c r="E346" s="234"/>
      <c r="F346" s="234"/>
      <c r="G346" s="234"/>
      <c r="H346" s="235"/>
      <c r="I346" s="234"/>
      <c r="J346" s="234"/>
    </row>
    <row r="347" spans="2:10" x14ac:dyDescent="0.2">
      <c r="B347" s="232"/>
      <c r="C347" s="233"/>
      <c r="D347" s="234"/>
      <c r="E347" s="234"/>
      <c r="F347" s="234"/>
      <c r="G347" s="234"/>
      <c r="H347" s="235"/>
      <c r="I347" s="234"/>
      <c r="J347" s="234"/>
    </row>
    <row r="348" spans="2:10" x14ac:dyDescent="0.2">
      <c r="B348" s="232"/>
      <c r="C348" s="233"/>
      <c r="D348" s="234"/>
      <c r="E348" s="234"/>
      <c r="F348" s="234"/>
      <c r="G348" s="234"/>
      <c r="H348" s="235"/>
      <c r="I348" s="234"/>
      <c r="J348" s="234"/>
    </row>
    <row r="349" spans="2:10" x14ac:dyDescent="0.2">
      <c r="B349" s="232"/>
      <c r="C349" s="233"/>
      <c r="D349" s="234"/>
      <c r="E349" s="234"/>
      <c r="F349" s="234"/>
      <c r="G349" s="234"/>
      <c r="H349" s="235"/>
      <c r="I349" s="234"/>
      <c r="J349" s="234"/>
    </row>
    <row r="350" spans="2:10" x14ac:dyDescent="0.2">
      <c r="B350" s="232"/>
      <c r="C350" s="233"/>
      <c r="D350" s="234"/>
      <c r="E350" s="234"/>
      <c r="F350" s="234"/>
      <c r="G350" s="234"/>
      <c r="H350" s="235"/>
      <c r="I350" s="234"/>
      <c r="J350" s="234"/>
    </row>
    <row r="351" spans="2:10" x14ac:dyDescent="0.2">
      <c r="B351" s="232"/>
      <c r="C351" s="233"/>
      <c r="D351" s="234"/>
      <c r="E351" s="234"/>
      <c r="F351" s="234"/>
      <c r="G351" s="234"/>
      <c r="H351" s="235"/>
      <c r="I351" s="234"/>
      <c r="J351" s="234"/>
    </row>
    <row r="352" spans="2:10" x14ac:dyDescent="0.2">
      <c r="B352" s="232"/>
      <c r="C352" s="233"/>
      <c r="D352" s="234"/>
      <c r="E352" s="234"/>
      <c r="F352" s="234"/>
      <c r="G352" s="234"/>
      <c r="H352" s="235"/>
      <c r="I352" s="234"/>
      <c r="J352" s="234"/>
    </row>
    <row r="353" spans="2:10" x14ac:dyDescent="0.2">
      <c r="B353" s="232"/>
      <c r="C353" s="233"/>
      <c r="D353" s="234"/>
      <c r="E353" s="234"/>
      <c r="F353" s="234"/>
      <c r="G353" s="234"/>
      <c r="H353" s="235"/>
      <c r="I353" s="234"/>
      <c r="J353" s="234"/>
    </row>
    <row r="354" spans="2:10" x14ac:dyDescent="0.2">
      <c r="B354" s="232"/>
      <c r="C354" s="233"/>
      <c r="D354" s="234"/>
      <c r="E354" s="234"/>
      <c r="F354" s="234"/>
      <c r="G354" s="234"/>
      <c r="H354" s="235"/>
      <c r="I354" s="234"/>
      <c r="J354" s="234"/>
    </row>
    <row r="355" spans="2:10" x14ac:dyDescent="0.2">
      <c r="B355" s="232"/>
      <c r="C355" s="233"/>
      <c r="D355" s="234"/>
      <c r="E355" s="234"/>
      <c r="F355" s="234"/>
      <c r="G355" s="234"/>
      <c r="H355" s="235"/>
      <c r="I355" s="234"/>
      <c r="J355" s="234"/>
    </row>
    <row r="356" spans="2:10" x14ac:dyDescent="0.2">
      <c r="B356" s="232"/>
      <c r="C356" s="233"/>
      <c r="D356" s="234"/>
      <c r="E356" s="234"/>
      <c r="F356" s="234"/>
      <c r="G356" s="234"/>
      <c r="H356" s="235"/>
      <c r="I356" s="234"/>
      <c r="J356" s="234"/>
    </row>
    <row r="357" spans="2:10" x14ac:dyDescent="0.2">
      <c r="B357" s="232"/>
      <c r="C357" s="233"/>
      <c r="D357" s="234"/>
      <c r="E357" s="234"/>
      <c r="F357" s="234"/>
      <c r="G357" s="234"/>
      <c r="H357" s="235"/>
      <c r="I357" s="234"/>
      <c r="J357" s="234"/>
    </row>
    <row r="358" spans="2:10" x14ac:dyDescent="0.2">
      <c r="B358" s="232"/>
      <c r="C358" s="233"/>
      <c r="D358" s="234"/>
      <c r="E358" s="234"/>
      <c r="F358" s="234"/>
      <c r="G358" s="234"/>
      <c r="H358" s="235"/>
      <c r="I358" s="234"/>
      <c r="J358" s="234"/>
    </row>
    <row r="359" spans="2:10" x14ac:dyDescent="0.2">
      <c r="B359" s="232"/>
      <c r="C359" s="233"/>
      <c r="D359" s="234"/>
      <c r="E359" s="234"/>
      <c r="F359" s="234"/>
      <c r="G359" s="234"/>
      <c r="H359" s="235"/>
      <c r="I359" s="234"/>
      <c r="J359" s="234"/>
    </row>
    <row r="360" spans="2:10" x14ac:dyDescent="0.2">
      <c r="B360" s="232"/>
      <c r="C360" s="233"/>
      <c r="D360" s="234"/>
      <c r="E360" s="234"/>
      <c r="F360" s="234"/>
      <c r="G360" s="234"/>
      <c r="H360" s="235"/>
      <c r="I360" s="234"/>
      <c r="J360" s="234"/>
    </row>
    <row r="361" spans="2:10" x14ac:dyDescent="0.2">
      <c r="B361" s="232"/>
      <c r="C361" s="233"/>
      <c r="D361" s="234"/>
      <c r="E361" s="234"/>
      <c r="F361" s="234"/>
      <c r="G361" s="234"/>
      <c r="H361" s="235"/>
      <c r="I361" s="234"/>
      <c r="J361" s="234"/>
    </row>
    <row r="362" spans="2:10" x14ac:dyDescent="0.2">
      <c r="B362" s="232"/>
      <c r="C362" s="233"/>
      <c r="D362" s="234"/>
      <c r="E362" s="234"/>
      <c r="F362" s="234"/>
      <c r="G362" s="234"/>
      <c r="H362" s="235"/>
      <c r="I362" s="234"/>
      <c r="J362" s="234"/>
    </row>
    <row r="363" spans="2:10" x14ac:dyDescent="0.2">
      <c r="B363" s="232"/>
      <c r="C363" s="233"/>
      <c r="D363" s="234"/>
      <c r="E363" s="234"/>
      <c r="F363" s="234"/>
      <c r="G363" s="234"/>
      <c r="H363" s="235"/>
      <c r="I363" s="234"/>
      <c r="J363" s="234"/>
    </row>
    <row r="364" spans="2:10" x14ac:dyDescent="0.2">
      <c r="B364" s="232"/>
      <c r="C364" s="233"/>
      <c r="D364" s="234"/>
      <c r="E364" s="234"/>
      <c r="F364" s="234"/>
      <c r="G364" s="234"/>
      <c r="H364" s="235"/>
      <c r="I364" s="234"/>
      <c r="J364" s="234"/>
    </row>
    <row r="365" spans="2:10" x14ac:dyDescent="0.2">
      <c r="B365" s="232"/>
      <c r="C365" s="233"/>
      <c r="D365" s="234"/>
      <c r="E365" s="234"/>
      <c r="F365" s="234"/>
      <c r="G365" s="234"/>
      <c r="H365" s="235"/>
      <c r="I365" s="234"/>
      <c r="J365" s="234"/>
    </row>
    <row r="366" spans="2:10" x14ac:dyDescent="0.2">
      <c r="B366" s="232"/>
      <c r="C366" s="233"/>
      <c r="D366" s="234"/>
      <c r="E366" s="234"/>
      <c r="F366" s="234"/>
      <c r="G366" s="234"/>
      <c r="H366" s="235"/>
      <c r="I366" s="234"/>
      <c r="J366" s="234"/>
    </row>
    <row r="367" spans="2:10" x14ac:dyDescent="0.2">
      <c r="B367" s="232"/>
      <c r="C367" s="233"/>
      <c r="D367" s="234"/>
      <c r="E367" s="234"/>
      <c r="F367" s="234"/>
      <c r="G367" s="234"/>
      <c r="H367" s="235"/>
      <c r="I367" s="234"/>
      <c r="J367" s="234"/>
    </row>
    <row r="368" spans="2:10" x14ac:dyDescent="0.2">
      <c r="B368" s="232"/>
      <c r="C368" s="233"/>
      <c r="D368" s="234"/>
      <c r="E368" s="234"/>
      <c r="F368" s="234"/>
      <c r="G368" s="234"/>
      <c r="H368" s="235"/>
      <c r="I368" s="234"/>
      <c r="J368" s="234"/>
    </row>
    <row r="369" spans="2:10" x14ac:dyDescent="0.2">
      <c r="B369" s="232"/>
      <c r="C369" s="233"/>
      <c r="D369" s="234"/>
      <c r="E369" s="234"/>
      <c r="F369" s="234"/>
      <c r="G369" s="234"/>
      <c r="H369" s="235"/>
      <c r="I369" s="234"/>
      <c r="J369" s="234"/>
    </row>
    <row r="370" spans="2:10" x14ac:dyDescent="0.2">
      <c r="B370" s="232"/>
      <c r="C370" s="233"/>
      <c r="D370" s="234"/>
      <c r="E370" s="234"/>
      <c r="F370" s="234"/>
      <c r="G370" s="234"/>
      <c r="H370" s="235"/>
      <c r="I370" s="234"/>
      <c r="J370" s="234"/>
    </row>
    <row r="371" spans="2:10" x14ac:dyDescent="0.2">
      <c r="B371" s="232"/>
      <c r="C371" s="233"/>
      <c r="D371" s="234"/>
      <c r="E371" s="234"/>
      <c r="F371" s="234"/>
      <c r="G371" s="234"/>
      <c r="H371" s="235"/>
      <c r="I371" s="234"/>
      <c r="J371" s="234"/>
    </row>
    <row r="372" spans="2:10" x14ac:dyDescent="0.2">
      <c r="B372" s="232"/>
      <c r="C372" s="233"/>
      <c r="D372" s="234"/>
      <c r="E372" s="234"/>
      <c r="F372" s="234"/>
      <c r="G372" s="234"/>
      <c r="H372" s="235"/>
      <c r="I372" s="234"/>
      <c r="J372" s="234"/>
    </row>
    <row r="373" spans="2:10" x14ac:dyDescent="0.2">
      <c r="B373" s="232"/>
      <c r="C373" s="233"/>
      <c r="D373" s="234"/>
      <c r="E373" s="234"/>
      <c r="F373" s="234"/>
      <c r="G373" s="234"/>
      <c r="H373" s="235"/>
      <c r="I373" s="234"/>
      <c r="J373" s="234"/>
    </row>
    <row r="374" spans="2:10" x14ac:dyDescent="0.2">
      <c r="B374" s="232"/>
      <c r="C374" s="233"/>
      <c r="D374" s="234"/>
      <c r="E374" s="234"/>
      <c r="F374" s="234"/>
      <c r="G374" s="234"/>
      <c r="H374" s="235"/>
      <c r="I374" s="234"/>
      <c r="J374" s="234"/>
    </row>
    <row r="375" spans="2:10" x14ac:dyDescent="0.2">
      <c r="B375" s="232"/>
      <c r="C375" s="233"/>
      <c r="D375" s="234"/>
      <c r="E375" s="234"/>
      <c r="F375" s="234"/>
      <c r="G375" s="234"/>
      <c r="H375" s="235"/>
      <c r="I375" s="234"/>
      <c r="J375" s="234"/>
    </row>
    <row r="376" spans="2:10" x14ac:dyDescent="0.2">
      <c r="B376" s="232"/>
      <c r="C376" s="233"/>
      <c r="D376" s="234"/>
      <c r="E376" s="234"/>
      <c r="F376" s="234"/>
      <c r="G376" s="234"/>
      <c r="H376" s="235"/>
      <c r="I376" s="234"/>
      <c r="J376" s="234"/>
    </row>
    <row r="377" spans="2:10" x14ac:dyDescent="0.2">
      <c r="B377" s="232"/>
      <c r="C377" s="233"/>
      <c r="D377" s="234"/>
      <c r="E377" s="234"/>
      <c r="F377" s="234"/>
      <c r="G377" s="234"/>
      <c r="H377" s="235"/>
      <c r="I377" s="234"/>
      <c r="J377" s="234"/>
    </row>
    <row r="378" spans="2:10" x14ac:dyDescent="0.2">
      <c r="B378" s="232"/>
      <c r="C378" s="233"/>
      <c r="D378" s="234"/>
      <c r="E378" s="234"/>
      <c r="F378" s="234"/>
      <c r="G378" s="234"/>
      <c r="H378" s="235"/>
      <c r="I378" s="234"/>
      <c r="J378" s="234"/>
    </row>
    <row r="379" spans="2:10" x14ac:dyDescent="0.2">
      <c r="B379" s="232"/>
      <c r="C379" s="233"/>
      <c r="D379" s="234"/>
      <c r="E379" s="234"/>
      <c r="F379" s="234"/>
      <c r="G379" s="234"/>
      <c r="H379" s="235"/>
      <c r="I379" s="234"/>
      <c r="J379" s="234"/>
    </row>
    <row r="380" spans="2:10" x14ac:dyDescent="0.2">
      <c r="B380" s="232"/>
      <c r="C380" s="233"/>
      <c r="D380" s="234"/>
      <c r="E380" s="234"/>
      <c r="F380" s="234"/>
      <c r="G380" s="234"/>
      <c r="H380" s="235"/>
      <c r="I380" s="234"/>
      <c r="J380" s="234"/>
    </row>
    <row r="381" spans="2:10" x14ac:dyDescent="0.2">
      <c r="B381" s="232"/>
      <c r="C381" s="233"/>
      <c r="D381" s="234"/>
      <c r="E381" s="234"/>
      <c r="F381" s="234"/>
      <c r="G381" s="234"/>
      <c r="H381" s="235"/>
      <c r="I381" s="234"/>
      <c r="J381" s="234"/>
    </row>
    <row r="382" spans="2:10" x14ac:dyDescent="0.2">
      <c r="B382" s="232"/>
      <c r="C382" s="233"/>
      <c r="D382" s="234"/>
      <c r="E382" s="234"/>
      <c r="F382" s="234"/>
      <c r="G382" s="234"/>
      <c r="H382" s="235"/>
      <c r="I382" s="234"/>
      <c r="J382" s="234"/>
    </row>
    <row r="383" spans="2:10" x14ac:dyDescent="0.2">
      <c r="B383" s="232"/>
      <c r="C383" s="233"/>
      <c r="D383" s="234"/>
      <c r="E383" s="234"/>
      <c r="F383" s="234"/>
      <c r="G383" s="234"/>
      <c r="H383" s="235"/>
      <c r="I383" s="234"/>
      <c r="J383" s="234"/>
    </row>
    <row r="384" spans="2:10" x14ac:dyDescent="0.2">
      <c r="B384" s="232"/>
      <c r="C384" s="233"/>
      <c r="D384" s="234"/>
      <c r="E384" s="234"/>
      <c r="F384" s="234"/>
      <c r="G384" s="234"/>
      <c r="H384" s="235"/>
      <c r="I384" s="234"/>
      <c r="J384" s="234"/>
    </row>
    <row r="385" spans="2:10" x14ac:dyDescent="0.2">
      <c r="B385" s="232"/>
      <c r="C385" s="233"/>
      <c r="D385" s="234"/>
      <c r="E385" s="234"/>
      <c r="F385" s="234"/>
      <c r="G385" s="234"/>
      <c r="H385" s="235"/>
      <c r="I385" s="234"/>
      <c r="J385" s="234"/>
    </row>
    <row r="386" spans="2:10" x14ac:dyDescent="0.2">
      <c r="B386" s="232"/>
      <c r="C386" s="233"/>
      <c r="D386" s="234"/>
      <c r="E386" s="234"/>
      <c r="F386" s="234"/>
      <c r="G386" s="234"/>
      <c r="H386" s="235"/>
      <c r="I386" s="234"/>
      <c r="J386" s="234"/>
    </row>
    <row r="387" spans="2:10" x14ac:dyDescent="0.2">
      <c r="B387" s="232"/>
      <c r="C387" s="233"/>
      <c r="D387" s="234"/>
      <c r="E387" s="234"/>
      <c r="F387" s="234"/>
      <c r="G387" s="234"/>
      <c r="H387" s="235"/>
      <c r="I387" s="234"/>
      <c r="J387" s="234"/>
    </row>
    <row r="388" spans="2:10" x14ac:dyDescent="0.2">
      <c r="B388" s="232"/>
      <c r="C388" s="233"/>
      <c r="D388" s="234"/>
      <c r="E388" s="234"/>
      <c r="F388" s="234"/>
      <c r="G388" s="234"/>
      <c r="H388" s="235"/>
      <c r="I388" s="234"/>
      <c r="J388" s="234"/>
    </row>
    <row r="389" spans="2:10" x14ac:dyDescent="0.2">
      <c r="B389" s="232"/>
      <c r="C389" s="233"/>
      <c r="D389" s="234"/>
      <c r="E389" s="234"/>
      <c r="F389" s="234"/>
      <c r="G389" s="234"/>
      <c r="H389" s="235"/>
      <c r="I389" s="234"/>
      <c r="J389" s="234"/>
    </row>
    <row r="390" spans="2:10" x14ac:dyDescent="0.2">
      <c r="B390" s="232"/>
      <c r="C390" s="233"/>
      <c r="D390" s="234"/>
      <c r="E390" s="234"/>
      <c r="F390" s="234"/>
      <c r="G390" s="234"/>
      <c r="H390" s="235"/>
      <c r="I390" s="234"/>
      <c r="J390" s="234"/>
    </row>
    <row r="391" spans="2:10" x14ac:dyDescent="0.2">
      <c r="B391" s="232"/>
      <c r="C391" s="233"/>
      <c r="D391" s="234"/>
      <c r="E391" s="234"/>
      <c r="F391" s="234"/>
      <c r="G391" s="234"/>
      <c r="H391" s="235"/>
      <c r="I391" s="234"/>
      <c r="J391" s="234"/>
    </row>
    <row r="392" spans="2:10" x14ac:dyDescent="0.2">
      <c r="B392" s="232"/>
      <c r="C392" s="233"/>
      <c r="D392" s="234"/>
      <c r="E392" s="234"/>
      <c r="F392" s="234"/>
      <c r="G392" s="234"/>
      <c r="H392" s="235"/>
      <c r="I392" s="234"/>
      <c r="J392" s="234"/>
    </row>
    <row r="393" spans="2:10" x14ac:dyDescent="0.2">
      <c r="B393" s="232"/>
      <c r="C393" s="233"/>
      <c r="D393" s="234"/>
      <c r="E393" s="234"/>
      <c r="F393" s="234"/>
      <c r="G393" s="234"/>
      <c r="H393" s="235"/>
      <c r="I393" s="234"/>
      <c r="J393" s="234"/>
    </row>
    <row r="394" spans="2:10" x14ac:dyDescent="0.2">
      <c r="B394" s="232"/>
      <c r="C394" s="233"/>
      <c r="D394" s="234"/>
      <c r="E394" s="234"/>
      <c r="F394" s="234"/>
      <c r="G394" s="234"/>
      <c r="H394" s="235"/>
      <c r="I394" s="234"/>
      <c r="J394" s="234"/>
    </row>
    <row r="395" spans="2:10" x14ac:dyDescent="0.2">
      <c r="B395" s="232"/>
      <c r="C395" s="233"/>
      <c r="D395" s="234"/>
      <c r="E395" s="234"/>
      <c r="F395" s="234"/>
      <c r="G395" s="234"/>
      <c r="H395" s="235"/>
      <c r="I395" s="234"/>
      <c r="J395" s="234"/>
    </row>
    <row r="396" spans="2:10" x14ac:dyDescent="0.2">
      <c r="B396" s="232"/>
      <c r="C396" s="233"/>
      <c r="D396" s="234"/>
      <c r="E396" s="234"/>
      <c r="F396" s="234"/>
      <c r="G396" s="234"/>
      <c r="H396" s="235"/>
      <c r="I396" s="234"/>
      <c r="J396" s="234"/>
    </row>
    <row r="397" spans="2:10" x14ac:dyDescent="0.2">
      <c r="B397" s="232"/>
      <c r="C397" s="233"/>
      <c r="D397" s="234"/>
      <c r="E397" s="234"/>
      <c r="F397" s="234"/>
      <c r="G397" s="234"/>
      <c r="H397" s="235"/>
      <c r="I397" s="234"/>
      <c r="J397" s="234"/>
    </row>
    <row r="398" spans="2:10" x14ac:dyDescent="0.2">
      <c r="B398" s="232"/>
      <c r="C398" s="233"/>
      <c r="D398" s="234"/>
      <c r="E398" s="234"/>
      <c r="F398" s="234"/>
      <c r="G398" s="234"/>
      <c r="H398" s="235"/>
      <c r="I398" s="234"/>
      <c r="J398" s="234"/>
    </row>
    <row r="399" spans="2:10" x14ac:dyDescent="0.2">
      <c r="B399" s="232"/>
      <c r="C399" s="233"/>
      <c r="D399" s="234"/>
      <c r="E399" s="234"/>
      <c r="F399" s="234"/>
      <c r="G399" s="234"/>
      <c r="H399" s="235"/>
      <c r="I399" s="234"/>
      <c r="J399" s="234"/>
    </row>
    <row r="400" spans="2:10" x14ac:dyDescent="0.2">
      <c r="B400" s="232"/>
      <c r="C400" s="233"/>
      <c r="D400" s="234"/>
      <c r="E400" s="234"/>
      <c r="F400" s="234"/>
      <c r="G400" s="234"/>
      <c r="H400" s="235"/>
      <c r="I400" s="234"/>
      <c r="J400" s="234"/>
    </row>
    <row r="401" spans="2:10" x14ac:dyDescent="0.2">
      <c r="B401" s="232"/>
      <c r="C401" s="233"/>
      <c r="D401" s="234"/>
      <c r="E401" s="234"/>
      <c r="F401" s="234"/>
      <c r="G401" s="234"/>
      <c r="H401" s="235"/>
      <c r="I401" s="234"/>
      <c r="J401" s="234"/>
    </row>
    <row r="402" spans="2:10" x14ac:dyDescent="0.2">
      <c r="B402" s="232"/>
      <c r="C402" s="233"/>
      <c r="D402" s="234"/>
      <c r="E402" s="234"/>
      <c r="F402" s="234"/>
      <c r="G402" s="234"/>
      <c r="H402" s="235"/>
      <c r="I402" s="234"/>
      <c r="J402" s="234"/>
    </row>
    <row r="403" spans="2:10" x14ac:dyDescent="0.2">
      <c r="B403" s="232"/>
      <c r="C403" s="233"/>
      <c r="D403" s="234"/>
      <c r="E403" s="234"/>
      <c r="F403" s="234"/>
      <c r="G403" s="234"/>
      <c r="H403" s="235"/>
      <c r="I403" s="234"/>
      <c r="J403" s="234"/>
    </row>
    <row r="404" spans="2:10" x14ac:dyDescent="0.2">
      <c r="B404" s="232"/>
      <c r="C404" s="233"/>
      <c r="D404" s="234"/>
      <c r="E404" s="234"/>
      <c r="F404" s="234"/>
      <c r="G404" s="234"/>
      <c r="H404" s="235"/>
      <c r="I404" s="234"/>
      <c r="J404" s="234"/>
    </row>
    <row r="405" spans="2:10" x14ac:dyDescent="0.2">
      <c r="B405" s="232"/>
      <c r="C405" s="233"/>
      <c r="D405" s="234"/>
      <c r="E405" s="234"/>
      <c r="F405" s="234"/>
      <c r="G405" s="234"/>
      <c r="H405" s="235"/>
      <c r="I405" s="234"/>
      <c r="J405" s="234"/>
    </row>
    <row r="406" spans="2:10" x14ac:dyDescent="0.2">
      <c r="B406" s="232"/>
      <c r="C406" s="233"/>
      <c r="D406" s="234"/>
      <c r="E406" s="234"/>
      <c r="F406" s="234"/>
      <c r="G406" s="234"/>
      <c r="H406" s="235"/>
      <c r="I406" s="234"/>
      <c r="J406" s="234"/>
    </row>
    <row r="407" spans="2:10" x14ac:dyDescent="0.2">
      <c r="B407" s="232"/>
      <c r="C407" s="233"/>
      <c r="D407" s="234"/>
      <c r="E407" s="234"/>
      <c r="F407" s="234"/>
      <c r="G407" s="234"/>
      <c r="H407" s="235"/>
      <c r="I407" s="234"/>
      <c r="J407" s="234"/>
    </row>
    <row r="408" spans="2:10" x14ac:dyDescent="0.2">
      <c r="B408" s="232"/>
      <c r="C408" s="233"/>
      <c r="D408" s="234"/>
      <c r="E408" s="234"/>
      <c r="F408" s="234"/>
      <c r="G408" s="234"/>
      <c r="H408" s="235"/>
      <c r="I408" s="234"/>
      <c r="J408" s="234"/>
    </row>
    <row r="409" spans="2:10" x14ac:dyDescent="0.2">
      <c r="B409" s="232"/>
      <c r="C409" s="233"/>
      <c r="D409" s="234"/>
      <c r="E409" s="234"/>
      <c r="F409" s="234"/>
      <c r="G409" s="234"/>
      <c r="H409" s="235"/>
      <c r="I409" s="234"/>
      <c r="J409" s="234"/>
    </row>
    <row r="410" spans="2:10" x14ac:dyDescent="0.2">
      <c r="B410" s="232"/>
      <c r="C410" s="233"/>
      <c r="D410" s="234"/>
      <c r="E410" s="234"/>
      <c r="F410" s="234"/>
      <c r="G410" s="234"/>
      <c r="H410" s="235"/>
      <c r="I410" s="234"/>
      <c r="J410" s="234"/>
    </row>
    <row r="411" spans="2:10" x14ac:dyDescent="0.2">
      <c r="B411" s="232"/>
      <c r="C411" s="233"/>
      <c r="D411" s="234"/>
      <c r="E411" s="234"/>
      <c r="F411" s="234"/>
      <c r="G411" s="234"/>
      <c r="H411" s="235"/>
      <c r="I411" s="234"/>
      <c r="J411" s="234"/>
    </row>
    <row r="412" spans="2:10" x14ac:dyDescent="0.2">
      <c r="B412" s="232"/>
      <c r="C412" s="233"/>
      <c r="D412" s="234"/>
      <c r="E412" s="234"/>
      <c r="F412" s="234"/>
      <c r="G412" s="234"/>
      <c r="H412" s="235"/>
      <c r="I412" s="234"/>
      <c r="J412" s="234"/>
    </row>
    <row r="413" spans="2:10" x14ac:dyDescent="0.2">
      <c r="B413" s="232"/>
      <c r="C413" s="233"/>
      <c r="D413" s="234"/>
      <c r="E413" s="234"/>
      <c r="F413" s="234"/>
      <c r="G413" s="234"/>
      <c r="H413" s="235"/>
      <c r="I413" s="234"/>
      <c r="J413" s="234"/>
    </row>
    <row r="414" spans="2:10" x14ac:dyDescent="0.2">
      <c r="B414" s="232"/>
      <c r="C414" s="233"/>
      <c r="D414" s="234"/>
      <c r="E414" s="234"/>
      <c r="F414" s="234"/>
      <c r="G414" s="234"/>
      <c r="H414" s="235"/>
      <c r="I414" s="234"/>
      <c r="J414" s="234"/>
    </row>
    <row r="415" spans="2:10" x14ac:dyDescent="0.2">
      <c r="B415" s="232"/>
      <c r="C415" s="233"/>
      <c r="D415" s="234"/>
      <c r="E415" s="234"/>
      <c r="F415" s="234"/>
      <c r="G415" s="234"/>
      <c r="H415" s="235"/>
      <c r="I415" s="234"/>
      <c r="J415" s="234"/>
    </row>
    <row r="416" spans="2:10" x14ac:dyDescent="0.2">
      <c r="B416" s="232"/>
      <c r="C416" s="233"/>
      <c r="D416" s="234"/>
      <c r="E416" s="234"/>
      <c r="F416" s="234"/>
      <c r="G416" s="234"/>
      <c r="H416" s="235"/>
      <c r="I416" s="234"/>
      <c r="J416" s="234"/>
    </row>
    <row r="417" spans="2:10" x14ac:dyDescent="0.2">
      <c r="B417" s="232"/>
      <c r="C417" s="233"/>
      <c r="D417" s="234"/>
      <c r="E417" s="234"/>
      <c r="F417" s="234"/>
      <c r="G417" s="234"/>
      <c r="H417" s="235"/>
      <c r="I417" s="234"/>
      <c r="J417" s="234"/>
    </row>
    <row r="418" spans="2:10" x14ac:dyDescent="0.2">
      <c r="B418" s="232"/>
      <c r="C418" s="233"/>
      <c r="D418" s="234"/>
      <c r="E418" s="234"/>
      <c r="F418" s="234"/>
      <c r="G418" s="234"/>
      <c r="H418" s="235"/>
      <c r="I418" s="234"/>
      <c r="J418" s="234"/>
    </row>
    <row r="419" spans="2:10" x14ac:dyDescent="0.2">
      <c r="B419" s="232"/>
      <c r="C419" s="233"/>
      <c r="D419" s="234"/>
      <c r="E419" s="234"/>
      <c r="F419" s="234"/>
      <c r="G419" s="234"/>
      <c r="H419" s="235"/>
      <c r="I419" s="234"/>
      <c r="J419" s="234"/>
    </row>
    <row r="420" spans="2:10" x14ac:dyDescent="0.2">
      <c r="B420" s="232"/>
      <c r="C420" s="233"/>
      <c r="D420" s="234"/>
      <c r="E420" s="234"/>
      <c r="F420" s="234"/>
      <c r="G420" s="234"/>
      <c r="H420" s="235"/>
      <c r="I420" s="234"/>
      <c r="J420" s="234"/>
    </row>
    <row r="421" spans="2:10" x14ac:dyDescent="0.2">
      <c r="B421" s="232"/>
      <c r="C421" s="233"/>
      <c r="D421" s="234"/>
      <c r="E421" s="234"/>
      <c r="F421" s="234"/>
      <c r="G421" s="234"/>
      <c r="H421" s="235"/>
      <c r="I421" s="234"/>
      <c r="J421" s="234"/>
    </row>
    <row r="422" spans="2:10" x14ac:dyDescent="0.2">
      <c r="B422" s="232"/>
      <c r="C422" s="233"/>
      <c r="D422" s="234"/>
      <c r="E422" s="234"/>
      <c r="F422" s="234"/>
      <c r="G422" s="234"/>
      <c r="H422" s="235"/>
      <c r="I422" s="234"/>
      <c r="J422" s="234"/>
    </row>
    <row r="423" spans="2:10" x14ac:dyDescent="0.2">
      <c r="B423" s="232"/>
      <c r="C423" s="233"/>
      <c r="D423" s="234"/>
      <c r="E423" s="234"/>
      <c r="F423" s="234"/>
      <c r="G423" s="234"/>
      <c r="H423" s="235"/>
      <c r="I423" s="234"/>
      <c r="J423" s="234"/>
    </row>
    <row r="424" spans="2:10" x14ac:dyDescent="0.2">
      <c r="B424" s="232"/>
      <c r="C424" s="233"/>
      <c r="D424" s="234"/>
      <c r="E424" s="234"/>
      <c r="F424" s="234"/>
      <c r="G424" s="234"/>
      <c r="H424" s="235"/>
      <c r="I424" s="234"/>
      <c r="J424" s="234"/>
    </row>
    <row r="425" spans="2:10" x14ac:dyDescent="0.2">
      <c r="B425" s="232"/>
      <c r="C425" s="233"/>
      <c r="D425" s="234"/>
      <c r="E425" s="234"/>
      <c r="F425" s="234"/>
      <c r="G425" s="234"/>
      <c r="H425" s="235"/>
      <c r="I425" s="234"/>
      <c r="J425" s="234"/>
    </row>
    <row r="426" spans="2:10" x14ac:dyDescent="0.2">
      <c r="B426" s="232"/>
      <c r="C426" s="233"/>
      <c r="D426" s="234"/>
      <c r="E426" s="234"/>
      <c r="F426" s="234"/>
      <c r="G426" s="234"/>
      <c r="H426" s="235"/>
      <c r="I426" s="234"/>
      <c r="J426" s="234"/>
    </row>
    <row r="427" spans="2:10" x14ac:dyDescent="0.2">
      <c r="B427" s="232"/>
      <c r="C427" s="233"/>
      <c r="D427" s="234"/>
      <c r="E427" s="234"/>
      <c r="F427" s="234"/>
      <c r="G427" s="234"/>
      <c r="H427" s="235"/>
      <c r="I427" s="234"/>
      <c r="J427" s="234"/>
    </row>
    <row r="428" spans="2:10" x14ac:dyDescent="0.2">
      <c r="B428" s="232"/>
      <c r="C428" s="233"/>
      <c r="D428" s="234"/>
      <c r="E428" s="234"/>
      <c r="F428" s="234"/>
      <c r="G428" s="234"/>
      <c r="H428" s="235"/>
      <c r="I428" s="234"/>
      <c r="J428" s="234"/>
    </row>
    <row r="429" spans="2:10" x14ac:dyDescent="0.2">
      <c r="B429" s="232"/>
      <c r="C429" s="233"/>
      <c r="D429" s="234"/>
      <c r="E429" s="234"/>
      <c r="F429" s="234"/>
      <c r="G429" s="234"/>
      <c r="H429" s="235"/>
      <c r="I429" s="234"/>
      <c r="J429" s="234"/>
    </row>
    <row r="430" spans="2:10" x14ac:dyDescent="0.2">
      <c r="B430" s="232"/>
      <c r="C430" s="233"/>
      <c r="D430" s="234"/>
      <c r="E430" s="234"/>
      <c r="F430" s="234"/>
      <c r="G430" s="234"/>
      <c r="H430" s="235"/>
      <c r="I430" s="234"/>
      <c r="J430" s="234"/>
    </row>
    <row r="431" spans="2:10" x14ac:dyDescent="0.2">
      <c r="B431" s="232"/>
      <c r="C431" s="233"/>
      <c r="D431" s="234"/>
      <c r="E431" s="234"/>
      <c r="F431" s="234"/>
      <c r="G431" s="234"/>
      <c r="H431" s="235"/>
      <c r="I431" s="234"/>
      <c r="J431" s="234"/>
    </row>
    <row r="432" spans="2:10" x14ac:dyDescent="0.2">
      <c r="B432" s="232"/>
      <c r="C432" s="233"/>
      <c r="D432" s="234"/>
      <c r="E432" s="234"/>
      <c r="F432" s="234"/>
      <c r="G432" s="234"/>
      <c r="H432" s="235"/>
      <c r="I432" s="234"/>
      <c r="J432" s="234"/>
    </row>
    <row r="433" spans="2:10" x14ac:dyDescent="0.2">
      <c r="B433" s="232"/>
      <c r="C433" s="233"/>
      <c r="D433" s="234"/>
      <c r="E433" s="234"/>
      <c r="F433" s="234"/>
      <c r="G433" s="234"/>
      <c r="H433" s="235"/>
      <c r="I433" s="234"/>
      <c r="J433" s="234"/>
    </row>
    <row r="434" spans="2:10" x14ac:dyDescent="0.2">
      <c r="B434" s="232"/>
      <c r="C434" s="233"/>
      <c r="D434" s="234"/>
      <c r="E434" s="234"/>
      <c r="F434" s="234"/>
      <c r="G434" s="234"/>
      <c r="H434" s="235"/>
      <c r="I434" s="234"/>
      <c r="J434" s="234"/>
    </row>
    <row r="435" spans="2:10" x14ac:dyDescent="0.2">
      <c r="B435" s="232"/>
      <c r="C435" s="233"/>
      <c r="D435" s="234"/>
      <c r="E435" s="234"/>
      <c r="F435" s="234"/>
      <c r="G435" s="234"/>
      <c r="H435" s="235"/>
      <c r="I435" s="234"/>
      <c r="J435" s="234"/>
    </row>
    <row r="436" spans="2:10" x14ac:dyDescent="0.2">
      <c r="B436" s="232"/>
      <c r="C436" s="233"/>
      <c r="D436" s="234"/>
      <c r="E436" s="234"/>
      <c r="F436" s="234"/>
      <c r="G436" s="234"/>
      <c r="H436" s="235"/>
      <c r="I436" s="234"/>
      <c r="J436" s="234"/>
    </row>
    <row r="437" spans="2:10" x14ac:dyDescent="0.2">
      <c r="B437" s="232"/>
      <c r="C437" s="233"/>
      <c r="D437" s="234"/>
      <c r="E437" s="234"/>
      <c r="F437" s="234"/>
      <c r="G437" s="234"/>
      <c r="H437" s="235"/>
      <c r="I437" s="234"/>
      <c r="J437" s="234"/>
    </row>
    <row r="438" spans="2:10" x14ac:dyDescent="0.2">
      <c r="B438" s="232"/>
      <c r="C438" s="233"/>
      <c r="D438" s="234"/>
      <c r="E438" s="234"/>
      <c r="F438" s="234"/>
      <c r="G438" s="234"/>
      <c r="H438" s="235"/>
      <c r="I438" s="234"/>
      <c r="J438" s="234"/>
    </row>
    <row r="439" spans="2:10" x14ac:dyDescent="0.2">
      <c r="B439" s="232"/>
      <c r="C439" s="233"/>
      <c r="D439" s="234"/>
      <c r="E439" s="234"/>
      <c r="F439" s="234"/>
      <c r="G439" s="234"/>
      <c r="H439" s="235"/>
      <c r="I439" s="234"/>
      <c r="J439" s="234"/>
    </row>
    <row r="440" spans="2:10" x14ac:dyDescent="0.2">
      <c r="B440" s="232"/>
      <c r="C440" s="233"/>
      <c r="D440" s="234"/>
      <c r="E440" s="234"/>
      <c r="F440" s="234"/>
      <c r="G440" s="234"/>
      <c r="H440" s="235"/>
      <c r="I440" s="234"/>
      <c r="J440" s="234"/>
    </row>
    <row r="441" spans="2:10" x14ac:dyDescent="0.2">
      <c r="B441" s="232"/>
      <c r="C441" s="233"/>
      <c r="D441" s="234"/>
      <c r="E441" s="234"/>
      <c r="F441" s="234"/>
      <c r="G441" s="234"/>
      <c r="H441" s="235"/>
      <c r="I441" s="234"/>
      <c r="J441" s="234"/>
    </row>
    <row r="442" spans="2:10" x14ac:dyDescent="0.2">
      <c r="B442" s="232"/>
      <c r="C442" s="233"/>
      <c r="D442" s="234"/>
      <c r="E442" s="234"/>
      <c r="F442" s="234"/>
      <c r="G442" s="234"/>
      <c r="H442" s="235"/>
      <c r="I442" s="234"/>
      <c r="J442" s="234"/>
    </row>
    <row r="443" spans="2:10" x14ac:dyDescent="0.2">
      <c r="B443" s="232"/>
      <c r="C443" s="233"/>
      <c r="D443" s="234"/>
      <c r="E443" s="234"/>
      <c r="F443" s="234"/>
      <c r="G443" s="234"/>
      <c r="H443" s="235"/>
      <c r="I443" s="234"/>
      <c r="J443" s="234"/>
    </row>
    <row r="444" spans="2:10" x14ac:dyDescent="0.2">
      <c r="B444" s="232"/>
      <c r="C444" s="233"/>
      <c r="D444" s="234"/>
      <c r="E444" s="234"/>
      <c r="F444" s="234"/>
      <c r="G444" s="234"/>
      <c r="H444" s="235"/>
      <c r="I444" s="234"/>
      <c r="J444" s="234"/>
    </row>
    <row r="445" spans="2:10" x14ac:dyDescent="0.2">
      <c r="B445" s="232"/>
      <c r="C445" s="233"/>
      <c r="D445" s="234"/>
      <c r="E445" s="234"/>
      <c r="F445" s="234"/>
      <c r="G445" s="234"/>
      <c r="H445" s="235"/>
      <c r="I445" s="234"/>
      <c r="J445" s="234"/>
    </row>
    <row r="446" spans="2:10" x14ac:dyDescent="0.2">
      <c r="B446" s="232"/>
      <c r="C446" s="233"/>
      <c r="D446" s="234"/>
      <c r="E446" s="234"/>
      <c r="F446" s="234"/>
      <c r="G446" s="234"/>
      <c r="H446" s="235"/>
      <c r="I446" s="234"/>
      <c r="J446" s="234"/>
    </row>
    <row r="447" spans="2:10" x14ac:dyDescent="0.2">
      <c r="B447" s="232"/>
      <c r="C447" s="233"/>
      <c r="D447" s="234"/>
      <c r="E447" s="234"/>
      <c r="F447" s="234"/>
      <c r="G447" s="234"/>
      <c r="H447" s="235"/>
      <c r="I447" s="234"/>
      <c r="J447" s="234"/>
    </row>
    <row r="448" spans="2:10" x14ac:dyDescent="0.2">
      <c r="B448" s="232"/>
      <c r="C448" s="233"/>
      <c r="D448" s="234"/>
      <c r="E448" s="234"/>
      <c r="F448" s="234"/>
      <c r="G448" s="234"/>
      <c r="H448" s="235"/>
      <c r="I448" s="234"/>
      <c r="J448" s="234"/>
    </row>
    <row r="449" spans="2:10" x14ac:dyDescent="0.2">
      <c r="B449" s="232"/>
      <c r="C449" s="233"/>
      <c r="D449" s="234"/>
      <c r="E449" s="234"/>
      <c r="F449" s="234"/>
      <c r="G449" s="234"/>
      <c r="H449" s="235"/>
      <c r="I449" s="234"/>
      <c r="J449" s="234"/>
    </row>
    <row r="450" spans="2:10" x14ac:dyDescent="0.2">
      <c r="B450" s="232"/>
      <c r="C450" s="233"/>
      <c r="D450" s="234"/>
      <c r="E450" s="234"/>
      <c r="F450" s="234"/>
      <c r="G450" s="234"/>
      <c r="H450" s="235"/>
      <c r="I450" s="234"/>
      <c r="J450" s="234"/>
    </row>
    <row r="451" spans="2:10" x14ac:dyDescent="0.2">
      <c r="B451" s="232"/>
      <c r="C451" s="233"/>
      <c r="D451" s="234"/>
      <c r="E451" s="234"/>
      <c r="F451" s="234"/>
      <c r="G451" s="234"/>
      <c r="H451" s="235"/>
      <c r="I451" s="234"/>
      <c r="J451" s="234"/>
    </row>
    <row r="452" spans="2:10" x14ac:dyDescent="0.2">
      <c r="B452" s="232"/>
      <c r="C452" s="233"/>
      <c r="D452" s="234"/>
      <c r="E452" s="234"/>
      <c r="F452" s="234"/>
      <c r="G452" s="234"/>
      <c r="H452" s="235"/>
      <c r="I452" s="234"/>
      <c r="J452" s="234"/>
    </row>
    <row r="453" spans="2:10" x14ac:dyDescent="0.2">
      <c r="B453" s="232"/>
      <c r="C453" s="233"/>
      <c r="D453" s="234"/>
      <c r="E453" s="234"/>
      <c r="F453" s="234"/>
      <c r="G453" s="234"/>
      <c r="H453" s="235"/>
      <c r="I453" s="234"/>
      <c r="J453" s="234"/>
    </row>
    <row r="454" spans="2:10" x14ac:dyDescent="0.2">
      <c r="B454" s="232"/>
      <c r="C454" s="233"/>
      <c r="D454" s="234"/>
      <c r="E454" s="234"/>
      <c r="F454" s="234"/>
      <c r="G454" s="234"/>
      <c r="H454" s="235"/>
      <c r="I454" s="234"/>
      <c r="J454" s="234"/>
    </row>
    <row r="455" spans="2:10" x14ac:dyDescent="0.2">
      <c r="B455" s="232"/>
      <c r="C455" s="233"/>
      <c r="D455" s="234"/>
      <c r="E455" s="234"/>
      <c r="F455" s="234"/>
      <c r="G455" s="234"/>
      <c r="H455" s="235"/>
      <c r="I455" s="234"/>
      <c r="J455" s="234"/>
    </row>
    <row r="456" spans="2:10" x14ac:dyDescent="0.2">
      <c r="B456" s="232"/>
      <c r="C456" s="233"/>
      <c r="D456" s="234"/>
      <c r="E456" s="234"/>
      <c r="F456" s="234"/>
      <c r="G456" s="234"/>
      <c r="H456" s="235"/>
      <c r="I456" s="234"/>
      <c r="J456" s="234"/>
    </row>
    <row r="457" spans="2:10" x14ac:dyDescent="0.2">
      <c r="B457" s="232"/>
      <c r="C457" s="233"/>
      <c r="D457" s="234"/>
      <c r="E457" s="234"/>
      <c r="F457" s="234"/>
      <c r="G457" s="234"/>
      <c r="H457" s="235"/>
      <c r="I457" s="234"/>
      <c r="J457" s="234"/>
    </row>
    <row r="458" spans="2:10" x14ac:dyDescent="0.2">
      <c r="B458" s="232"/>
      <c r="C458" s="233"/>
      <c r="D458" s="234"/>
      <c r="E458" s="234"/>
      <c r="F458" s="234"/>
      <c r="G458" s="234"/>
      <c r="H458" s="235"/>
      <c r="I458" s="234"/>
      <c r="J458" s="234"/>
    </row>
    <row r="459" spans="2:10" x14ac:dyDescent="0.2">
      <c r="B459" s="232"/>
      <c r="C459" s="233"/>
      <c r="D459" s="234"/>
      <c r="E459" s="234"/>
      <c r="F459" s="234"/>
      <c r="G459" s="234"/>
      <c r="H459" s="235"/>
      <c r="I459" s="234"/>
      <c r="J459" s="234"/>
    </row>
    <row r="460" spans="2:10" x14ac:dyDescent="0.2">
      <c r="B460" s="232"/>
      <c r="C460" s="233"/>
      <c r="D460" s="234"/>
      <c r="E460" s="234"/>
      <c r="F460" s="234"/>
      <c r="G460" s="234"/>
      <c r="H460" s="235"/>
      <c r="I460" s="234"/>
      <c r="J460" s="234"/>
    </row>
    <row r="461" spans="2:10" x14ac:dyDescent="0.2">
      <c r="B461" s="232"/>
      <c r="C461" s="233"/>
      <c r="D461" s="234"/>
      <c r="E461" s="234"/>
      <c r="F461" s="234"/>
      <c r="G461" s="234"/>
      <c r="H461" s="235"/>
      <c r="I461" s="234"/>
      <c r="J461" s="234"/>
    </row>
    <row r="462" spans="2:10" x14ac:dyDescent="0.2">
      <c r="B462" s="232"/>
      <c r="C462" s="233"/>
      <c r="D462" s="234"/>
      <c r="E462" s="234"/>
      <c r="F462" s="234"/>
      <c r="G462" s="234"/>
      <c r="H462" s="235"/>
      <c r="I462" s="234"/>
      <c r="J462" s="234"/>
    </row>
    <row r="463" spans="2:10" x14ac:dyDescent="0.2">
      <c r="B463" s="232"/>
      <c r="C463" s="233"/>
      <c r="D463" s="234"/>
      <c r="E463" s="234"/>
      <c r="F463" s="234"/>
      <c r="G463" s="234"/>
      <c r="H463" s="235"/>
      <c r="I463" s="234"/>
      <c r="J463" s="234"/>
    </row>
    <row r="464" spans="2:10" x14ac:dyDescent="0.2">
      <c r="B464" s="232"/>
      <c r="C464" s="233"/>
      <c r="D464" s="234"/>
      <c r="E464" s="234"/>
      <c r="F464" s="234"/>
      <c r="G464" s="234"/>
      <c r="H464" s="235"/>
      <c r="I464" s="234"/>
      <c r="J464" s="234"/>
    </row>
    <row r="465" spans="2:10" x14ac:dyDescent="0.2">
      <c r="B465" s="232"/>
      <c r="C465" s="233"/>
      <c r="D465" s="234"/>
      <c r="E465" s="234"/>
      <c r="F465" s="234"/>
      <c r="G465" s="234"/>
      <c r="H465" s="235"/>
      <c r="I465" s="234"/>
      <c r="J465" s="234"/>
    </row>
    <row r="466" spans="2:10" x14ac:dyDescent="0.2">
      <c r="B466" s="232"/>
      <c r="C466" s="233"/>
      <c r="D466" s="234"/>
      <c r="E466" s="234"/>
      <c r="F466" s="234"/>
      <c r="G466" s="234"/>
      <c r="H466" s="235"/>
      <c r="I466" s="234"/>
      <c r="J466" s="234"/>
    </row>
    <row r="467" spans="2:10" x14ac:dyDescent="0.2">
      <c r="B467" s="232"/>
      <c r="C467" s="233"/>
      <c r="D467" s="234"/>
      <c r="E467" s="234"/>
      <c r="F467" s="234"/>
      <c r="G467" s="234"/>
      <c r="H467" s="235"/>
      <c r="I467" s="234"/>
      <c r="J467" s="234"/>
    </row>
    <row r="468" spans="2:10" x14ac:dyDescent="0.2">
      <c r="B468" s="232"/>
      <c r="C468" s="233"/>
      <c r="D468" s="234"/>
      <c r="E468" s="234"/>
      <c r="F468" s="234"/>
      <c r="G468" s="234"/>
      <c r="H468" s="235"/>
      <c r="I468" s="234"/>
      <c r="J468" s="234"/>
    </row>
    <row r="469" spans="2:10" x14ac:dyDescent="0.2">
      <c r="B469" s="232"/>
      <c r="C469" s="233"/>
      <c r="D469" s="234"/>
      <c r="E469" s="234"/>
      <c r="F469" s="234"/>
      <c r="G469" s="234"/>
      <c r="H469" s="235"/>
      <c r="I469" s="234"/>
      <c r="J469" s="234"/>
    </row>
    <row r="470" spans="2:10" x14ac:dyDescent="0.2">
      <c r="B470" s="232"/>
      <c r="C470" s="233"/>
      <c r="D470" s="234"/>
      <c r="E470" s="234"/>
      <c r="F470" s="234"/>
      <c r="G470" s="234"/>
      <c r="H470" s="235"/>
      <c r="I470" s="234"/>
      <c r="J470" s="234"/>
    </row>
    <row r="471" spans="2:10" x14ac:dyDescent="0.2">
      <c r="B471" s="232"/>
      <c r="C471" s="233"/>
      <c r="D471" s="234"/>
      <c r="E471" s="234"/>
      <c r="F471" s="234"/>
      <c r="G471" s="234"/>
      <c r="H471" s="235"/>
      <c r="I471" s="234"/>
      <c r="J471" s="234"/>
    </row>
    <row r="472" spans="2:10" x14ac:dyDescent="0.2">
      <c r="B472" s="232"/>
      <c r="C472" s="233"/>
      <c r="D472" s="234"/>
      <c r="E472" s="234"/>
      <c r="F472" s="234"/>
      <c r="G472" s="234"/>
      <c r="H472" s="235"/>
      <c r="I472" s="234"/>
      <c r="J472" s="234"/>
    </row>
    <row r="473" spans="2:10" x14ac:dyDescent="0.2">
      <c r="B473" s="232"/>
      <c r="C473" s="233"/>
      <c r="D473" s="234"/>
      <c r="E473" s="234"/>
      <c r="F473" s="234"/>
      <c r="G473" s="234"/>
      <c r="H473" s="235"/>
      <c r="I473" s="234"/>
      <c r="J473" s="234"/>
    </row>
    <row r="474" spans="2:10" x14ac:dyDescent="0.2">
      <c r="B474" s="232"/>
      <c r="C474" s="233"/>
      <c r="D474" s="234"/>
      <c r="E474" s="234"/>
      <c r="F474" s="234"/>
      <c r="G474" s="234"/>
      <c r="H474" s="235"/>
      <c r="I474" s="234"/>
      <c r="J474" s="234"/>
    </row>
    <row r="475" spans="2:10" x14ac:dyDescent="0.2">
      <c r="B475" s="232"/>
      <c r="C475" s="233"/>
      <c r="D475" s="234"/>
      <c r="E475" s="234"/>
      <c r="F475" s="234"/>
      <c r="G475" s="234"/>
      <c r="H475" s="235"/>
      <c r="I475" s="234"/>
      <c r="J475" s="234"/>
    </row>
    <row r="476" spans="2:10" x14ac:dyDescent="0.2">
      <c r="B476" s="232"/>
      <c r="C476" s="233"/>
      <c r="D476" s="234"/>
      <c r="E476" s="234"/>
      <c r="F476" s="234"/>
      <c r="G476" s="234"/>
      <c r="H476" s="235"/>
      <c r="I476" s="234"/>
      <c r="J476" s="234"/>
    </row>
    <row r="477" spans="2:10" x14ac:dyDescent="0.2">
      <c r="B477" s="232"/>
      <c r="C477" s="233"/>
      <c r="D477" s="234"/>
      <c r="E477" s="234"/>
      <c r="F477" s="234"/>
      <c r="G477" s="234"/>
      <c r="H477" s="235"/>
      <c r="I477" s="234"/>
      <c r="J477" s="234"/>
    </row>
    <row r="478" spans="2:10" x14ac:dyDescent="0.2">
      <c r="B478" s="232"/>
      <c r="C478" s="233"/>
      <c r="D478" s="234"/>
      <c r="E478" s="234"/>
      <c r="F478" s="234"/>
      <c r="G478" s="234"/>
      <c r="H478" s="235"/>
      <c r="I478" s="234"/>
      <c r="J478" s="234"/>
    </row>
    <row r="479" spans="2:10" x14ac:dyDescent="0.2">
      <c r="B479" s="232"/>
      <c r="C479" s="233"/>
      <c r="D479" s="234"/>
      <c r="E479" s="234"/>
      <c r="F479" s="234"/>
      <c r="G479" s="234"/>
      <c r="H479" s="235"/>
      <c r="I479" s="234"/>
      <c r="J479" s="234"/>
    </row>
    <row r="480" spans="2:10" x14ac:dyDescent="0.2">
      <c r="B480" s="232"/>
      <c r="C480" s="233"/>
      <c r="D480" s="234"/>
      <c r="E480" s="234"/>
      <c r="F480" s="234"/>
      <c r="G480" s="234"/>
      <c r="H480" s="235"/>
      <c r="I480" s="234"/>
      <c r="J480" s="234"/>
    </row>
    <row r="481" spans="2:10" x14ac:dyDescent="0.2">
      <c r="B481" s="232"/>
      <c r="C481" s="233"/>
      <c r="D481" s="234"/>
      <c r="E481" s="234"/>
      <c r="F481" s="234"/>
      <c r="G481" s="234"/>
      <c r="H481" s="235"/>
      <c r="I481" s="234"/>
      <c r="J481" s="234"/>
    </row>
    <row r="482" spans="2:10" x14ac:dyDescent="0.2">
      <c r="B482" s="232"/>
      <c r="C482" s="233"/>
      <c r="D482" s="234"/>
      <c r="E482" s="234"/>
      <c r="F482" s="234"/>
      <c r="G482" s="234"/>
      <c r="H482" s="235"/>
      <c r="I482" s="234"/>
      <c r="J482" s="234"/>
    </row>
    <row r="483" spans="2:10" x14ac:dyDescent="0.2">
      <c r="B483" s="232"/>
      <c r="C483" s="233"/>
      <c r="D483" s="234"/>
      <c r="E483" s="234"/>
      <c r="F483" s="234"/>
      <c r="G483" s="234"/>
      <c r="H483" s="235"/>
      <c r="I483" s="234"/>
      <c r="J483" s="234"/>
    </row>
    <row r="484" spans="2:10" x14ac:dyDescent="0.2">
      <c r="B484" s="232"/>
      <c r="C484" s="233"/>
      <c r="D484" s="234"/>
      <c r="E484" s="234"/>
      <c r="F484" s="234"/>
      <c r="G484" s="234"/>
      <c r="H484" s="235"/>
      <c r="I484" s="234"/>
      <c r="J484" s="234"/>
    </row>
    <row r="485" spans="2:10" x14ac:dyDescent="0.2">
      <c r="B485" s="232"/>
      <c r="C485" s="233"/>
      <c r="D485" s="234"/>
      <c r="E485" s="234"/>
      <c r="F485" s="234"/>
      <c r="G485" s="234"/>
      <c r="H485" s="235"/>
      <c r="I485" s="234"/>
      <c r="J485" s="234"/>
    </row>
    <row r="486" spans="2:10" x14ac:dyDescent="0.2">
      <c r="B486" s="232"/>
      <c r="C486" s="233"/>
      <c r="D486" s="234"/>
      <c r="E486" s="234"/>
      <c r="F486" s="234"/>
      <c r="G486" s="234"/>
      <c r="H486" s="235"/>
      <c r="I486" s="234"/>
      <c r="J486" s="234"/>
    </row>
    <row r="487" spans="2:10" x14ac:dyDescent="0.2">
      <c r="B487" s="232"/>
      <c r="C487" s="233"/>
      <c r="D487" s="234"/>
      <c r="E487" s="234"/>
      <c r="F487" s="234"/>
      <c r="G487" s="234"/>
      <c r="H487" s="235"/>
      <c r="I487" s="234"/>
      <c r="J487" s="234"/>
    </row>
    <row r="488" spans="2:10" x14ac:dyDescent="0.2">
      <c r="B488" s="232"/>
      <c r="C488" s="233"/>
      <c r="D488" s="234"/>
      <c r="E488" s="234"/>
      <c r="F488" s="234"/>
      <c r="G488" s="234"/>
      <c r="H488" s="235"/>
      <c r="I488" s="234"/>
      <c r="J488" s="234"/>
    </row>
    <row r="489" spans="2:10" x14ac:dyDescent="0.2">
      <c r="B489" s="232"/>
      <c r="C489" s="233"/>
      <c r="D489" s="234"/>
      <c r="E489" s="234"/>
      <c r="F489" s="234"/>
      <c r="G489" s="234"/>
      <c r="H489" s="235"/>
      <c r="I489" s="234"/>
      <c r="J489" s="234"/>
    </row>
    <row r="490" spans="2:10" x14ac:dyDescent="0.2">
      <c r="B490" s="232"/>
      <c r="C490" s="233"/>
      <c r="D490" s="234"/>
      <c r="E490" s="234"/>
      <c r="F490" s="234"/>
      <c r="G490" s="234"/>
      <c r="H490" s="235"/>
      <c r="I490" s="234"/>
      <c r="J490" s="234"/>
    </row>
    <row r="491" spans="2:10" x14ac:dyDescent="0.2">
      <c r="B491" s="232"/>
      <c r="C491" s="233"/>
      <c r="D491" s="234"/>
      <c r="E491" s="234"/>
      <c r="F491" s="234"/>
      <c r="G491" s="234"/>
      <c r="H491" s="235"/>
      <c r="I491" s="234"/>
      <c r="J491" s="234"/>
    </row>
    <row r="492" spans="2:10" x14ac:dyDescent="0.2">
      <c r="B492" s="232"/>
      <c r="C492" s="233"/>
      <c r="D492" s="234"/>
      <c r="E492" s="234"/>
      <c r="F492" s="234"/>
      <c r="G492" s="234"/>
      <c r="H492" s="235"/>
      <c r="I492" s="234"/>
      <c r="J492" s="234"/>
    </row>
    <row r="493" spans="2:10" x14ac:dyDescent="0.2">
      <c r="B493" s="232"/>
      <c r="C493" s="233"/>
      <c r="D493" s="234"/>
      <c r="E493" s="234"/>
      <c r="F493" s="234"/>
      <c r="G493" s="234"/>
      <c r="H493" s="235"/>
      <c r="I493" s="234"/>
      <c r="J493" s="234"/>
    </row>
    <row r="494" spans="2:10" x14ac:dyDescent="0.2">
      <c r="B494" s="232"/>
      <c r="C494" s="233"/>
      <c r="D494" s="234"/>
      <c r="E494" s="234"/>
      <c r="F494" s="234"/>
      <c r="G494" s="234"/>
      <c r="H494" s="235"/>
      <c r="I494" s="234"/>
      <c r="J494" s="234"/>
    </row>
    <row r="495" spans="2:10" x14ac:dyDescent="0.2">
      <c r="B495" s="232"/>
      <c r="C495" s="233"/>
      <c r="D495" s="234"/>
      <c r="E495" s="234"/>
      <c r="F495" s="234"/>
      <c r="G495" s="234"/>
      <c r="H495" s="235"/>
      <c r="I495" s="234"/>
      <c r="J495" s="234"/>
    </row>
    <row r="496" spans="2:10" x14ac:dyDescent="0.2">
      <c r="B496" s="232"/>
      <c r="C496" s="233"/>
      <c r="D496" s="234"/>
      <c r="E496" s="234"/>
      <c r="F496" s="234"/>
      <c r="G496" s="234"/>
      <c r="H496" s="235"/>
      <c r="I496" s="234"/>
      <c r="J496" s="234"/>
    </row>
    <row r="497" spans="2:10" x14ac:dyDescent="0.2">
      <c r="B497" s="232"/>
      <c r="C497" s="233"/>
      <c r="D497" s="234"/>
      <c r="E497" s="234"/>
      <c r="F497" s="234"/>
      <c r="G497" s="234"/>
      <c r="H497" s="235"/>
      <c r="I497" s="234"/>
      <c r="J497" s="234"/>
    </row>
    <row r="498" spans="2:10" x14ac:dyDescent="0.2">
      <c r="B498" s="232"/>
      <c r="C498" s="233"/>
      <c r="D498" s="234"/>
      <c r="E498" s="234"/>
      <c r="F498" s="234"/>
      <c r="G498" s="234"/>
      <c r="H498" s="235"/>
      <c r="I498" s="234"/>
      <c r="J498" s="234"/>
    </row>
    <row r="499" spans="2:10" x14ac:dyDescent="0.2">
      <c r="B499" s="232"/>
      <c r="C499" s="233"/>
      <c r="D499" s="234"/>
      <c r="E499" s="234"/>
      <c r="F499" s="234"/>
      <c r="G499" s="234"/>
      <c r="H499" s="235"/>
      <c r="I499" s="234"/>
      <c r="J499" s="234"/>
    </row>
    <row r="500" spans="2:10" x14ac:dyDescent="0.2">
      <c r="B500" s="232"/>
      <c r="C500" s="233"/>
      <c r="D500" s="234"/>
      <c r="E500" s="234"/>
      <c r="F500" s="234"/>
      <c r="G500" s="234"/>
      <c r="H500" s="235"/>
      <c r="I500" s="234"/>
      <c r="J500" s="234"/>
    </row>
    <row r="501" spans="2:10" x14ac:dyDescent="0.2">
      <c r="B501" s="232"/>
      <c r="C501" s="233"/>
      <c r="D501" s="234"/>
      <c r="E501" s="234"/>
      <c r="F501" s="234"/>
      <c r="G501" s="234"/>
      <c r="H501" s="235"/>
      <c r="I501" s="234"/>
      <c r="J501" s="234"/>
    </row>
    <row r="502" spans="2:10" x14ac:dyDescent="0.2">
      <c r="B502" s="232"/>
      <c r="C502" s="233"/>
      <c r="D502" s="234"/>
      <c r="E502" s="234"/>
      <c r="F502" s="234"/>
      <c r="G502" s="234"/>
      <c r="H502" s="235"/>
      <c r="I502" s="234"/>
      <c r="J502" s="234"/>
    </row>
    <row r="503" spans="2:10" x14ac:dyDescent="0.2">
      <c r="B503" s="232"/>
      <c r="C503" s="233"/>
      <c r="D503" s="234"/>
      <c r="E503" s="234"/>
      <c r="F503" s="234"/>
      <c r="G503" s="234"/>
      <c r="H503" s="235"/>
      <c r="I503" s="234"/>
      <c r="J503" s="234"/>
    </row>
    <row r="504" spans="2:10" x14ac:dyDescent="0.2">
      <c r="B504" s="232"/>
      <c r="C504" s="233"/>
      <c r="D504" s="234"/>
      <c r="E504" s="234"/>
      <c r="F504" s="234"/>
      <c r="G504" s="234"/>
      <c r="H504" s="235"/>
      <c r="I504" s="234"/>
      <c r="J504" s="234"/>
    </row>
    <row r="505" spans="2:10" x14ac:dyDescent="0.2">
      <c r="B505" s="232"/>
      <c r="C505" s="233"/>
      <c r="D505" s="234"/>
      <c r="E505" s="234"/>
      <c r="F505" s="234"/>
      <c r="G505" s="234"/>
      <c r="H505" s="235"/>
      <c r="I505" s="234"/>
      <c r="J505" s="234"/>
    </row>
    <row r="506" spans="2:10" x14ac:dyDescent="0.2">
      <c r="B506" s="232"/>
      <c r="C506" s="233"/>
      <c r="D506" s="234"/>
      <c r="E506" s="234"/>
      <c r="F506" s="234"/>
      <c r="G506" s="234"/>
      <c r="H506" s="235"/>
      <c r="I506" s="234"/>
      <c r="J506" s="234"/>
    </row>
    <row r="507" spans="2:10" x14ac:dyDescent="0.2">
      <c r="B507" s="232"/>
      <c r="C507" s="233"/>
      <c r="D507" s="234"/>
      <c r="E507" s="234"/>
      <c r="F507" s="234"/>
      <c r="G507" s="234"/>
      <c r="H507" s="235"/>
      <c r="I507" s="234"/>
      <c r="J507" s="234"/>
    </row>
    <row r="508" spans="2:10" x14ac:dyDescent="0.2">
      <c r="B508" s="232"/>
      <c r="C508" s="233"/>
      <c r="D508" s="234"/>
      <c r="E508" s="234"/>
      <c r="F508" s="234"/>
      <c r="G508" s="234"/>
      <c r="H508" s="235"/>
      <c r="I508" s="234"/>
      <c r="J508" s="234"/>
    </row>
    <row r="509" spans="2:10" x14ac:dyDescent="0.2">
      <c r="B509" s="232"/>
      <c r="C509" s="233"/>
      <c r="D509" s="234"/>
      <c r="E509" s="234"/>
      <c r="F509" s="234"/>
      <c r="G509" s="234"/>
      <c r="H509" s="235"/>
      <c r="I509" s="234"/>
      <c r="J509" s="234"/>
    </row>
    <row r="510" spans="2:10" x14ac:dyDescent="0.2">
      <c r="B510" s="232"/>
      <c r="C510" s="233"/>
      <c r="D510" s="234"/>
      <c r="E510" s="234"/>
      <c r="F510" s="234"/>
      <c r="G510" s="234"/>
      <c r="H510" s="235"/>
      <c r="I510" s="234"/>
      <c r="J510" s="234"/>
    </row>
    <row r="511" spans="2:10" x14ac:dyDescent="0.2">
      <c r="B511" s="232"/>
      <c r="C511" s="233"/>
      <c r="D511" s="234"/>
      <c r="E511" s="234"/>
      <c r="F511" s="234"/>
      <c r="G511" s="234"/>
      <c r="H511" s="235"/>
      <c r="I511" s="234"/>
      <c r="J511" s="234"/>
    </row>
    <row r="512" spans="2:10" x14ac:dyDescent="0.2">
      <c r="B512" s="232"/>
      <c r="C512" s="233"/>
      <c r="D512" s="234"/>
      <c r="E512" s="234"/>
      <c r="F512" s="234"/>
      <c r="G512" s="234"/>
      <c r="H512" s="235"/>
      <c r="I512" s="234"/>
      <c r="J512" s="234"/>
    </row>
    <row r="513" spans="2:10" x14ac:dyDescent="0.2">
      <c r="B513" s="232"/>
      <c r="C513" s="233"/>
      <c r="D513" s="234"/>
      <c r="E513" s="234"/>
      <c r="F513" s="234"/>
      <c r="G513" s="234"/>
      <c r="H513" s="235"/>
      <c r="I513" s="234"/>
      <c r="J513" s="234"/>
    </row>
    <row r="514" spans="2:10" x14ac:dyDescent="0.2">
      <c r="B514" s="232"/>
      <c r="C514" s="233"/>
      <c r="D514" s="234"/>
      <c r="E514" s="234"/>
      <c r="F514" s="234"/>
      <c r="G514" s="234"/>
      <c r="H514" s="235"/>
      <c r="I514" s="234"/>
      <c r="J514" s="234"/>
    </row>
    <row r="515" spans="2:10" x14ac:dyDescent="0.2">
      <c r="B515" s="232"/>
      <c r="C515" s="233"/>
      <c r="D515" s="234"/>
      <c r="E515" s="234"/>
      <c r="F515" s="234"/>
      <c r="G515" s="234"/>
      <c r="H515" s="235"/>
      <c r="I515" s="234"/>
      <c r="J515" s="234"/>
    </row>
    <row r="516" spans="2:10" x14ac:dyDescent="0.2">
      <c r="B516" s="232"/>
      <c r="C516" s="233"/>
      <c r="D516" s="234"/>
      <c r="E516" s="234"/>
      <c r="F516" s="234"/>
      <c r="G516" s="234"/>
      <c r="H516" s="235"/>
      <c r="I516" s="234"/>
      <c r="J516" s="234"/>
    </row>
    <row r="517" spans="2:10" x14ac:dyDescent="0.2">
      <c r="B517" s="232"/>
      <c r="C517" s="233"/>
      <c r="D517" s="234"/>
      <c r="E517" s="234"/>
      <c r="F517" s="234"/>
      <c r="G517" s="234"/>
      <c r="H517" s="235"/>
      <c r="I517" s="234"/>
      <c r="J517" s="234"/>
    </row>
    <row r="518" spans="2:10" x14ac:dyDescent="0.2">
      <c r="B518" s="232"/>
      <c r="C518" s="233"/>
      <c r="D518" s="234"/>
      <c r="E518" s="234"/>
      <c r="F518" s="234"/>
      <c r="G518" s="234"/>
      <c r="H518" s="235"/>
      <c r="I518" s="234"/>
      <c r="J518" s="234"/>
    </row>
    <row r="519" spans="2:10" x14ac:dyDescent="0.2">
      <c r="B519" s="232"/>
      <c r="C519" s="233"/>
      <c r="D519" s="234"/>
      <c r="E519" s="234"/>
      <c r="F519" s="234"/>
      <c r="G519" s="234"/>
      <c r="H519" s="235"/>
      <c r="I519" s="234"/>
      <c r="J519" s="234"/>
    </row>
    <row r="520" spans="2:10" x14ac:dyDescent="0.2">
      <c r="B520" s="232"/>
      <c r="C520" s="233"/>
      <c r="D520" s="234"/>
      <c r="E520" s="234"/>
      <c r="F520" s="234"/>
      <c r="G520" s="234"/>
      <c r="H520" s="235"/>
      <c r="I520" s="234"/>
      <c r="J520" s="234"/>
    </row>
    <row r="521" spans="2:10" x14ac:dyDescent="0.2">
      <c r="B521" s="232"/>
      <c r="C521" s="233"/>
      <c r="D521" s="234"/>
      <c r="E521" s="234"/>
      <c r="F521" s="234"/>
      <c r="G521" s="234"/>
      <c r="H521" s="235"/>
      <c r="I521" s="234"/>
      <c r="J521" s="234"/>
    </row>
    <row r="522" spans="2:10" x14ac:dyDescent="0.2">
      <c r="B522" s="232"/>
      <c r="C522" s="233"/>
      <c r="D522" s="234"/>
      <c r="E522" s="234"/>
      <c r="F522" s="234"/>
      <c r="G522" s="234"/>
      <c r="H522" s="235"/>
      <c r="I522" s="234"/>
      <c r="J522" s="234"/>
    </row>
    <row r="523" spans="2:10" x14ac:dyDescent="0.2">
      <c r="B523" s="232"/>
      <c r="C523" s="233"/>
      <c r="D523" s="234"/>
      <c r="E523" s="234"/>
      <c r="F523" s="234"/>
      <c r="G523" s="234"/>
      <c r="H523" s="235"/>
      <c r="I523" s="234"/>
      <c r="J523" s="234"/>
    </row>
    <row r="524" spans="2:10" x14ac:dyDescent="0.2">
      <c r="B524" s="232"/>
      <c r="C524" s="233"/>
      <c r="D524" s="234"/>
      <c r="E524" s="234"/>
      <c r="F524" s="234"/>
      <c r="G524" s="234"/>
      <c r="H524" s="235"/>
      <c r="I524" s="234"/>
      <c r="J524" s="234"/>
    </row>
    <row r="525" spans="2:10" x14ac:dyDescent="0.2">
      <c r="B525" s="232"/>
      <c r="C525" s="233"/>
      <c r="D525" s="234"/>
      <c r="E525" s="234"/>
      <c r="F525" s="234"/>
      <c r="G525" s="234"/>
      <c r="H525" s="235"/>
      <c r="I525" s="234"/>
      <c r="J525" s="234"/>
    </row>
    <row r="526" spans="2:10" x14ac:dyDescent="0.2">
      <c r="B526" s="232"/>
      <c r="C526" s="233"/>
      <c r="D526" s="234"/>
      <c r="E526" s="234"/>
      <c r="F526" s="234"/>
      <c r="G526" s="234"/>
      <c r="H526" s="235"/>
      <c r="I526" s="234"/>
      <c r="J526" s="234"/>
    </row>
    <row r="527" spans="2:10" x14ac:dyDescent="0.2">
      <c r="B527" s="232"/>
      <c r="C527" s="233"/>
      <c r="D527" s="234"/>
      <c r="E527" s="234"/>
      <c r="F527" s="234"/>
      <c r="G527" s="234"/>
      <c r="H527" s="235"/>
      <c r="I527" s="234"/>
      <c r="J527" s="234"/>
    </row>
    <row r="528" spans="2:10" x14ac:dyDescent="0.2">
      <c r="B528" s="232"/>
      <c r="C528" s="233"/>
      <c r="D528" s="234"/>
      <c r="E528" s="234"/>
      <c r="F528" s="234"/>
      <c r="G528" s="234"/>
      <c r="H528" s="235"/>
      <c r="I528" s="234"/>
      <c r="J528" s="234"/>
    </row>
    <row r="529" spans="2:10" x14ac:dyDescent="0.2">
      <c r="B529" s="232"/>
      <c r="C529" s="233"/>
      <c r="D529" s="234"/>
      <c r="E529" s="234"/>
      <c r="F529" s="234"/>
      <c r="G529" s="234"/>
      <c r="H529" s="235"/>
      <c r="I529" s="234"/>
      <c r="J529" s="234"/>
    </row>
    <row r="530" spans="2:10" x14ac:dyDescent="0.2">
      <c r="B530" s="232"/>
      <c r="C530" s="233"/>
      <c r="D530" s="234"/>
      <c r="E530" s="234"/>
      <c r="F530" s="234"/>
      <c r="G530" s="234"/>
      <c r="H530" s="235"/>
      <c r="I530" s="234"/>
      <c r="J530" s="234"/>
    </row>
    <row r="531" spans="2:10" x14ac:dyDescent="0.2">
      <c r="B531" s="232"/>
      <c r="C531" s="233"/>
      <c r="D531" s="234"/>
      <c r="E531" s="234"/>
      <c r="F531" s="234"/>
      <c r="G531" s="234"/>
      <c r="H531" s="235"/>
      <c r="I531" s="234"/>
      <c r="J531" s="234"/>
    </row>
    <row r="532" spans="2:10" x14ac:dyDescent="0.2">
      <c r="B532" s="232"/>
      <c r="C532" s="233"/>
      <c r="D532" s="234"/>
      <c r="E532" s="234"/>
      <c r="F532" s="234"/>
      <c r="G532" s="234"/>
      <c r="H532" s="235"/>
      <c r="I532" s="234"/>
      <c r="J532" s="234"/>
    </row>
    <row r="533" spans="2:10" x14ac:dyDescent="0.2">
      <c r="B533" s="232"/>
      <c r="C533" s="233"/>
      <c r="D533" s="234"/>
      <c r="E533" s="234"/>
      <c r="F533" s="234"/>
      <c r="G533" s="234"/>
      <c r="H533" s="235"/>
      <c r="I533" s="234"/>
      <c r="J533" s="234"/>
    </row>
    <row r="534" spans="2:10" x14ac:dyDescent="0.2">
      <c r="B534" s="232"/>
      <c r="C534" s="233"/>
      <c r="D534" s="234"/>
      <c r="E534" s="234"/>
      <c r="F534" s="234"/>
      <c r="G534" s="234"/>
      <c r="H534" s="235"/>
      <c r="I534" s="234"/>
      <c r="J534" s="234"/>
    </row>
    <row r="535" spans="2:10" x14ac:dyDescent="0.2">
      <c r="B535" s="232"/>
      <c r="C535" s="233"/>
      <c r="D535" s="234"/>
      <c r="E535" s="234"/>
      <c r="F535" s="234"/>
      <c r="G535" s="234"/>
      <c r="H535" s="235"/>
      <c r="I535" s="234"/>
      <c r="J535" s="234"/>
    </row>
    <row r="536" spans="2:10" x14ac:dyDescent="0.2">
      <c r="B536" s="232"/>
      <c r="C536" s="233"/>
      <c r="D536" s="234"/>
      <c r="E536" s="234"/>
      <c r="F536" s="234"/>
      <c r="G536" s="234"/>
      <c r="H536" s="235"/>
      <c r="I536" s="234"/>
      <c r="J536" s="234"/>
    </row>
    <row r="537" spans="2:10" x14ac:dyDescent="0.2">
      <c r="B537" s="232"/>
      <c r="C537" s="233"/>
      <c r="D537" s="234"/>
      <c r="E537" s="234"/>
      <c r="F537" s="234"/>
      <c r="G537" s="234"/>
      <c r="H537" s="235"/>
      <c r="I537" s="234"/>
      <c r="J537" s="234"/>
    </row>
    <row r="538" spans="2:10" x14ac:dyDescent="0.2">
      <c r="B538" s="232"/>
      <c r="C538" s="233"/>
      <c r="D538" s="234"/>
      <c r="E538" s="234"/>
      <c r="F538" s="234"/>
      <c r="G538" s="234"/>
      <c r="H538" s="235"/>
      <c r="I538" s="234"/>
      <c r="J538" s="234"/>
    </row>
    <row r="539" spans="2:10" x14ac:dyDescent="0.2">
      <c r="B539" s="232"/>
      <c r="C539" s="233"/>
      <c r="D539" s="234"/>
      <c r="E539" s="234"/>
      <c r="F539" s="234"/>
      <c r="G539" s="234"/>
      <c r="H539" s="235"/>
      <c r="I539" s="234"/>
      <c r="J539" s="234"/>
    </row>
    <row r="540" spans="2:10" x14ac:dyDescent="0.2">
      <c r="B540" s="232"/>
      <c r="C540" s="233"/>
      <c r="D540" s="234"/>
      <c r="E540" s="234"/>
      <c r="F540" s="234"/>
      <c r="G540" s="234"/>
      <c r="H540" s="235"/>
      <c r="I540" s="234"/>
      <c r="J540" s="234"/>
    </row>
    <row r="541" spans="2:10" x14ac:dyDescent="0.2">
      <c r="B541" s="232"/>
      <c r="C541" s="233"/>
      <c r="D541" s="234"/>
      <c r="E541" s="234"/>
      <c r="F541" s="234"/>
      <c r="G541" s="234"/>
      <c r="H541" s="235"/>
      <c r="I541" s="234"/>
      <c r="J541" s="234"/>
    </row>
    <row r="542" spans="2:10" x14ac:dyDescent="0.2">
      <c r="B542" s="232"/>
      <c r="C542" s="233"/>
      <c r="D542" s="234"/>
      <c r="E542" s="234"/>
      <c r="F542" s="234"/>
      <c r="G542" s="234"/>
      <c r="H542" s="235"/>
      <c r="I542" s="234"/>
      <c r="J542" s="234"/>
    </row>
    <row r="543" spans="2:10" x14ac:dyDescent="0.2">
      <c r="B543" s="232"/>
      <c r="C543" s="233"/>
      <c r="D543" s="234"/>
      <c r="E543" s="234"/>
      <c r="F543" s="234"/>
      <c r="G543" s="234"/>
      <c r="H543" s="235"/>
      <c r="I543" s="234"/>
      <c r="J543" s="234"/>
    </row>
    <row r="544" spans="2:10" x14ac:dyDescent="0.2">
      <c r="B544" s="232"/>
      <c r="C544" s="233"/>
      <c r="D544" s="234"/>
      <c r="E544" s="234"/>
      <c r="F544" s="234"/>
      <c r="G544" s="234"/>
      <c r="H544" s="235"/>
      <c r="I544" s="234"/>
      <c r="J544" s="234"/>
    </row>
    <row r="545" spans="2:10" x14ac:dyDescent="0.2">
      <c r="B545" s="232"/>
      <c r="C545" s="233"/>
      <c r="D545" s="234"/>
      <c r="E545" s="234"/>
      <c r="F545" s="234"/>
      <c r="G545" s="234"/>
      <c r="H545" s="235"/>
      <c r="I545" s="234"/>
      <c r="J545" s="234"/>
    </row>
    <row r="546" spans="2:10" x14ac:dyDescent="0.2">
      <c r="B546" s="232"/>
      <c r="C546" s="233"/>
      <c r="D546" s="234"/>
      <c r="E546" s="234"/>
      <c r="F546" s="234"/>
      <c r="G546" s="234"/>
      <c r="H546" s="235"/>
      <c r="I546" s="234"/>
      <c r="J546" s="234"/>
    </row>
    <row r="547" spans="2:10" x14ac:dyDescent="0.2">
      <c r="B547" s="232"/>
      <c r="C547" s="233"/>
      <c r="D547" s="234"/>
      <c r="E547" s="234"/>
      <c r="F547" s="234"/>
      <c r="G547" s="234"/>
      <c r="H547" s="235"/>
      <c r="I547" s="234"/>
      <c r="J547" s="234"/>
    </row>
    <row r="548" spans="2:10" x14ac:dyDescent="0.2">
      <c r="B548" s="232"/>
      <c r="C548" s="233"/>
      <c r="D548" s="234"/>
      <c r="E548" s="234"/>
      <c r="F548" s="234"/>
      <c r="G548" s="234"/>
      <c r="H548" s="235"/>
      <c r="I548" s="234"/>
      <c r="J548" s="234"/>
    </row>
    <row r="549" spans="2:10" x14ac:dyDescent="0.2">
      <c r="B549" s="232"/>
      <c r="C549" s="233"/>
      <c r="D549" s="234"/>
      <c r="E549" s="234"/>
      <c r="F549" s="234"/>
      <c r="G549" s="234"/>
      <c r="H549" s="235"/>
      <c r="I549" s="234"/>
      <c r="J549" s="234"/>
    </row>
    <row r="550" spans="2:10" x14ac:dyDescent="0.2">
      <c r="B550" s="232"/>
      <c r="C550" s="233"/>
      <c r="D550" s="234"/>
      <c r="E550" s="234"/>
      <c r="F550" s="234"/>
      <c r="G550" s="234"/>
      <c r="H550" s="235"/>
      <c r="I550" s="234"/>
      <c r="J550" s="234"/>
    </row>
    <row r="551" spans="2:10" x14ac:dyDescent="0.2">
      <c r="B551" s="232"/>
      <c r="C551" s="233"/>
      <c r="D551" s="234"/>
      <c r="E551" s="234"/>
      <c r="F551" s="234"/>
      <c r="G551" s="234"/>
      <c r="H551" s="235"/>
      <c r="I551" s="234"/>
      <c r="J551" s="234"/>
    </row>
    <row r="552" spans="2:10" x14ac:dyDescent="0.2">
      <c r="B552" s="232"/>
      <c r="C552" s="233"/>
      <c r="D552" s="234"/>
      <c r="E552" s="234"/>
      <c r="F552" s="234"/>
      <c r="G552" s="234"/>
      <c r="H552" s="235"/>
      <c r="I552" s="234"/>
      <c r="J552" s="234"/>
    </row>
    <row r="553" spans="2:10" x14ac:dyDescent="0.2">
      <c r="B553" s="232"/>
      <c r="C553" s="233"/>
      <c r="D553" s="234"/>
      <c r="E553" s="234"/>
      <c r="F553" s="234"/>
      <c r="G553" s="234"/>
      <c r="H553" s="235"/>
      <c r="I553" s="234"/>
      <c r="J553" s="234"/>
    </row>
    <row r="554" spans="2:10" x14ac:dyDescent="0.2">
      <c r="B554" s="232"/>
      <c r="C554" s="233"/>
      <c r="D554" s="234"/>
      <c r="E554" s="234"/>
      <c r="F554" s="234"/>
      <c r="G554" s="234"/>
      <c r="H554" s="235"/>
      <c r="I554" s="234"/>
      <c r="J554" s="234"/>
    </row>
    <row r="555" spans="2:10" x14ac:dyDescent="0.2">
      <c r="B555" s="232"/>
      <c r="C555" s="233"/>
      <c r="D555" s="234"/>
      <c r="E555" s="234"/>
      <c r="F555" s="234"/>
      <c r="G555" s="234"/>
      <c r="H555" s="235"/>
      <c r="I555" s="234"/>
      <c r="J555" s="234"/>
    </row>
    <row r="556" spans="2:10" x14ac:dyDescent="0.2">
      <c r="B556" s="232"/>
      <c r="C556" s="233"/>
      <c r="D556" s="234"/>
      <c r="E556" s="234"/>
      <c r="F556" s="234"/>
      <c r="G556" s="234"/>
      <c r="H556" s="235"/>
      <c r="I556" s="234"/>
      <c r="J556" s="234"/>
    </row>
    <row r="557" spans="2:10" x14ac:dyDescent="0.2">
      <c r="B557" s="232"/>
      <c r="C557" s="233"/>
      <c r="D557" s="234"/>
      <c r="E557" s="234"/>
      <c r="F557" s="234"/>
      <c r="G557" s="234"/>
      <c r="H557" s="235"/>
      <c r="I557" s="234"/>
      <c r="J557" s="234"/>
    </row>
    <row r="558" spans="2:10" x14ac:dyDescent="0.2">
      <c r="B558" s="232"/>
      <c r="C558" s="233"/>
      <c r="D558" s="234"/>
      <c r="E558" s="234"/>
      <c r="F558" s="234"/>
      <c r="G558" s="234"/>
      <c r="H558" s="235"/>
      <c r="I558" s="234"/>
      <c r="J558" s="234"/>
    </row>
    <row r="559" spans="2:10" x14ac:dyDescent="0.2">
      <c r="B559" s="232"/>
      <c r="C559" s="233"/>
      <c r="D559" s="234"/>
      <c r="E559" s="234"/>
      <c r="F559" s="234"/>
      <c r="G559" s="234"/>
      <c r="H559" s="235"/>
      <c r="I559" s="234"/>
      <c r="J559" s="234"/>
    </row>
    <row r="560" spans="2:10" x14ac:dyDescent="0.2">
      <c r="B560" s="232"/>
      <c r="C560" s="233"/>
      <c r="D560" s="234"/>
      <c r="E560" s="234"/>
      <c r="F560" s="234"/>
      <c r="G560" s="234"/>
      <c r="H560" s="235"/>
      <c r="I560" s="234"/>
      <c r="J560" s="234"/>
    </row>
    <row r="561" spans="2:10" x14ac:dyDescent="0.2">
      <c r="B561" s="232"/>
      <c r="C561" s="233"/>
      <c r="D561" s="234"/>
      <c r="E561" s="234"/>
      <c r="F561" s="234"/>
      <c r="G561" s="234"/>
      <c r="H561" s="235"/>
      <c r="I561" s="234"/>
      <c r="J561" s="234"/>
    </row>
    <row r="562" spans="2:10" x14ac:dyDescent="0.2">
      <c r="B562" s="232"/>
      <c r="C562" s="233"/>
      <c r="D562" s="234"/>
      <c r="E562" s="234"/>
      <c r="F562" s="234"/>
      <c r="G562" s="234"/>
      <c r="H562" s="235"/>
      <c r="I562" s="234"/>
      <c r="J562" s="234"/>
    </row>
    <row r="563" spans="2:10" x14ac:dyDescent="0.2">
      <c r="B563" s="232"/>
      <c r="C563" s="233"/>
      <c r="D563" s="234"/>
      <c r="E563" s="234"/>
      <c r="F563" s="234"/>
      <c r="G563" s="234"/>
      <c r="H563" s="235"/>
      <c r="I563" s="234"/>
      <c r="J563" s="234"/>
    </row>
    <row r="564" spans="2:10" x14ac:dyDescent="0.2">
      <c r="B564" s="232"/>
      <c r="C564" s="233"/>
      <c r="D564" s="234"/>
      <c r="E564" s="234"/>
      <c r="F564" s="234"/>
      <c r="G564" s="234"/>
      <c r="H564" s="235"/>
      <c r="I564" s="234"/>
      <c r="J564" s="234"/>
    </row>
    <row r="565" spans="2:10" x14ac:dyDescent="0.2">
      <c r="B565" s="232"/>
      <c r="C565" s="233"/>
      <c r="D565" s="234"/>
      <c r="E565" s="234"/>
      <c r="F565" s="234"/>
      <c r="G565" s="234"/>
      <c r="H565" s="235"/>
      <c r="I565" s="234"/>
      <c r="J565" s="234"/>
    </row>
    <row r="566" spans="2:10" x14ac:dyDescent="0.2">
      <c r="B566" s="232"/>
      <c r="C566" s="233"/>
      <c r="D566" s="234"/>
      <c r="E566" s="234"/>
      <c r="F566" s="234"/>
      <c r="G566" s="234"/>
      <c r="H566" s="235"/>
      <c r="I566" s="234"/>
      <c r="J566" s="234"/>
    </row>
    <row r="567" spans="2:10" x14ac:dyDescent="0.2">
      <c r="B567" s="232"/>
      <c r="C567" s="233"/>
      <c r="D567" s="234"/>
      <c r="E567" s="234"/>
      <c r="F567" s="234"/>
      <c r="G567" s="234"/>
      <c r="H567" s="235"/>
      <c r="I567" s="234"/>
      <c r="J567" s="234"/>
    </row>
    <row r="568" spans="2:10" x14ac:dyDescent="0.2">
      <c r="B568" s="232"/>
      <c r="C568" s="233"/>
      <c r="D568" s="234"/>
      <c r="E568" s="234"/>
      <c r="F568" s="234"/>
      <c r="G568" s="234"/>
      <c r="H568" s="235"/>
      <c r="I568" s="234"/>
      <c r="J568" s="234"/>
    </row>
    <row r="569" spans="2:10" x14ac:dyDescent="0.2">
      <c r="B569" s="232"/>
      <c r="C569" s="233"/>
      <c r="D569" s="234"/>
      <c r="E569" s="234"/>
      <c r="F569" s="234"/>
      <c r="G569" s="234"/>
      <c r="H569" s="235"/>
      <c r="I569" s="234"/>
      <c r="J569" s="234"/>
    </row>
    <row r="570" spans="2:10" x14ac:dyDescent="0.2">
      <c r="B570" s="232"/>
      <c r="C570" s="233"/>
      <c r="D570" s="234"/>
      <c r="E570" s="234"/>
      <c r="F570" s="234"/>
      <c r="G570" s="234"/>
      <c r="H570" s="235"/>
      <c r="I570" s="234"/>
      <c r="J570" s="234"/>
    </row>
    <row r="571" spans="2:10" x14ac:dyDescent="0.2">
      <c r="B571" s="232"/>
      <c r="C571" s="233"/>
      <c r="D571" s="234"/>
      <c r="E571" s="234"/>
      <c r="F571" s="234"/>
      <c r="G571" s="234"/>
      <c r="H571" s="235"/>
      <c r="I571" s="234"/>
      <c r="J571" s="234"/>
    </row>
    <row r="572" spans="2:10" x14ac:dyDescent="0.2">
      <c r="B572" s="232"/>
      <c r="C572" s="233"/>
      <c r="D572" s="234"/>
      <c r="E572" s="234"/>
      <c r="F572" s="234"/>
      <c r="G572" s="234"/>
      <c r="H572" s="235"/>
      <c r="I572" s="234"/>
      <c r="J572" s="234"/>
    </row>
    <row r="573" spans="2:10" x14ac:dyDescent="0.2">
      <c r="B573" s="232"/>
      <c r="C573" s="233"/>
      <c r="D573" s="234"/>
      <c r="E573" s="234"/>
      <c r="F573" s="234"/>
      <c r="G573" s="234"/>
      <c r="H573" s="235"/>
      <c r="I573" s="234"/>
      <c r="J573" s="234"/>
    </row>
    <row r="574" spans="2:10" x14ac:dyDescent="0.2">
      <c r="B574" s="232"/>
      <c r="C574" s="233"/>
      <c r="D574" s="234"/>
      <c r="E574" s="234"/>
      <c r="F574" s="234"/>
      <c r="G574" s="234"/>
      <c r="H574" s="235"/>
      <c r="I574" s="234"/>
      <c r="J574" s="234"/>
    </row>
    <row r="575" spans="2:10" x14ac:dyDescent="0.2">
      <c r="B575" s="232"/>
      <c r="C575" s="233"/>
      <c r="D575" s="234"/>
      <c r="E575" s="234"/>
      <c r="F575" s="234"/>
      <c r="G575" s="234"/>
      <c r="H575" s="235"/>
      <c r="I575" s="234"/>
      <c r="J575" s="234"/>
    </row>
    <row r="576" spans="2:10" x14ac:dyDescent="0.2">
      <c r="B576" s="232"/>
      <c r="C576" s="233"/>
      <c r="D576" s="234"/>
      <c r="E576" s="234"/>
      <c r="F576" s="234"/>
      <c r="G576" s="234"/>
      <c r="H576" s="235"/>
      <c r="I576" s="234"/>
      <c r="J576" s="234"/>
    </row>
    <row r="577" spans="2:10" x14ac:dyDescent="0.2">
      <c r="B577" s="232"/>
      <c r="C577" s="233"/>
      <c r="D577" s="234"/>
      <c r="E577" s="234"/>
      <c r="F577" s="234"/>
      <c r="G577" s="234"/>
      <c r="H577" s="235"/>
      <c r="I577" s="234"/>
      <c r="J577" s="234"/>
    </row>
    <row r="578" spans="2:10" x14ac:dyDescent="0.2">
      <c r="B578" s="232"/>
      <c r="C578" s="233"/>
      <c r="D578" s="234"/>
      <c r="E578" s="234"/>
      <c r="F578" s="234"/>
      <c r="G578" s="234"/>
      <c r="H578" s="235"/>
      <c r="I578" s="234"/>
      <c r="J578" s="234"/>
    </row>
    <row r="579" spans="2:10" x14ac:dyDescent="0.2">
      <c r="B579" s="232"/>
      <c r="C579" s="233"/>
      <c r="D579" s="234"/>
      <c r="E579" s="234"/>
      <c r="F579" s="234"/>
      <c r="G579" s="234"/>
      <c r="H579" s="235"/>
      <c r="I579" s="234"/>
      <c r="J579" s="234"/>
    </row>
    <row r="580" spans="2:10" x14ac:dyDescent="0.2">
      <c r="B580" s="232"/>
      <c r="C580" s="233"/>
      <c r="D580" s="234"/>
      <c r="E580" s="234"/>
      <c r="F580" s="234"/>
      <c r="G580" s="234"/>
      <c r="H580" s="235"/>
      <c r="I580" s="234"/>
      <c r="J580" s="234"/>
    </row>
    <row r="581" spans="2:10" x14ac:dyDescent="0.2">
      <c r="B581" s="232"/>
      <c r="C581" s="233"/>
      <c r="D581" s="234"/>
      <c r="E581" s="234"/>
      <c r="F581" s="234"/>
      <c r="G581" s="234"/>
      <c r="H581" s="235"/>
      <c r="I581" s="234"/>
      <c r="J581" s="234"/>
    </row>
    <row r="582" spans="2:10" x14ac:dyDescent="0.2">
      <c r="B582" s="232"/>
      <c r="C582" s="233"/>
      <c r="D582" s="234"/>
      <c r="E582" s="234"/>
      <c r="F582" s="234"/>
      <c r="G582" s="234"/>
      <c r="H582" s="235"/>
      <c r="I582" s="234"/>
      <c r="J582" s="234"/>
    </row>
    <row r="583" spans="2:10" x14ac:dyDescent="0.2">
      <c r="B583" s="232"/>
      <c r="C583" s="233"/>
      <c r="D583" s="234"/>
      <c r="E583" s="234"/>
      <c r="F583" s="234"/>
      <c r="G583" s="234"/>
      <c r="H583" s="235"/>
      <c r="I583" s="234"/>
      <c r="J583" s="234"/>
    </row>
    <row r="584" spans="2:10" x14ac:dyDescent="0.2">
      <c r="B584" s="232"/>
      <c r="C584" s="233"/>
      <c r="D584" s="234"/>
      <c r="E584" s="234"/>
      <c r="F584" s="234"/>
      <c r="G584" s="234"/>
      <c r="H584" s="235"/>
      <c r="I584" s="234"/>
      <c r="J584" s="234"/>
    </row>
    <row r="585" spans="2:10" x14ac:dyDescent="0.2">
      <c r="B585" s="232"/>
      <c r="C585" s="233"/>
      <c r="D585" s="234"/>
      <c r="E585" s="234"/>
      <c r="F585" s="234"/>
      <c r="G585" s="234"/>
      <c r="H585" s="235"/>
      <c r="I585" s="234"/>
      <c r="J585" s="234"/>
    </row>
    <row r="586" spans="2:10" x14ac:dyDescent="0.2">
      <c r="B586" s="232"/>
      <c r="C586" s="233"/>
      <c r="D586" s="234"/>
      <c r="E586" s="234"/>
      <c r="F586" s="234"/>
      <c r="G586" s="234"/>
      <c r="H586" s="235"/>
      <c r="I586" s="234"/>
      <c r="J586" s="234"/>
    </row>
    <row r="587" spans="2:10" x14ac:dyDescent="0.2">
      <c r="B587" s="232"/>
      <c r="C587" s="233"/>
      <c r="D587" s="234"/>
      <c r="E587" s="234"/>
      <c r="F587" s="234"/>
      <c r="G587" s="234"/>
      <c r="H587" s="235"/>
      <c r="I587" s="234"/>
      <c r="J587" s="234"/>
    </row>
    <row r="588" spans="2:10" x14ac:dyDescent="0.2">
      <c r="B588" s="232"/>
      <c r="C588" s="233"/>
      <c r="D588" s="234"/>
      <c r="E588" s="234"/>
      <c r="F588" s="234"/>
      <c r="G588" s="234"/>
      <c r="H588" s="235"/>
      <c r="I588" s="234"/>
      <c r="J588" s="234"/>
    </row>
    <row r="589" spans="2:10" x14ac:dyDescent="0.2">
      <c r="B589" s="232"/>
      <c r="C589" s="233"/>
      <c r="D589" s="234"/>
      <c r="E589" s="234"/>
      <c r="F589" s="234"/>
      <c r="G589" s="234"/>
      <c r="H589" s="235"/>
      <c r="I589" s="234"/>
      <c r="J589" s="234"/>
    </row>
    <row r="590" spans="2:10" x14ac:dyDescent="0.2">
      <c r="B590" s="232"/>
      <c r="C590" s="233"/>
      <c r="D590" s="234"/>
      <c r="E590" s="234"/>
      <c r="F590" s="234"/>
      <c r="G590" s="234"/>
      <c r="H590" s="235"/>
      <c r="I590" s="234"/>
      <c r="J590" s="234"/>
    </row>
    <row r="591" spans="2:10" x14ac:dyDescent="0.2">
      <c r="B591" s="232"/>
      <c r="C591" s="233"/>
      <c r="D591" s="234"/>
      <c r="E591" s="234"/>
      <c r="F591" s="234"/>
      <c r="G591" s="234"/>
      <c r="H591" s="235"/>
      <c r="I591" s="234"/>
      <c r="J591" s="234"/>
    </row>
    <row r="592" spans="2:10" x14ac:dyDescent="0.2">
      <c r="B592" s="232"/>
      <c r="C592" s="233"/>
      <c r="D592" s="234"/>
      <c r="E592" s="234"/>
      <c r="F592" s="234"/>
      <c r="G592" s="234"/>
      <c r="H592" s="235"/>
      <c r="I592" s="234"/>
      <c r="J592" s="234"/>
    </row>
    <row r="593" spans="2:10" x14ac:dyDescent="0.2">
      <c r="B593" s="232"/>
      <c r="C593" s="233"/>
      <c r="D593" s="234"/>
      <c r="E593" s="234"/>
      <c r="F593" s="234"/>
      <c r="G593" s="234"/>
      <c r="H593" s="235"/>
      <c r="I593" s="234"/>
      <c r="J593" s="234"/>
    </row>
    <row r="594" spans="2:10" x14ac:dyDescent="0.2">
      <c r="B594" s="232"/>
      <c r="C594" s="233"/>
      <c r="D594" s="234"/>
      <c r="E594" s="234"/>
      <c r="F594" s="234"/>
      <c r="G594" s="234"/>
      <c r="H594" s="235"/>
      <c r="I594" s="234"/>
      <c r="J594" s="234"/>
    </row>
    <row r="595" spans="2:10" x14ac:dyDescent="0.2">
      <c r="B595" s="232"/>
      <c r="C595" s="233"/>
      <c r="D595" s="234"/>
      <c r="E595" s="234"/>
      <c r="F595" s="234"/>
      <c r="G595" s="234"/>
      <c r="H595" s="235"/>
      <c r="I595" s="234"/>
      <c r="J595" s="234"/>
    </row>
    <row r="596" spans="2:10" x14ac:dyDescent="0.2">
      <c r="B596" s="232"/>
      <c r="C596" s="233"/>
      <c r="D596" s="234"/>
      <c r="E596" s="234"/>
      <c r="F596" s="234"/>
      <c r="G596" s="234"/>
      <c r="H596" s="235"/>
      <c r="I596" s="234"/>
      <c r="J596" s="234"/>
    </row>
    <row r="597" spans="2:10" x14ac:dyDescent="0.2">
      <c r="B597" s="232"/>
      <c r="C597" s="233"/>
      <c r="D597" s="234"/>
      <c r="E597" s="234"/>
      <c r="F597" s="234"/>
      <c r="G597" s="234"/>
      <c r="H597" s="235"/>
      <c r="I597" s="234"/>
      <c r="J597" s="234"/>
    </row>
    <row r="598" spans="2:10" x14ac:dyDescent="0.2">
      <c r="B598" s="232"/>
      <c r="C598" s="233"/>
      <c r="D598" s="234"/>
      <c r="E598" s="234"/>
      <c r="F598" s="234"/>
      <c r="G598" s="234"/>
      <c r="H598" s="235"/>
      <c r="I598" s="234"/>
      <c r="J598" s="234"/>
    </row>
    <row r="599" spans="2:10" x14ac:dyDescent="0.2">
      <c r="B599" s="232"/>
      <c r="C599" s="233"/>
      <c r="D599" s="234"/>
      <c r="E599" s="234"/>
      <c r="F599" s="234"/>
      <c r="G599" s="234"/>
      <c r="H599" s="235"/>
      <c r="I599" s="234"/>
      <c r="J599" s="234"/>
    </row>
    <row r="600" spans="2:10" x14ac:dyDescent="0.2">
      <c r="B600" s="232"/>
      <c r="C600" s="233"/>
      <c r="D600" s="234"/>
      <c r="E600" s="234"/>
      <c r="F600" s="234"/>
      <c r="G600" s="234"/>
      <c r="H600" s="235"/>
      <c r="I600" s="234"/>
      <c r="J600" s="234"/>
    </row>
    <row r="601" spans="2:10" x14ac:dyDescent="0.2">
      <c r="B601" s="232"/>
      <c r="C601" s="233"/>
      <c r="D601" s="234"/>
      <c r="E601" s="234"/>
      <c r="F601" s="234"/>
      <c r="G601" s="234"/>
      <c r="H601" s="235"/>
      <c r="I601" s="234"/>
      <c r="J601" s="234"/>
    </row>
    <row r="602" spans="2:10" x14ac:dyDescent="0.2">
      <c r="B602" s="232"/>
      <c r="C602" s="233"/>
      <c r="D602" s="234"/>
      <c r="E602" s="234"/>
      <c r="F602" s="234"/>
      <c r="G602" s="234"/>
      <c r="H602" s="235"/>
      <c r="I602" s="234"/>
      <c r="J602" s="234"/>
    </row>
    <row r="603" spans="2:10" x14ac:dyDescent="0.2">
      <c r="B603" s="232"/>
      <c r="C603" s="233"/>
      <c r="D603" s="234"/>
      <c r="E603" s="234"/>
      <c r="F603" s="234"/>
      <c r="G603" s="234"/>
      <c r="H603" s="235"/>
      <c r="I603" s="234"/>
      <c r="J603" s="234"/>
    </row>
    <row r="604" spans="2:10" x14ac:dyDescent="0.2">
      <c r="B604" s="232"/>
      <c r="C604" s="233"/>
      <c r="D604" s="234"/>
      <c r="E604" s="234"/>
      <c r="F604" s="234"/>
      <c r="G604" s="234"/>
      <c r="H604" s="235"/>
      <c r="I604" s="234"/>
      <c r="J604" s="234"/>
    </row>
    <row r="605" spans="2:10" x14ac:dyDescent="0.2">
      <c r="B605" s="232"/>
      <c r="C605" s="233"/>
      <c r="D605" s="234"/>
      <c r="E605" s="234"/>
      <c r="F605" s="234"/>
      <c r="G605" s="234"/>
      <c r="H605" s="235"/>
      <c r="I605" s="234"/>
      <c r="J605" s="234"/>
    </row>
    <row r="606" spans="2:10" x14ac:dyDescent="0.2">
      <c r="B606" s="232"/>
      <c r="C606" s="233"/>
      <c r="D606" s="234"/>
      <c r="E606" s="234"/>
      <c r="F606" s="234"/>
      <c r="G606" s="234"/>
      <c r="H606" s="235"/>
      <c r="I606" s="234"/>
      <c r="J606" s="234"/>
    </row>
    <row r="607" spans="2:10" x14ac:dyDescent="0.2">
      <c r="B607" s="232"/>
      <c r="C607" s="233"/>
      <c r="D607" s="234"/>
      <c r="E607" s="234"/>
      <c r="F607" s="234"/>
      <c r="G607" s="234"/>
      <c r="H607" s="235"/>
      <c r="I607" s="234"/>
      <c r="J607" s="234"/>
    </row>
    <row r="608" spans="2:10" x14ac:dyDescent="0.2">
      <c r="B608" s="232"/>
      <c r="C608" s="233"/>
      <c r="D608" s="234"/>
      <c r="E608" s="234"/>
      <c r="F608" s="234"/>
      <c r="G608" s="234"/>
      <c r="H608" s="235"/>
      <c r="I608" s="234"/>
      <c r="J608" s="234"/>
    </row>
    <row r="609" spans="2:10" x14ac:dyDescent="0.2">
      <c r="B609" s="232"/>
      <c r="C609" s="233"/>
      <c r="D609" s="234"/>
      <c r="E609" s="234"/>
      <c r="F609" s="234"/>
      <c r="G609" s="234"/>
      <c r="H609" s="235"/>
      <c r="I609" s="234"/>
      <c r="J609" s="234"/>
    </row>
    <row r="610" spans="2:10" x14ac:dyDescent="0.2">
      <c r="B610" s="232"/>
      <c r="C610" s="233"/>
      <c r="D610" s="234"/>
      <c r="E610" s="234"/>
      <c r="F610" s="234"/>
      <c r="G610" s="234"/>
      <c r="H610" s="235"/>
      <c r="I610" s="234"/>
      <c r="J610" s="234"/>
    </row>
    <row r="611" spans="2:10" x14ac:dyDescent="0.2">
      <c r="B611" s="232"/>
      <c r="C611" s="233"/>
      <c r="D611" s="234"/>
      <c r="E611" s="234"/>
      <c r="F611" s="234"/>
      <c r="G611" s="234"/>
      <c r="H611" s="235"/>
      <c r="I611" s="234"/>
      <c r="J611" s="234"/>
    </row>
    <row r="612" spans="2:10" x14ac:dyDescent="0.2">
      <c r="B612" s="232"/>
      <c r="C612" s="233"/>
      <c r="D612" s="234"/>
      <c r="E612" s="234"/>
      <c r="F612" s="234"/>
      <c r="G612" s="234"/>
      <c r="H612" s="235"/>
      <c r="I612" s="234"/>
      <c r="J612" s="234"/>
    </row>
    <row r="613" spans="2:10" x14ac:dyDescent="0.2">
      <c r="B613" s="232"/>
      <c r="C613" s="233"/>
      <c r="D613" s="234"/>
      <c r="E613" s="234"/>
      <c r="F613" s="234"/>
      <c r="G613" s="234"/>
      <c r="H613" s="235"/>
      <c r="I613" s="234"/>
      <c r="J613" s="234"/>
    </row>
    <row r="614" spans="2:10" x14ac:dyDescent="0.2">
      <c r="B614" s="232"/>
      <c r="C614" s="233"/>
      <c r="D614" s="234"/>
      <c r="E614" s="234"/>
      <c r="F614" s="234"/>
      <c r="G614" s="234"/>
      <c r="H614" s="235"/>
      <c r="I614" s="234"/>
      <c r="J614" s="234"/>
    </row>
    <row r="615" spans="2:10" x14ac:dyDescent="0.2">
      <c r="B615" s="232"/>
      <c r="C615" s="233"/>
      <c r="D615" s="234"/>
      <c r="E615" s="234"/>
      <c r="F615" s="234"/>
      <c r="G615" s="234"/>
      <c r="H615" s="235"/>
      <c r="I615" s="234"/>
      <c r="J615" s="234"/>
    </row>
    <row r="616" spans="2:10" x14ac:dyDescent="0.2">
      <c r="B616" s="232"/>
      <c r="C616" s="233"/>
      <c r="D616" s="234"/>
      <c r="E616" s="234"/>
      <c r="F616" s="234"/>
      <c r="G616" s="234"/>
      <c r="H616" s="235"/>
      <c r="I616" s="234"/>
      <c r="J616" s="234"/>
    </row>
    <row r="617" spans="2:10" x14ac:dyDescent="0.2">
      <c r="B617" s="232"/>
      <c r="C617" s="233"/>
      <c r="D617" s="234"/>
      <c r="E617" s="234"/>
      <c r="F617" s="234"/>
      <c r="G617" s="234"/>
      <c r="H617" s="235"/>
      <c r="I617" s="234"/>
      <c r="J617" s="234"/>
    </row>
    <row r="618" spans="2:10" x14ac:dyDescent="0.2">
      <c r="B618" s="232"/>
      <c r="C618" s="233"/>
      <c r="D618" s="234"/>
      <c r="E618" s="234"/>
      <c r="F618" s="234"/>
      <c r="G618" s="234"/>
      <c r="H618" s="235"/>
      <c r="I618" s="234"/>
      <c r="J618" s="234"/>
    </row>
    <row r="619" spans="2:10" x14ac:dyDescent="0.2">
      <c r="B619" s="232"/>
      <c r="C619" s="233"/>
      <c r="D619" s="234"/>
      <c r="E619" s="234"/>
      <c r="F619" s="234"/>
      <c r="G619" s="234"/>
      <c r="H619" s="235"/>
      <c r="I619" s="234"/>
      <c r="J619" s="234"/>
    </row>
    <row r="620" spans="2:10" x14ac:dyDescent="0.2">
      <c r="B620" s="232"/>
      <c r="C620" s="233"/>
      <c r="D620" s="234"/>
      <c r="E620" s="234"/>
      <c r="F620" s="234"/>
      <c r="G620" s="234"/>
      <c r="H620" s="235"/>
      <c r="I620" s="234"/>
      <c r="J620" s="234"/>
    </row>
    <row r="621" spans="2:10" x14ac:dyDescent="0.2">
      <c r="B621" s="232"/>
      <c r="C621" s="233"/>
      <c r="D621" s="234"/>
      <c r="E621" s="234"/>
      <c r="F621" s="234"/>
      <c r="G621" s="234"/>
      <c r="H621" s="235"/>
      <c r="I621" s="234"/>
      <c r="J621" s="234"/>
    </row>
    <row r="622" spans="2:10" x14ac:dyDescent="0.2">
      <c r="B622" s="232"/>
      <c r="C622" s="233"/>
      <c r="D622" s="234"/>
      <c r="E622" s="234"/>
      <c r="F622" s="234"/>
      <c r="G622" s="234"/>
      <c r="H622" s="235"/>
      <c r="I622" s="234"/>
      <c r="J622" s="234"/>
    </row>
    <row r="623" spans="2:10" x14ac:dyDescent="0.2">
      <c r="B623" s="232"/>
      <c r="C623" s="233"/>
      <c r="D623" s="234"/>
      <c r="E623" s="234"/>
      <c r="F623" s="234"/>
      <c r="G623" s="234"/>
      <c r="H623" s="235"/>
      <c r="I623" s="234"/>
      <c r="J623" s="234"/>
    </row>
    <row r="624" spans="2:10" x14ac:dyDescent="0.2">
      <c r="B624" s="232"/>
      <c r="C624" s="233"/>
      <c r="D624" s="234"/>
      <c r="E624" s="234"/>
      <c r="F624" s="234"/>
      <c r="G624" s="234"/>
      <c r="H624" s="235"/>
      <c r="I624" s="234"/>
      <c r="J624" s="234"/>
    </row>
    <row r="625" spans="2:10" x14ac:dyDescent="0.2">
      <c r="B625" s="232"/>
      <c r="C625" s="233"/>
      <c r="D625" s="234"/>
      <c r="E625" s="234"/>
      <c r="F625" s="234"/>
      <c r="G625" s="234"/>
      <c r="H625" s="235"/>
      <c r="I625" s="234"/>
      <c r="J625" s="234"/>
    </row>
    <row r="626" spans="2:10" x14ac:dyDescent="0.2">
      <c r="B626" s="232"/>
      <c r="C626" s="233"/>
      <c r="D626" s="234"/>
      <c r="E626" s="234"/>
      <c r="F626" s="234"/>
      <c r="G626" s="234"/>
      <c r="H626" s="235"/>
      <c r="I626" s="234"/>
      <c r="J626" s="234"/>
    </row>
    <row r="627" spans="2:10" x14ac:dyDescent="0.2">
      <c r="B627" s="232"/>
      <c r="C627" s="233"/>
      <c r="D627" s="234"/>
      <c r="E627" s="234"/>
      <c r="F627" s="234"/>
      <c r="G627" s="234"/>
      <c r="H627" s="235"/>
      <c r="I627" s="234"/>
      <c r="J627" s="234"/>
    </row>
    <row r="628" spans="2:10" x14ac:dyDescent="0.2">
      <c r="B628" s="232"/>
      <c r="C628" s="233"/>
      <c r="D628" s="234"/>
      <c r="E628" s="234"/>
      <c r="F628" s="234"/>
      <c r="G628" s="234"/>
      <c r="H628" s="235"/>
      <c r="I628" s="234"/>
      <c r="J628" s="234"/>
    </row>
    <row r="629" spans="2:10" x14ac:dyDescent="0.2">
      <c r="B629" s="232"/>
      <c r="C629" s="233"/>
      <c r="D629" s="234"/>
      <c r="E629" s="234"/>
      <c r="F629" s="234"/>
      <c r="G629" s="234"/>
      <c r="H629" s="235"/>
      <c r="I629" s="234"/>
      <c r="J629" s="234"/>
    </row>
    <row r="630" spans="2:10" x14ac:dyDescent="0.2">
      <c r="B630" s="232"/>
      <c r="C630" s="233"/>
      <c r="D630" s="234"/>
      <c r="E630" s="234"/>
      <c r="F630" s="234"/>
      <c r="G630" s="234"/>
      <c r="H630" s="235"/>
      <c r="I630" s="234"/>
      <c r="J630" s="234"/>
    </row>
    <row r="631" spans="2:10" x14ac:dyDescent="0.2">
      <c r="B631" s="232"/>
      <c r="C631" s="233"/>
      <c r="D631" s="234"/>
      <c r="E631" s="234"/>
      <c r="F631" s="234"/>
      <c r="G631" s="234"/>
      <c r="H631" s="235"/>
      <c r="I631" s="234"/>
      <c r="J631" s="234"/>
    </row>
    <row r="632" spans="2:10" x14ac:dyDescent="0.2">
      <c r="B632" s="232"/>
      <c r="C632" s="233"/>
      <c r="D632" s="234"/>
      <c r="E632" s="234"/>
      <c r="F632" s="234"/>
      <c r="G632" s="234"/>
      <c r="H632" s="235"/>
      <c r="I632" s="234"/>
      <c r="J632" s="234"/>
    </row>
    <row r="633" spans="2:10" x14ac:dyDescent="0.2">
      <c r="B633" s="232"/>
      <c r="C633" s="233"/>
      <c r="D633" s="234"/>
      <c r="E633" s="234"/>
      <c r="F633" s="234"/>
      <c r="G633" s="234"/>
      <c r="H633" s="235"/>
      <c r="I633" s="234"/>
      <c r="J633" s="234"/>
    </row>
    <row r="634" spans="2:10" x14ac:dyDescent="0.2">
      <c r="B634" s="232"/>
      <c r="C634" s="233"/>
      <c r="D634" s="234"/>
      <c r="E634" s="234"/>
      <c r="F634" s="234"/>
      <c r="G634" s="234"/>
      <c r="H634" s="235"/>
      <c r="I634" s="234"/>
      <c r="J634" s="234"/>
    </row>
    <row r="635" spans="2:10" x14ac:dyDescent="0.2">
      <c r="B635" s="232"/>
      <c r="C635" s="233"/>
      <c r="D635" s="234"/>
      <c r="E635" s="234"/>
      <c r="F635" s="234"/>
      <c r="G635" s="234"/>
      <c r="H635" s="235"/>
      <c r="I635" s="234"/>
      <c r="J635" s="234"/>
    </row>
    <row r="636" spans="2:10" x14ac:dyDescent="0.2">
      <c r="B636" s="232"/>
      <c r="C636" s="233"/>
      <c r="D636" s="234"/>
      <c r="E636" s="234"/>
      <c r="F636" s="234"/>
      <c r="G636" s="234"/>
      <c r="H636" s="235"/>
      <c r="I636" s="234"/>
      <c r="J636" s="234"/>
    </row>
    <row r="637" spans="2:10" x14ac:dyDescent="0.2">
      <c r="B637" s="232"/>
      <c r="C637" s="233"/>
      <c r="D637" s="234"/>
      <c r="E637" s="234"/>
      <c r="F637" s="234"/>
      <c r="G637" s="234"/>
      <c r="H637" s="235"/>
      <c r="I637" s="234"/>
      <c r="J637" s="234"/>
    </row>
    <row r="638" spans="2:10" x14ac:dyDescent="0.2">
      <c r="B638" s="232"/>
      <c r="C638" s="233"/>
      <c r="D638" s="234"/>
      <c r="E638" s="234"/>
      <c r="F638" s="234"/>
      <c r="G638" s="234"/>
      <c r="H638" s="235"/>
      <c r="I638" s="234"/>
      <c r="J638" s="234"/>
    </row>
    <row r="639" spans="2:10" x14ac:dyDescent="0.2">
      <c r="B639" s="232"/>
      <c r="C639" s="233"/>
      <c r="D639" s="234"/>
      <c r="E639" s="234"/>
      <c r="F639" s="234"/>
      <c r="G639" s="234"/>
      <c r="H639" s="235"/>
      <c r="I639" s="234"/>
      <c r="J639" s="234"/>
    </row>
    <row r="640" spans="2:10" x14ac:dyDescent="0.2">
      <c r="B640" s="232"/>
      <c r="C640" s="233"/>
      <c r="D640" s="234"/>
      <c r="E640" s="234"/>
      <c r="F640" s="234"/>
      <c r="G640" s="234"/>
      <c r="H640" s="235"/>
      <c r="I640" s="234"/>
      <c r="J640" s="234"/>
    </row>
    <row r="641" spans="2:10" x14ac:dyDescent="0.2">
      <c r="B641" s="232"/>
      <c r="C641" s="233"/>
      <c r="D641" s="234"/>
      <c r="E641" s="234"/>
      <c r="F641" s="234"/>
      <c r="G641" s="234"/>
      <c r="H641" s="235"/>
      <c r="I641" s="234"/>
      <c r="J641" s="234"/>
    </row>
    <row r="642" spans="2:10" x14ac:dyDescent="0.2">
      <c r="B642" s="232"/>
      <c r="C642" s="233"/>
      <c r="D642" s="234"/>
      <c r="E642" s="234"/>
      <c r="F642" s="234"/>
      <c r="G642" s="234"/>
      <c r="H642" s="235"/>
      <c r="I642" s="234"/>
      <c r="J642" s="234"/>
    </row>
    <row r="643" spans="2:10" x14ac:dyDescent="0.2">
      <c r="B643" s="232"/>
      <c r="C643" s="233"/>
      <c r="D643" s="234"/>
      <c r="E643" s="234"/>
      <c r="F643" s="234"/>
      <c r="G643" s="234"/>
      <c r="H643" s="235"/>
      <c r="I643" s="234"/>
      <c r="J643" s="234"/>
    </row>
    <row r="644" spans="2:10" x14ac:dyDescent="0.2">
      <c r="B644" s="232"/>
      <c r="C644" s="233"/>
      <c r="D644" s="234"/>
      <c r="E644" s="234"/>
      <c r="F644" s="234"/>
      <c r="G644" s="234"/>
      <c r="H644" s="235"/>
      <c r="I644" s="234"/>
      <c r="J644" s="234"/>
    </row>
    <row r="645" spans="2:10" x14ac:dyDescent="0.2">
      <c r="B645" s="232"/>
      <c r="C645" s="233"/>
      <c r="D645" s="234"/>
      <c r="E645" s="234"/>
      <c r="F645" s="234"/>
      <c r="G645" s="234"/>
      <c r="H645" s="235"/>
      <c r="I645" s="234"/>
      <c r="J645" s="234"/>
    </row>
    <row r="646" spans="2:10" x14ac:dyDescent="0.2">
      <c r="B646" s="232"/>
      <c r="C646" s="233"/>
      <c r="D646" s="234"/>
      <c r="E646" s="234"/>
      <c r="F646" s="234"/>
      <c r="G646" s="234"/>
      <c r="H646" s="235"/>
      <c r="I646" s="234"/>
      <c r="J646" s="234"/>
    </row>
    <row r="647" spans="2:10" x14ac:dyDescent="0.2">
      <c r="B647" s="232"/>
      <c r="C647" s="233"/>
      <c r="D647" s="234"/>
      <c r="E647" s="234"/>
      <c r="F647" s="234"/>
      <c r="G647" s="234"/>
      <c r="H647" s="235"/>
      <c r="I647" s="234"/>
      <c r="J647" s="234"/>
    </row>
    <row r="648" spans="2:10" x14ac:dyDescent="0.2">
      <c r="B648" s="232"/>
      <c r="C648" s="233"/>
      <c r="D648" s="234"/>
      <c r="E648" s="234"/>
      <c r="F648" s="234"/>
      <c r="G648" s="234"/>
      <c r="H648" s="235"/>
      <c r="I648" s="234"/>
      <c r="J648" s="234"/>
    </row>
    <row r="649" spans="2:10" x14ac:dyDescent="0.2">
      <c r="B649" s="232"/>
      <c r="C649" s="233"/>
      <c r="D649" s="234"/>
      <c r="E649" s="234"/>
      <c r="F649" s="234"/>
      <c r="G649" s="234"/>
      <c r="H649" s="235"/>
      <c r="I649" s="234"/>
      <c r="J649" s="234"/>
    </row>
    <row r="650" spans="2:10" x14ac:dyDescent="0.2">
      <c r="B650" s="232"/>
      <c r="C650" s="233"/>
      <c r="D650" s="234"/>
      <c r="E650" s="234"/>
      <c r="F650" s="234"/>
      <c r="G650" s="234"/>
      <c r="H650" s="235"/>
      <c r="I650" s="234"/>
      <c r="J650" s="234"/>
    </row>
    <row r="651" spans="2:10" x14ac:dyDescent="0.2">
      <c r="B651" s="232"/>
      <c r="C651" s="233"/>
      <c r="D651" s="234"/>
      <c r="E651" s="234"/>
      <c r="F651" s="234"/>
      <c r="G651" s="234"/>
      <c r="H651" s="235"/>
      <c r="I651" s="234"/>
      <c r="J651" s="234"/>
    </row>
    <row r="652" spans="2:10" x14ac:dyDescent="0.2">
      <c r="B652" s="232"/>
      <c r="C652" s="233"/>
      <c r="D652" s="234"/>
      <c r="E652" s="234"/>
      <c r="F652" s="234"/>
      <c r="G652" s="234"/>
      <c r="H652" s="235"/>
      <c r="I652" s="234"/>
      <c r="J652" s="234"/>
    </row>
    <row r="653" spans="2:10" x14ac:dyDescent="0.2">
      <c r="B653" s="232"/>
      <c r="C653" s="233"/>
      <c r="D653" s="234"/>
      <c r="E653" s="234"/>
      <c r="F653" s="234"/>
      <c r="G653" s="234"/>
      <c r="H653" s="235"/>
      <c r="I653" s="234"/>
      <c r="J653" s="234"/>
    </row>
    <row r="654" spans="2:10" x14ac:dyDescent="0.2">
      <c r="B654" s="232"/>
      <c r="C654" s="233"/>
      <c r="D654" s="234"/>
      <c r="E654" s="234"/>
      <c r="F654" s="234"/>
      <c r="G654" s="234"/>
      <c r="H654" s="235"/>
      <c r="I654" s="234"/>
      <c r="J654" s="234"/>
    </row>
    <row r="655" spans="2:10" x14ac:dyDescent="0.2">
      <c r="B655" s="232"/>
      <c r="C655" s="233"/>
      <c r="D655" s="234"/>
      <c r="E655" s="234"/>
      <c r="F655" s="234"/>
      <c r="G655" s="234"/>
      <c r="H655" s="235"/>
      <c r="I655" s="234"/>
      <c r="J655" s="234"/>
    </row>
    <row r="656" spans="2:10" x14ac:dyDescent="0.2">
      <c r="B656" s="232"/>
      <c r="C656" s="233"/>
      <c r="D656" s="234"/>
      <c r="E656" s="234"/>
      <c r="F656" s="234"/>
      <c r="G656" s="234"/>
      <c r="H656" s="235"/>
      <c r="I656" s="234"/>
      <c r="J656" s="234"/>
    </row>
    <row r="657" spans="2:10" x14ac:dyDescent="0.2">
      <c r="B657" s="232"/>
      <c r="C657" s="233"/>
      <c r="D657" s="234"/>
      <c r="E657" s="234"/>
      <c r="F657" s="234"/>
      <c r="G657" s="234"/>
      <c r="H657" s="235"/>
      <c r="I657" s="234"/>
      <c r="J657" s="234"/>
    </row>
    <row r="658" spans="2:10" x14ac:dyDescent="0.2">
      <c r="B658" s="232"/>
      <c r="C658" s="233"/>
      <c r="D658" s="234"/>
      <c r="E658" s="234"/>
      <c r="F658" s="234"/>
      <c r="G658" s="234"/>
      <c r="H658" s="235"/>
      <c r="I658" s="234"/>
      <c r="J658" s="234"/>
    </row>
    <row r="659" spans="2:10" x14ac:dyDescent="0.2">
      <c r="B659" s="232"/>
      <c r="C659" s="233"/>
      <c r="D659" s="234"/>
      <c r="E659" s="234"/>
      <c r="F659" s="234"/>
      <c r="G659" s="234"/>
      <c r="H659" s="235"/>
      <c r="I659" s="234"/>
      <c r="J659" s="234"/>
    </row>
    <row r="660" spans="2:10" x14ac:dyDescent="0.2">
      <c r="B660" s="232"/>
      <c r="C660" s="233"/>
      <c r="D660" s="234"/>
      <c r="E660" s="234"/>
      <c r="F660" s="234"/>
      <c r="G660" s="234"/>
      <c r="H660" s="235"/>
      <c r="I660" s="234"/>
      <c r="J660" s="234"/>
    </row>
    <row r="661" spans="2:10" x14ac:dyDescent="0.2">
      <c r="B661" s="232"/>
      <c r="C661" s="233"/>
      <c r="D661" s="234"/>
      <c r="E661" s="234"/>
      <c r="F661" s="234"/>
      <c r="G661" s="234"/>
      <c r="H661" s="235"/>
      <c r="I661" s="234"/>
      <c r="J661" s="234"/>
    </row>
    <row r="662" spans="2:10" x14ac:dyDescent="0.2">
      <c r="B662" s="232"/>
      <c r="C662" s="233"/>
      <c r="D662" s="234"/>
      <c r="E662" s="234"/>
      <c r="F662" s="234"/>
      <c r="G662" s="234"/>
      <c r="H662" s="235"/>
      <c r="I662" s="234"/>
      <c r="J662" s="234"/>
    </row>
    <row r="663" spans="2:10" x14ac:dyDescent="0.2">
      <c r="B663" s="232"/>
      <c r="C663" s="233"/>
      <c r="D663" s="234"/>
      <c r="E663" s="234"/>
      <c r="F663" s="234"/>
      <c r="G663" s="234"/>
      <c r="H663" s="235"/>
      <c r="I663" s="234"/>
      <c r="J663" s="234"/>
    </row>
    <row r="664" spans="2:10" x14ac:dyDescent="0.2">
      <c r="B664" s="232"/>
      <c r="C664" s="233"/>
      <c r="D664" s="234"/>
      <c r="E664" s="234"/>
      <c r="F664" s="234"/>
      <c r="G664" s="234"/>
      <c r="H664" s="235"/>
      <c r="I664" s="234"/>
      <c r="J664" s="234"/>
    </row>
    <row r="665" spans="2:10" x14ac:dyDescent="0.2">
      <c r="B665" s="232"/>
      <c r="C665" s="233"/>
      <c r="D665" s="234"/>
      <c r="E665" s="234"/>
      <c r="F665" s="234"/>
      <c r="G665" s="234"/>
      <c r="H665" s="235"/>
      <c r="I665" s="234"/>
      <c r="J665" s="234"/>
    </row>
    <row r="666" spans="2:10" x14ac:dyDescent="0.2">
      <c r="B666" s="232"/>
      <c r="C666" s="233"/>
      <c r="D666" s="234"/>
      <c r="E666" s="234"/>
      <c r="F666" s="234"/>
      <c r="G666" s="234"/>
      <c r="H666" s="235"/>
      <c r="I666" s="234"/>
      <c r="J666" s="234"/>
    </row>
    <row r="667" spans="2:10" x14ac:dyDescent="0.2">
      <c r="B667" s="232"/>
      <c r="C667" s="233"/>
      <c r="D667" s="234"/>
      <c r="E667" s="234"/>
      <c r="F667" s="234"/>
      <c r="G667" s="234"/>
      <c r="H667" s="235"/>
      <c r="I667" s="234"/>
      <c r="J667" s="234"/>
    </row>
    <row r="668" spans="2:10" x14ac:dyDescent="0.2">
      <c r="B668" s="232"/>
      <c r="C668" s="233"/>
      <c r="D668" s="234"/>
      <c r="E668" s="234"/>
      <c r="F668" s="234"/>
      <c r="G668" s="234"/>
      <c r="H668" s="235"/>
      <c r="I668" s="234"/>
      <c r="J668" s="234"/>
    </row>
    <row r="669" spans="2:10" x14ac:dyDescent="0.2">
      <c r="B669" s="232"/>
      <c r="C669" s="233"/>
      <c r="D669" s="234"/>
      <c r="E669" s="234"/>
      <c r="F669" s="234"/>
      <c r="G669" s="234"/>
      <c r="H669" s="235"/>
      <c r="I669" s="234"/>
      <c r="J669" s="234"/>
    </row>
    <row r="670" spans="2:10" x14ac:dyDescent="0.2">
      <c r="B670" s="232"/>
      <c r="C670" s="233"/>
      <c r="D670" s="234"/>
      <c r="E670" s="234"/>
      <c r="F670" s="234"/>
      <c r="G670" s="234"/>
      <c r="H670" s="235"/>
      <c r="I670" s="234"/>
      <c r="J670" s="234"/>
    </row>
    <row r="671" spans="2:10" x14ac:dyDescent="0.2">
      <c r="B671" s="232"/>
      <c r="C671" s="233"/>
      <c r="D671" s="234"/>
      <c r="E671" s="234"/>
      <c r="F671" s="234"/>
      <c r="G671" s="234"/>
      <c r="H671" s="235"/>
      <c r="I671" s="234"/>
      <c r="J671" s="234"/>
    </row>
    <row r="672" spans="2:10" x14ac:dyDescent="0.2">
      <c r="B672" s="232"/>
      <c r="C672" s="233"/>
      <c r="D672" s="234"/>
      <c r="E672" s="234"/>
      <c r="F672" s="234"/>
      <c r="G672" s="234"/>
      <c r="H672" s="235"/>
      <c r="I672" s="234"/>
      <c r="J672" s="234"/>
    </row>
    <row r="673" spans="2:10" x14ac:dyDescent="0.2">
      <c r="B673" s="232"/>
      <c r="C673" s="233"/>
      <c r="D673" s="234"/>
      <c r="E673" s="234"/>
      <c r="F673" s="234"/>
      <c r="G673" s="234"/>
      <c r="H673" s="235"/>
      <c r="I673" s="234"/>
      <c r="J673" s="234"/>
    </row>
    <row r="674" spans="2:10" x14ac:dyDescent="0.2">
      <c r="B674" s="232"/>
      <c r="C674" s="233"/>
      <c r="D674" s="234"/>
      <c r="E674" s="234"/>
      <c r="F674" s="234"/>
      <c r="G674" s="234"/>
      <c r="H674" s="235"/>
      <c r="I674" s="234"/>
      <c r="J674" s="234"/>
    </row>
    <row r="675" spans="2:10" x14ac:dyDescent="0.2">
      <c r="B675" s="232"/>
      <c r="C675" s="233"/>
      <c r="D675" s="234"/>
      <c r="E675" s="234"/>
      <c r="F675" s="234"/>
      <c r="G675" s="234"/>
      <c r="H675" s="235"/>
      <c r="I675" s="234"/>
      <c r="J675" s="234"/>
    </row>
    <row r="676" spans="2:10" x14ac:dyDescent="0.2">
      <c r="B676" s="232"/>
      <c r="C676" s="233"/>
      <c r="D676" s="234"/>
      <c r="E676" s="234"/>
      <c r="F676" s="234"/>
      <c r="G676" s="234"/>
      <c r="H676" s="235"/>
      <c r="I676" s="234"/>
      <c r="J676" s="234"/>
    </row>
    <row r="677" spans="2:10" x14ac:dyDescent="0.2">
      <c r="B677" s="232"/>
      <c r="C677" s="233"/>
      <c r="D677" s="234"/>
      <c r="E677" s="234"/>
      <c r="F677" s="234"/>
      <c r="G677" s="234"/>
      <c r="H677" s="235"/>
      <c r="I677" s="234"/>
      <c r="J677" s="234"/>
    </row>
    <row r="678" spans="2:10" x14ac:dyDescent="0.2">
      <c r="B678" s="232"/>
      <c r="C678" s="233"/>
      <c r="D678" s="234"/>
      <c r="E678" s="234"/>
      <c r="F678" s="234"/>
      <c r="G678" s="234"/>
      <c r="H678" s="235"/>
      <c r="I678" s="234"/>
      <c r="J678" s="234"/>
    </row>
    <row r="679" spans="2:10" x14ac:dyDescent="0.2">
      <c r="B679" s="232"/>
      <c r="C679" s="233"/>
      <c r="D679" s="234"/>
      <c r="E679" s="234"/>
      <c r="F679" s="234"/>
      <c r="G679" s="234"/>
      <c r="H679" s="235"/>
      <c r="I679" s="234"/>
      <c r="J679" s="234"/>
    </row>
    <row r="680" spans="2:10" x14ac:dyDescent="0.2">
      <c r="B680" s="232"/>
      <c r="C680" s="233"/>
      <c r="D680" s="234"/>
      <c r="E680" s="234"/>
      <c r="F680" s="234"/>
      <c r="G680" s="234"/>
      <c r="H680" s="235"/>
      <c r="I680" s="234"/>
      <c r="J680" s="234"/>
    </row>
    <row r="681" spans="2:10" x14ac:dyDescent="0.2">
      <c r="B681" s="232"/>
      <c r="C681" s="233"/>
      <c r="D681" s="234"/>
      <c r="E681" s="234"/>
      <c r="F681" s="234"/>
      <c r="G681" s="234"/>
      <c r="H681" s="235"/>
      <c r="I681" s="234"/>
      <c r="J681" s="234"/>
    </row>
    <row r="682" spans="2:10" x14ac:dyDescent="0.2">
      <c r="B682" s="232"/>
      <c r="C682" s="233"/>
      <c r="D682" s="234"/>
      <c r="E682" s="234"/>
      <c r="F682" s="234"/>
      <c r="G682" s="234"/>
      <c r="H682" s="235"/>
      <c r="I682" s="234"/>
      <c r="J682" s="234"/>
    </row>
    <row r="683" spans="2:10" x14ac:dyDescent="0.2">
      <c r="B683" s="232"/>
      <c r="C683" s="233"/>
      <c r="D683" s="234"/>
      <c r="E683" s="234"/>
      <c r="F683" s="234"/>
      <c r="G683" s="234"/>
      <c r="H683" s="235"/>
      <c r="I683" s="234"/>
      <c r="J683" s="234"/>
    </row>
    <row r="684" spans="2:10" x14ac:dyDescent="0.2">
      <c r="B684" s="232"/>
      <c r="C684" s="233"/>
      <c r="D684" s="234"/>
      <c r="E684" s="234"/>
      <c r="F684" s="234"/>
      <c r="G684" s="234"/>
      <c r="H684" s="235"/>
      <c r="I684" s="234"/>
      <c r="J684" s="234"/>
    </row>
    <row r="685" spans="2:10" x14ac:dyDescent="0.2">
      <c r="B685" s="232"/>
      <c r="C685" s="233"/>
      <c r="D685" s="234"/>
      <c r="E685" s="234"/>
      <c r="F685" s="234"/>
      <c r="G685" s="234"/>
      <c r="H685" s="235"/>
      <c r="I685" s="234"/>
      <c r="J685" s="234"/>
    </row>
    <row r="686" spans="2:10" x14ac:dyDescent="0.2">
      <c r="B686" s="232"/>
      <c r="C686" s="233"/>
      <c r="D686" s="234"/>
      <c r="E686" s="234"/>
      <c r="F686" s="234"/>
      <c r="G686" s="234"/>
      <c r="H686" s="235"/>
      <c r="I686" s="234"/>
      <c r="J686" s="234"/>
    </row>
    <row r="687" spans="2:10" x14ac:dyDescent="0.2">
      <c r="B687" s="232"/>
      <c r="C687" s="233"/>
      <c r="D687" s="234"/>
      <c r="E687" s="234"/>
      <c r="F687" s="234"/>
      <c r="G687" s="234"/>
      <c r="H687" s="235"/>
      <c r="I687" s="234"/>
      <c r="J687" s="234"/>
    </row>
    <row r="688" spans="2:10" x14ac:dyDescent="0.2">
      <c r="B688" s="232"/>
      <c r="C688" s="233"/>
      <c r="D688" s="234"/>
      <c r="E688" s="234"/>
      <c r="F688" s="234"/>
      <c r="G688" s="234"/>
      <c r="H688" s="235"/>
      <c r="I688" s="234"/>
      <c r="J688" s="234"/>
    </row>
    <row r="689" spans="2:10" x14ac:dyDescent="0.2">
      <c r="B689" s="232"/>
      <c r="C689" s="233"/>
      <c r="D689" s="234"/>
      <c r="E689" s="234"/>
      <c r="F689" s="234"/>
      <c r="G689" s="234"/>
      <c r="H689" s="235"/>
      <c r="I689" s="234"/>
      <c r="J689" s="234"/>
    </row>
    <row r="690" spans="2:10" x14ac:dyDescent="0.2">
      <c r="B690" s="232"/>
      <c r="C690" s="233"/>
      <c r="D690" s="234"/>
      <c r="E690" s="234"/>
      <c r="F690" s="234"/>
      <c r="G690" s="234"/>
      <c r="H690" s="235"/>
      <c r="I690" s="234"/>
      <c r="J690" s="234"/>
    </row>
    <row r="691" spans="2:10" x14ac:dyDescent="0.2">
      <c r="B691" s="232"/>
      <c r="C691" s="233"/>
      <c r="D691" s="234"/>
      <c r="E691" s="234"/>
      <c r="F691" s="234"/>
      <c r="G691" s="234"/>
      <c r="H691" s="235"/>
      <c r="I691" s="234"/>
      <c r="J691" s="234"/>
    </row>
    <row r="692" spans="2:10" x14ac:dyDescent="0.2">
      <c r="B692" s="232"/>
      <c r="C692" s="233"/>
      <c r="D692" s="234"/>
      <c r="E692" s="234"/>
      <c r="F692" s="234"/>
      <c r="G692" s="234"/>
      <c r="H692" s="235"/>
      <c r="I692" s="234"/>
      <c r="J692" s="234"/>
    </row>
    <row r="693" spans="2:10" x14ac:dyDescent="0.2">
      <c r="B693" s="232"/>
      <c r="C693" s="233"/>
      <c r="D693" s="234"/>
      <c r="E693" s="234"/>
      <c r="F693" s="234"/>
      <c r="G693" s="234"/>
      <c r="H693" s="235"/>
      <c r="I693" s="234"/>
      <c r="J693" s="234"/>
    </row>
    <row r="694" spans="2:10" x14ac:dyDescent="0.2">
      <c r="B694" s="232"/>
      <c r="C694" s="233"/>
      <c r="D694" s="234"/>
      <c r="E694" s="234"/>
      <c r="F694" s="234"/>
      <c r="G694" s="234"/>
      <c r="H694" s="235"/>
      <c r="I694" s="234"/>
      <c r="J694" s="234"/>
    </row>
    <row r="695" spans="2:10" x14ac:dyDescent="0.2">
      <c r="B695" s="232"/>
      <c r="C695" s="233"/>
      <c r="D695" s="234"/>
      <c r="E695" s="234"/>
      <c r="F695" s="234"/>
      <c r="G695" s="234"/>
      <c r="H695" s="235"/>
      <c r="I695" s="234"/>
      <c r="J695" s="234"/>
    </row>
    <row r="696" spans="2:10" x14ac:dyDescent="0.2">
      <c r="B696" s="232"/>
      <c r="C696" s="233"/>
      <c r="D696" s="234"/>
      <c r="E696" s="234"/>
      <c r="F696" s="234"/>
      <c r="G696" s="234"/>
      <c r="H696" s="235"/>
      <c r="I696" s="234"/>
      <c r="J696" s="234"/>
    </row>
    <row r="697" spans="2:10" x14ac:dyDescent="0.2">
      <c r="B697" s="232"/>
      <c r="C697" s="233"/>
      <c r="D697" s="234"/>
      <c r="E697" s="234"/>
      <c r="F697" s="234"/>
      <c r="G697" s="234"/>
      <c r="H697" s="235"/>
      <c r="I697" s="234"/>
      <c r="J697" s="234"/>
    </row>
    <row r="698" spans="2:10" x14ac:dyDescent="0.2">
      <c r="B698" s="232"/>
      <c r="C698" s="233"/>
      <c r="D698" s="234"/>
      <c r="E698" s="234"/>
      <c r="F698" s="234"/>
      <c r="G698" s="234"/>
      <c r="H698" s="235"/>
      <c r="I698" s="234"/>
      <c r="J698" s="234"/>
    </row>
    <row r="699" spans="2:10" x14ac:dyDescent="0.2">
      <c r="B699" s="232"/>
      <c r="C699" s="233"/>
      <c r="D699" s="234"/>
      <c r="E699" s="234"/>
      <c r="F699" s="234"/>
      <c r="G699" s="234"/>
      <c r="H699" s="235"/>
      <c r="I699" s="234"/>
      <c r="J699" s="234"/>
    </row>
    <row r="700" spans="2:10" x14ac:dyDescent="0.2">
      <c r="B700" s="232"/>
      <c r="C700" s="233"/>
      <c r="D700" s="234"/>
      <c r="E700" s="234"/>
      <c r="F700" s="234"/>
      <c r="G700" s="234"/>
      <c r="H700" s="235"/>
      <c r="I700" s="234"/>
      <c r="J700" s="234"/>
    </row>
  </sheetData>
  <mergeCells count="1">
    <mergeCell ref="B7:C7"/>
  </mergeCells>
  <conditionalFormatting sqref="B1:C1048576 H1:H1048576">
    <cfRule type="duplicateValues" dxfId="37" priority="1"/>
  </conditionalFormatting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50"/>
  <sheetViews>
    <sheetView topLeftCell="A4" workbookViewId="0"/>
  </sheetViews>
  <sheetFormatPr baseColWidth="10" defaultColWidth="11.42578125" defaultRowHeight="11.25" x14ac:dyDescent="0.2"/>
  <cols>
    <col min="1" max="1" width="2.140625" style="74" customWidth="1"/>
    <col min="2" max="2" width="8.42578125" style="74" customWidth="1"/>
    <col min="3" max="3" width="45.85546875" style="82" bestFit="1" customWidth="1"/>
    <col min="4" max="34" width="3.28515625" style="119" customWidth="1"/>
    <col min="35" max="203" width="18.7109375" style="83" customWidth="1"/>
    <col min="204" max="256" width="11.42578125" style="83"/>
    <col min="257" max="257" width="2.140625" style="83" customWidth="1"/>
    <col min="258" max="258" width="8.42578125" style="83" customWidth="1"/>
    <col min="259" max="259" width="43.7109375" style="83" customWidth="1"/>
    <col min="260" max="290" width="3.28515625" style="83" customWidth="1"/>
    <col min="291" max="459" width="18.7109375" style="83" customWidth="1"/>
    <col min="460" max="512" width="11.42578125" style="83"/>
    <col min="513" max="513" width="2.140625" style="83" customWidth="1"/>
    <col min="514" max="514" width="8.42578125" style="83" customWidth="1"/>
    <col min="515" max="515" width="43.7109375" style="83" customWidth="1"/>
    <col min="516" max="546" width="3.28515625" style="83" customWidth="1"/>
    <col min="547" max="715" width="18.7109375" style="83" customWidth="1"/>
    <col min="716" max="768" width="11.42578125" style="83"/>
    <col min="769" max="769" width="2.140625" style="83" customWidth="1"/>
    <col min="770" max="770" width="8.42578125" style="83" customWidth="1"/>
    <col min="771" max="771" width="43.7109375" style="83" customWidth="1"/>
    <col min="772" max="802" width="3.28515625" style="83" customWidth="1"/>
    <col min="803" max="971" width="18.7109375" style="83" customWidth="1"/>
    <col min="972" max="1024" width="11.42578125" style="83"/>
    <col min="1025" max="1025" width="2.140625" style="83" customWidth="1"/>
    <col min="1026" max="1026" width="8.42578125" style="83" customWidth="1"/>
    <col min="1027" max="1027" width="43.7109375" style="83" customWidth="1"/>
    <col min="1028" max="1058" width="3.28515625" style="83" customWidth="1"/>
    <col min="1059" max="1227" width="18.7109375" style="83" customWidth="1"/>
    <col min="1228" max="1280" width="11.42578125" style="83"/>
    <col min="1281" max="1281" width="2.140625" style="83" customWidth="1"/>
    <col min="1282" max="1282" width="8.42578125" style="83" customWidth="1"/>
    <col min="1283" max="1283" width="43.7109375" style="83" customWidth="1"/>
    <col min="1284" max="1314" width="3.28515625" style="83" customWidth="1"/>
    <col min="1315" max="1483" width="18.7109375" style="83" customWidth="1"/>
    <col min="1484" max="1536" width="11.42578125" style="83"/>
    <col min="1537" max="1537" width="2.140625" style="83" customWidth="1"/>
    <col min="1538" max="1538" width="8.42578125" style="83" customWidth="1"/>
    <col min="1539" max="1539" width="43.7109375" style="83" customWidth="1"/>
    <col min="1540" max="1570" width="3.28515625" style="83" customWidth="1"/>
    <col min="1571" max="1739" width="18.7109375" style="83" customWidth="1"/>
    <col min="1740" max="1792" width="11.42578125" style="83"/>
    <col min="1793" max="1793" width="2.140625" style="83" customWidth="1"/>
    <col min="1794" max="1794" width="8.42578125" style="83" customWidth="1"/>
    <col min="1795" max="1795" width="43.7109375" style="83" customWidth="1"/>
    <col min="1796" max="1826" width="3.28515625" style="83" customWidth="1"/>
    <col min="1827" max="1995" width="18.7109375" style="83" customWidth="1"/>
    <col min="1996" max="2048" width="11.42578125" style="83"/>
    <col min="2049" max="2049" width="2.140625" style="83" customWidth="1"/>
    <col min="2050" max="2050" width="8.42578125" style="83" customWidth="1"/>
    <col min="2051" max="2051" width="43.7109375" style="83" customWidth="1"/>
    <col min="2052" max="2082" width="3.28515625" style="83" customWidth="1"/>
    <col min="2083" max="2251" width="18.7109375" style="83" customWidth="1"/>
    <col min="2252" max="2304" width="11.42578125" style="83"/>
    <col min="2305" max="2305" width="2.140625" style="83" customWidth="1"/>
    <col min="2306" max="2306" width="8.42578125" style="83" customWidth="1"/>
    <col min="2307" max="2307" width="43.7109375" style="83" customWidth="1"/>
    <col min="2308" max="2338" width="3.28515625" style="83" customWidth="1"/>
    <col min="2339" max="2507" width="18.7109375" style="83" customWidth="1"/>
    <col min="2508" max="2560" width="11.42578125" style="83"/>
    <col min="2561" max="2561" width="2.140625" style="83" customWidth="1"/>
    <col min="2562" max="2562" width="8.42578125" style="83" customWidth="1"/>
    <col min="2563" max="2563" width="43.7109375" style="83" customWidth="1"/>
    <col min="2564" max="2594" width="3.28515625" style="83" customWidth="1"/>
    <col min="2595" max="2763" width="18.7109375" style="83" customWidth="1"/>
    <col min="2764" max="2816" width="11.42578125" style="83"/>
    <col min="2817" max="2817" width="2.140625" style="83" customWidth="1"/>
    <col min="2818" max="2818" width="8.42578125" style="83" customWidth="1"/>
    <col min="2819" max="2819" width="43.7109375" style="83" customWidth="1"/>
    <col min="2820" max="2850" width="3.28515625" style="83" customWidth="1"/>
    <col min="2851" max="3019" width="18.7109375" style="83" customWidth="1"/>
    <col min="3020" max="3072" width="11.42578125" style="83"/>
    <col min="3073" max="3073" width="2.140625" style="83" customWidth="1"/>
    <col min="3074" max="3074" width="8.42578125" style="83" customWidth="1"/>
    <col min="3075" max="3075" width="43.7109375" style="83" customWidth="1"/>
    <col min="3076" max="3106" width="3.28515625" style="83" customWidth="1"/>
    <col min="3107" max="3275" width="18.7109375" style="83" customWidth="1"/>
    <col min="3276" max="3328" width="11.42578125" style="83"/>
    <col min="3329" max="3329" width="2.140625" style="83" customWidth="1"/>
    <col min="3330" max="3330" width="8.42578125" style="83" customWidth="1"/>
    <col min="3331" max="3331" width="43.7109375" style="83" customWidth="1"/>
    <col min="3332" max="3362" width="3.28515625" style="83" customWidth="1"/>
    <col min="3363" max="3531" width="18.7109375" style="83" customWidth="1"/>
    <col min="3532" max="3584" width="11.42578125" style="83"/>
    <col min="3585" max="3585" width="2.140625" style="83" customWidth="1"/>
    <col min="3586" max="3586" width="8.42578125" style="83" customWidth="1"/>
    <col min="3587" max="3587" width="43.7109375" style="83" customWidth="1"/>
    <col min="3588" max="3618" width="3.28515625" style="83" customWidth="1"/>
    <col min="3619" max="3787" width="18.7109375" style="83" customWidth="1"/>
    <col min="3788" max="3840" width="11.42578125" style="83"/>
    <col min="3841" max="3841" width="2.140625" style="83" customWidth="1"/>
    <col min="3842" max="3842" width="8.42578125" style="83" customWidth="1"/>
    <col min="3843" max="3843" width="43.7109375" style="83" customWidth="1"/>
    <col min="3844" max="3874" width="3.28515625" style="83" customWidth="1"/>
    <col min="3875" max="4043" width="18.7109375" style="83" customWidth="1"/>
    <col min="4044" max="4096" width="11.42578125" style="83"/>
    <col min="4097" max="4097" width="2.140625" style="83" customWidth="1"/>
    <col min="4098" max="4098" width="8.42578125" style="83" customWidth="1"/>
    <col min="4099" max="4099" width="43.7109375" style="83" customWidth="1"/>
    <col min="4100" max="4130" width="3.28515625" style="83" customWidth="1"/>
    <col min="4131" max="4299" width="18.7109375" style="83" customWidth="1"/>
    <col min="4300" max="4352" width="11.42578125" style="83"/>
    <col min="4353" max="4353" width="2.140625" style="83" customWidth="1"/>
    <col min="4354" max="4354" width="8.42578125" style="83" customWidth="1"/>
    <col min="4355" max="4355" width="43.7109375" style="83" customWidth="1"/>
    <col min="4356" max="4386" width="3.28515625" style="83" customWidth="1"/>
    <col min="4387" max="4555" width="18.7109375" style="83" customWidth="1"/>
    <col min="4556" max="4608" width="11.42578125" style="83"/>
    <col min="4609" max="4609" width="2.140625" style="83" customWidth="1"/>
    <col min="4610" max="4610" width="8.42578125" style="83" customWidth="1"/>
    <col min="4611" max="4611" width="43.7109375" style="83" customWidth="1"/>
    <col min="4612" max="4642" width="3.28515625" style="83" customWidth="1"/>
    <col min="4643" max="4811" width="18.7109375" style="83" customWidth="1"/>
    <col min="4812" max="4864" width="11.42578125" style="83"/>
    <col min="4865" max="4865" width="2.140625" style="83" customWidth="1"/>
    <col min="4866" max="4866" width="8.42578125" style="83" customWidth="1"/>
    <col min="4867" max="4867" width="43.7109375" style="83" customWidth="1"/>
    <col min="4868" max="4898" width="3.28515625" style="83" customWidth="1"/>
    <col min="4899" max="5067" width="18.7109375" style="83" customWidth="1"/>
    <col min="5068" max="5120" width="11.42578125" style="83"/>
    <col min="5121" max="5121" width="2.140625" style="83" customWidth="1"/>
    <col min="5122" max="5122" width="8.42578125" style="83" customWidth="1"/>
    <col min="5123" max="5123" width="43.7109375" style="83" customWidth="1"/>
    <col min="5124" max="5154" width="3.28515625" style="83" customWidth="1"/>
    <col min="5155" max="5323" width="18.7109375" style="83" customWidth="1"/>
    <col min="5324" max="5376" width="11.42578125" style="83"/>
    <col min="5377" max="5377" width="2.140625" style="83" customWidth="1"/>
    <col min="5378" max="5378" width="8.42578125" style="83" customWidth="1"/>
    <col min="5379" max="5379" width="43.7109375" style="83" customWidth="1"/>
    <col min="5380" max="5410" width="3.28515625" style="83" customWidth="1"/>
    <col min="5411" max="5579" width="18.7109375" style="83" customWidth="1"/>
    <col min="5580" max="5632" width="11.42578125" style="83"/>
    <col min="5633" max="5633" width="2.140625" style="83" customWidth="1"/>
    <col min="5634" max="5634" width="8.42578125" style="83" customWidth="1"/>
    <col min="5635" max="5635" width="43.7109375" style="83" customWidth="1"/>
    <col min="5636" max="5666" width="3.28515625" style="83" customWidth="1"/>
    <col min="5667" max="5835" width="18.7109375" style="83" customWidth="1"/>
    <col min="5836" max="5888" width="11.42578125" style="83"/>
    <col min="5889" max="5889" width="2.140625" style="83" customWidth="1"/>
    <col min="5890" max="5890" width="8.42578125" style="83" customWidth="1"/>
    <col min="5891" max="5891" width="43.7109375" style="83" customWidth="1"/>
    <col min="5892" max="5922" width="3.28515625" style="83" customWidth="1"/>
    <col min="5923" max="6091" width="18.7109375" style="83" customWidth="1"/>
    <col min="6092" max="6144" width="11.42578125" style="83"/>
    <col min="6145" max="6145" width="2.140625" style="83" customWidth="1"/>
    <col min="6146" max="6146" width="8.42578125" style="83" customWidth="1"/>
    <col min="6147" max="6147" width="43.7109375" style="83" customWidth="1"/>
    <col min="6148" max="6178" width="3.28515625" style="83" customWidth="1"/>
    <col min="6179" max="6347" width="18.7109375" style="83" customWidth="1"/>
    <col min="6348" max="6400" width="11.42578125" style="83"/>
    <col min="6401" max="6401" width="2.140625" style="83" customWidth="1"/>
    <col min="6402" max="6402" width="8.42578125" style="83" customWidth="1"/>
    <col min="6403" max="6403" width="43.7109375" style="83" customWidth="1"/>
    <col min="6404" max="6434" width="3.28515625" style="83" customWidth="1"/>
    <col min="6435" max="6603" width="18.7109375" style="83" customWidth="1"/>
    <col min="6604" max="6656" width="11.42578125" style="83"/>
    <col min="6657" max="6657" width="2.140625" style="83" customWidth="1"/>
    <col min="6658" max="6658" width="8.42578125" style="83" customWidth="1"/>
    <col min="6659" max="6659" width="43.7109375" style="83" customWidth="1"/>
    <col min="6660" max="6690" width="3.28515625" style="83" customWidth="1"/>
    <col min="6691" max="6859" width="18.7109375" style="83" customWidth="1"/>
    <col min="6860" max="6912" width="11.42578125" style="83"/>
    <col min="6913" max="6913" width="2.140625" style="83" customWidth="1"/>
    <col min="6914" max="6914" width="8.42578125" style="83" customWidth="1"/>
    <col min="6915" max="6915" width="43.7109375" style="83" customWidth="1"/>
    <col min="6916" max="6946" width="3.28515625" style="83" customWidth="1"/>
    <col min="6947" max="7115" width="18.7109375" style="83" customWidth="1"/>
    <col min="7116" max="7168" width="11.42578125" style="83"/>
    <col min="7169" max="7169" width="2.140625" style="83" customWidth="1"/>
    <col min="7170" max="7170" width="8.42578125" style="83" customWidth="1"/>
    <col min="7171" max="7171" width="43.7109375" style="83" customWidth="1"/>
    <col min="7172" max="7202" width="3.28515625" style="83" customWidth="1"/>
    <col min="7203" max="7371" width="18.7109375" style="83" customWidth="1"/>
    <col min="7372" max="7424" width="11.42578125" style="83"/>
    <col min="7425" max="7425" width="2.140625" style="83" customWidth="1"/>
    <col min="7426" max="7426" width="8.42578125" style="83" customWidth="1"/>
    <col min="7427" max="7427" width="43.7109375" style="83" customWidth="1"/>
    <col min="7428" max="7458" width="3.28515625" style="83" customWidth="1"/>
    <col min="7459" max="7627" width="18.7109375" style="83" customWidth="1"/>
    <col min="7628" max="7680" width="11.42578125" style="83"/>
    <col min="7681" max="7681" width="2.140625" style="83" customWidth="1"/>
    <col min="7682" max="7682" width="8.42578125" style="83" customWidth="1"/>
    <col min="7683" max="7683" width="43.7109375" style="83" customWidth="1"/>
    <col min="7684" max="7714" width="3.28515625" style="83" customWidth="1"/>
    <col min="7715" max="7883" width="18.7109375" style="83" customWidth="1"/>
    <col min="7884" max="7936" width="11.42578125" style="83"/>
    <col min="7937" max="7937" width="2.140625" style="83" customWidth="1"/>
    <col min="7938" max="7938" width="8.42578125" style="83" customWidth="1"/>
    <col min="7939" max="7939" width="43.7109375" style="83" customWidth="1"/>
    <col min="7940" max="7970" width="3.28515625" style="83" customWidth="1"/>
    <col min="7971" max="8139" width="18.7109375" style="83" customWidth="1"/>
    <col min="8140" max="8192" width="11.42578125" style="83"/>
    <col min="8193" max="8193" width="2.140625" style="83" customWidth="1"/>
    <col min="8194" max="8194" width="8.42578125" style="83" customWidth="1"/>
    <col min="8195" max="8195" width="43.7109375" style="83" customWidth="1"/>
    <col min="8196" max="8226" width="3.28515625" style="83" customWidth="1"/>
    <col min="8227" max="8395" width="18.7109375" style="83" customWidth="1"/>
    <col min="8396" max="8448" width="11.42578125" style="83"/>
    <col min="8449" max="8449" width="2.140625" style="83" customWidth="1"/>
    <col min="8450" max="8450" width="8.42578125" style="83" customWidth="1"/>
    <col min="8451" max="8451" width="43.7109375" style="83" customWidth="1"/>
    <col min="8452" max="8482" width="3.28515625" style="83" customWidth="1"/>
    <col min="8483" max="8651" width="18.7109375" style="83" customWidth="1"/>
    <col min="8652" max="8704" width="11.42578125" style="83"/>
    <col min="8705" max="8705" width="2.140625" style="83" customWidth="1"/>
    <col min="8706" max="8706" width="8.42578125" style="83" customWidth="1"/>
    <col min="8707" max="8707" width="43.7109375" style="83" customWidth="1"/>
    <col min="8708" max="8738" width="3.28515625" style="83" customWidth="1"/>
    <col min="8739" max="8907" width="18.7109375" style="83" customWidth="1"/>
    <col min="8908" max="8960" width="11.42578125" style="83"/>
    <col min="8961" max="8961" width="2.140625" style="83" customWidth="1"/>
    <col min="8962" max="8962" width="8.42578125" style="83" customWidth="1"/>
    <col min="8963" max="8963" width="43.7109375" style="83" customWidth="1"/>
    <col min="8964" max="8994" width="3.28515625" style="83" customWidth="1"/>
    <col min="8995" max="9163" width="18.7109375" style="83" customWidth="1"/>
    <col min="9164" max="9216" width="11.42578125" style="83"/>
    <col min="9217" max="9217" width="2.140625" style="83" customWidth="1"/>
    <col min="9218" max="9218" width="8.42578125" style="83" customWidth="1"/>
    <col min="9219" max="9219" width="43.7109375" style="83" customWidth="1"/>
    <col min="9220" max="9250" width="3.28515625" style="83" customWidth="1"/>
    <col min="9251" max="9419" width="18.7109375" style="83" customWidth="1"/>
    <col min="9420" max="9472" width="11.42578125" style="83"/>
    <col min="9473" max="9473" width="2.140625" style="83" customWidth="1"/>
    <col min="9474" max="9474" width="8.42578125" style="83" customWidth="1"/>
    <col min="9475" max="9475" width="43.7109375" style="83" customWidth="1"/>
    <col min="9476" max="9506" width="3.28515625" style="83" customWidth="1"/>
    <col min="9507" max="9675" width="18.7109375" style="83" customWidth="1"/>
    <col min="9676" max="9728" width="11.42578125" style="83"/>
    <col min="9729" max="9729" width="2.140625" style="83" customWidth="1"/>
    <col min="9730" max="9730" width="8.42578125" style="83" customWidth="1"/>
    <col min="9731" max="9731" width="43.7109375" style="83" customWidth="1"/>
    <col min="9732" max="9762" width="3.28515625" style="83" customWidth="1"/>
    <col min="9763" max="9931" width="18.7109375" style="83" customWidth="1"/>
    <col min="9932" max="9984" width="11.42578125" style="83"/>
    <col min="9985" max="9985" width="2.140625" style="83" customWidth="1"/>
    <col min="9986" max="9986" width="8.42578125" style="83" customWidth="1"/>
    <col min="9987" max="9987" width="43.7109375" style="83" customWidth="1"/>
    <col min="9988" max="10018" width="3.28515625" style="83" customWidth="1"/>
    <col min="10019" max="10187" width="18.7109375" style="83" customWidth="1"/>
    <col min="10188" max="10240" width="11.42578125" style="83"/>
    <col min="10241" max="10241" width="2.140625" style="83" customWidth="1"/>
    <col min="10242" max="10242" width="8.42578125" style="83" customWidth="1"/>
    <col min="10243" max="10243" width="43.7109375" style="83" customWidth="1"/>
    <col min="10244" max="10274" width="3.28515625" style="83" customWidth="1"/>
    <col min="10275" max="10443" width="18.7109375" style="83" customWidth="1"/>
    <col min="10444" max="10496" width="11.42578125" style="83"/>
    <col min="10497" max="10497" width="2.140625" style="83" customWidth="1"/>
    <col min="10498" max="10498" width="8.42578125" style="83" customWidth="1"/>
    <col min="10499" max="10499" width="43.7109375" style="83" customWidth="1"/>
    <col min="10500" max="10530" width="3.28515625" style="83" customWidth="1"/>
    <col min="10531" max="10699" width="18.7109375" style="83" customWidth="1"/>
    <col min="10700" max="10752" width="11.42578125" style="83"/>
    <col min="10753" max="10753" width="2.140625" style="83" customWidth="1"/>
    <col min="10754" max="10754" width="8.42578125" style="83" customWidth="1"/>
    <col min="10755" max="10755" width="43.7109375" style="83" customWidth="1"/>
    <col min="10756" max="10786" width="3.28515625" style="83" customWidth="1"/>
    <col min="10787" max="10955" width="18.7109375" style="83" customWidth="1"/>
    <col min="10956" max="11008" width="11.42578125" style="83"/>
    <col min="11009" max="11009" width="2.140625" style="83" customWidth="1"/>
    <col min="11010" max="11010" width="8.42578125" style="83" customWidth="1"/>
    <col min="11011" max="11011" width="43.7109375" style="83" customWidth="1"/>
    <col min="11012" max="11042" width="3.28515625" style="83" customWidth="1"/>
    <col min="11043" max="11211" width="18.7109375" style="83" customWidth="1"/>
    <col min="11212" max="11264" width="11.42578125" style="83"/>
    <col min="11265" max="11265" width="2.140625" style="83" customWidth="1"/>
    <col min="11266" max="11266" width="8.42578125" style="83" customWidth="1"/>
    <col min="11267" max="11267" width="43.7109375" style="83" customWidth="1"/>
    <col min="11268" max="11298" width="3.28515625" style="83" customWidth="1"/>
    <col min="11299" max="11467" width="18.7109375" style="83" customWidth="1"/>
    <col min="11468" max="11520" width="11.42578125" style="83"/>
    <col min="11521" max="11521" width="2.140625" style="83" customWidth="1"/>
    <col min="11522" max="11522" width="8.42578125" style="83" customWidth="1"/>
    <col min="11523" max="11523" width="43.7109375" style="83" customWidth="1"/>
    <col min="11524" max="11554" width="3.28515625" style="83" customWidth="1"/>
    <col min="11555" max="11723" width="18.7109375" style="83" customWidth="1"/>
    <col min="11724" max="11776" width="11.42578125" style="83"/>
    <col min="11777" max="11777" width="2.140625" style="83" customWidth="1"/>
    <col min="11778" max="11778" width="8.42578125" style="83" customWidth="1"/>
    <col min="11779" max="11779" width="43.7109375" style="83" customWidth="1"/>
    <col min="11780" max="11810" width="3.28515625" style="83" customWidth="1"/>
    <col min="11811" max="11979" width="18.7109375" style="83" customWidth="1"/>
    <col min="11980" max="12032" width="11.42578125" style="83"/>
    <col min="12033" max="12033" width="2.140625" style="83" customWidth="1"/>
    <col min="12034" max="12034" width="8.42578125" style="83" customWidth="1"/>
    <col min="12035" max="12035" width="43.7109375" style="83" customWidth="1"/>
    <col min="12036" max="12066" width="3.28515625" style="83" customWidth="1"/>
    <col min="12067" max="12235" width="18.7109375" style="83" customWidth="1"/>
    <col min="12236" max="12288" width="11.42578125" style="83"/>
    <col min="12289" max="12289" width="2.140625" style="83" customWidth="1"/>
    <col min="12290" max="12290" width="8.42578125" style="83" customWidth="1"/>
    <col min="12291" max="12291" width="43.7109375" style="83" customWidth="1"/>
    <col min="12292" max="12322" width="3.28515625" style="83" customWidth="1"/>
    <col min="12323" max="12491" width="18.7109375" style="83" customWidth="1"/>
    <col min="12492" max="12544" width="11.42578125" style="83"/>
    <col min="12545" max="12545" width="2.140625" style="83" customWidth="1"/>
    <col min="12546" max="12546" width="8.42578125" style="83" customWidth="1"/>
    <col min="12547" max="12547" width="43.7109375" style="83" customWidth="1"/>
    <col min="12548" max="12578" width="3.28515625" style="83" customWidth="1"/>
    <col min="12579" max="12747" width="18.7109375" style="83" customWidth="1"/>
    <col min="12748" max="12800" width="11.42578125" style="83"/>
    <col min="12801" max="12801" width="2.140625" style="83" customWidth="1"/>
    <col min="12802" max="12802" width="8.42578125" style="83" customWidth="1"/>
    <col min="12803" max="12803" width="43.7109375" style="83" customWidth="1"/>
    <col min="12804" max="12834" width="3.28515625" style="83" customWidth="1"/>
    <col min="12835" max="13003" width="18.7109375" style="83" customWidth="1"/>
    <col min="13004" max="13056" width="11.42578125" style="83"/>
    <col min="13057" max="13057" width="2.140625" style="83" customWidth="1"/>
    <col min="13058" max="13058" width="8.42578125" style="83" customWidth="1"/>
    <col min="13059" max="13059" width="43.7109375" style="83" customWidth="1"/>
    <col min="13060" max="13090" width="3.28515625" style="83" customWidth="1"/>
    <col min="13091" max="13259" width="18.7109375" style="83" customWidth="1"/>
    <col min="13260" max="13312" width="11.42578125" style="83"/>
    <col min="13313" max="13313" width="2.140625" style="83" customWidth="1"/>
    <col min="13314" max="13314" width="8.42578125" style="83" customWidth="1"/>
    <col min="13315" max="13315" width="43.7109375" style="83" customWidth="1"/>
    <col min="13316" max="13346" width="3.28515625" style="83" customWidth="1"/>
    <col min="13347" max="13515" width="18.7109375" style="83" customWidth="1"/>
    <col min="13516" max="13568" width="11.42578125" style="83"/>
    <col min="13569" max="13569" width="2.140625" style="83" customWidth="1"/>
    <col min="13570" max="13570" width="8.42578125" style="83" customWidth="1"/>
    <col min="13571" max="13571" width="43.7109375" style="83" customWidth="1"/>
    <col min="13572" max="13602" width="3.28515625" style="83" customWidth="1"/>
    <col min="13603" max="13771" width="18.7109375" style="83" customWidth="1"/>
    <col min="13772" max="13824" width="11.42578125" style="83"/>
    <col min="13825" max="13825" width="2.140625" style="83" customWidth="1"/>
    <col min="13826" max="13826" width="8.42578125" style="83" customWidth="1"/>
    <col min="13827" max="13827" width="43.7109375" style="83" customWidth="1"/>
    <col min="13828" max="13858" width="3.28515625" style="83" customWidth="1"/>
    <col min="13859" max="14027" width="18.7109375" style="83" customWidth="1"/>
    <col min="14028" max="14080" width="11.42578125" style="83"/>
    <col min="14081" max="14081" width="2.140625" style="83" customWidth="1"/>
    <col min="14082" max="14082" width="8.42578125" style="83" customWidth="1"/>
    <col min="14083" max="14083" width="43.7109375" style="83" customWidth="1"/>
    <col min="14084" max="14114" width="3.28515625" style="83" customWidth="1"/>
    <col min="14115" max="14283" width="18.7109375" style="83" customWidth="1"/>
    <col min="14284" max="14336" width="11.42578125" style="83"/>
    <col min="14337" max="14337" width="2.140625" style="83" customWidth="1"/>
    <col min="14338" max="14338" width="8.42578125" style="83" customWidth="1"/>
    <col min="14339" max="14339" width="43.7109375" style="83" customWidth="1"/>
    <col min="14340" max="14370" width="3.28515625" style="83" customWidth="1"/>
    <col min="14371" max="14539" width="18.7109375" style="83" customWidth="1"/>
    <col min="14540" max="14592" width="11.42578125" style="83"/>
    <col min="14593" max="14593" width="2.140625" style="83" customWidth="1"/>
    <col min="14594" max="14594" width="8.42578125" style="83" customWidth="1"/>
    <col min="14595" max="14595" width="43.7109375" style="83" customWidth="1"/>
    <col min="14596" max="14626" width="3.28515625" style="83" customWidth="1"/>
    <col min="14627" max="14795" width="18.7109375" style="83" customWidth="1"/>
    <col min="14796" max="14848" width="11.42578125" style="83"/>
    <col min="14849" max="14849" width="2.140625" style="83" customWidth="1"/>
    <col min="14850" max="14850" width="8.42578125" style="83" customWidth="1"/>
    <col min="14851" max="14851" width="43.7109375" style="83" customWidth="1"/>
    <col min="14852" max="14882" width="3.28515625" style="83" customWidth="1"/>
    <col min="14883" max="15051" width="18.7109375" style="83" customWidth="1"/>
    <col min="15052" max="15104" width="11.42578125" style="83"/>
    <col min="15105" max="15105" width="2.140625" style="83" customWidth="1"/>
    <col min="15106" max="15106" width="8.42578125" style="83" customWidth="1"/>
    <col min="15107" max="15107" width="43.7109375" style="83" customWidth="1"/>
    <col min="15108" max="15138" width="3.28515625" style="83" customWidth="1"/>
    <col min="15139" max="15307" width="18.7109375" style="83" customWidth="1"/>
    <col min="15308" max="15360" width="11.42578125" style="83"/>
    <col min="15361" max="15361" width="2.140625" style="83" customWidth="1"/>
    <col min="15362" max="15362" width="8.42578125" style="83" customWidth="1"/>
    <col min="15363" max="15363" width="43.7109375" style="83" customWidth="1"/>
    <col min="15364" max="15394" width="3.28515625" style="83" customWidth="1"/>
    <col min="15395" max="15563" width="18.7109375" style="83" customWidth="1"/>
    <col min="15564" max="15616" width="11.42578125" style="83"/>
    <col min="15617" max="15617" width="2.140625" style="83" customWidth="1"/>
    <col min="15618" max="15618" width="8.42578125" style="83" customWidth="1"/>
    <col min="15619" max="15619" width="43.7109375" style="83" customWidth="1"/>
    <col min="15620" max="15650" width="3.28515625" style="83" customWidth="1"/>
    <col min="15651" max="15819" width="18.7109375" style="83" customWidth="1"/>
    <col min="15820" max="15872" width="11.42578125" style="83"/>
    <col min="15873" max="15873" width="2.140625" style="83" customWidth="1"/>
    <col min="15874" max="15874" width="8.42578125" style="83" customWidth="1"/>
    <col min="15875" max="15875" width="43.7109375" style="83" customWidth="1"/>
    <col min="15876" max="15906" width="3.28515625" style="83" customWidth="1"/>
    <col min="15907" max="16075" width="18.7109375" style="83" customWidth="1"/>
    <col min="16076" max="16128" width="11.42578125" style="83"/>
    <col min="16129" max="16129" width="2.140625" style="83" customWidth="1"/>
    <col min="16130" max="16130" width="8.42578125" style="83" customWidth="1"/>
    <col min="16131" max="16131" width="43.7109375" style="83" customWidth="1"/>
    <col min="16132" max="16162" width="3.28515625" style="83" customWidth="1"/>
    <col min="16163" max="16331" width="18.7109375" style="83" customWidth="1"/>
    <col min="16332" max="16384" width="11.42578125" style="83"/>
  </cols>
  <sheetData>
    <row r="1" spans="1:34" s="73" customFormat="1" ht="13.5" hidden="1" customHeight="1" x14ac:dyDescent="0.2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">
      <c r="A5" s="74"/>
      <c r="C5" s="75" t="s">
        <v>162</v>
      </c>
      <c r="D5" s="109" t="s">
        <v>2252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163</v>
      </c>
      <c r="AF5" s="111"/>
      <c r="AG5" s="109"/>
      <c r="AH5" s="109"/>
    </row>
    <row r="6" spans="1:34" s="76" customFormat="1" ht="13.5" customHeight="1" x14ac:dyDescent="0.2">
      <c r="A6" s="74"/>
      <c r="B6" s="73"/>
      <c r="C6" s="73"/>
      <c r="D6" s="114" t="s">
        <v>164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">
      <c r="A7" s="74"/>
      <c r="C7" s="73"/>
      <c r="D7" s="115" t="s">
        <v>165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">
      <c r="A8" s="77"/>
      <c r="B8" s="169" t="s">
        <v>166</v>
      </c>
      <c r="C8" s="169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  <row r="10" spans="1:34" s="259" customFormat="1" ht="13.5" customHeight="1" x14ac:dyDescent="0.2">
      <c r="A10" s="74"/>
      <c r="B10" s="262">
        <v>11494</v>
      </c>
      <c r="C10" s="263" t="s">
        <v>84</v>
      </c>
      <c r="D10" s="260"/>
      <c r="E10" s="261" t="s">
        <v>2260</v>
      </c>
      <c r="F10" s="261"/>
      <c r="G10" s="261" t="s">
        <v>2260</v>
      </c>
      <c r="H10" s="261" t="s">
        <v>2260</v>
      </c>
      <c r="I10" s="261" t="s">
        <v>2260</v>
      </c>
      <c r="J10" s="260" t="s">
        <v>2260</v>
      </c>
      <c r="K10" s="260"/>
      <c r="L10" s="261" t="s">
        <v>2260</v>
      </c>
      <c r="M10" s="261" t="s">
        <v>2260</v>
      </c>
      <c r="N10" s="261" t="s">
        <v>2260</v>
      </c>
      <c r="O10" s="261" t="s">
        <v>2260</v>
      </c>
      <c r="P10" s="261" t="s">
        <v>2260</v>
      </c>
      <c r="Q10" s="260" t="s">
        <v>2260</v>
      </c>
      <c r="R10" s="260"/>
      <c r="S10" s="261" t="s">
        <v>2260</v>
      </c>
      <c r="T10" s="261" t="s">
        <v>2260</v>
      </c>
      <c r="U10" s="261" t="s">
        <v>2260</v>
      </c>
      <c r="V10" s="261" t="s">
        <v>2260</v>
      </c>
      <c r="W10" s="261" t="s">
        <v>2260</v>
      </c>
      <c r="X10" s="260" t="s">
        <v>2260</v>
      </c>
      <c r="Y10" s="260"/>
      <c r="Z10" s="261" t="s">
        <v>2260</v>
      </c>
      <c r="AA10" s="261" t="s">
        <v>2260</v>
      </c>
      <c r="AB10" s="261" t="s">
        <v>2260</v>
      </c>
      <c r="AC10" s="261" t="s">
        <v>2260</v>
      </c>
      <c r="AD10" s="261" t="s">
        <v>2260</v>
      </c>
      <c r="AE10" s="260"/>
      <c r="AF10" s="260"/>
      <c r="AG10" s="261" t="s">
        <v>2260</v>
      </c>
      <c r="AH10" s="258"/>
    </row>
    <row r="11" spans="1:34" s="259" customFormat="1" ht="13.5" customHeight="1" x14ac:dyDescent="0.2">
      <c r="A11" s="74"/>
      <c r="B11" s="262">
        <v>11449</v>
      </c>
      <c r="C11" s="263" t="s">
        <v>58</v>
      </c>
      <c r="D11" s="260"/>
      <c r="E11" s="261" t="s">
        <v>2260</v>
      </c>
      <c r="F11" s="261" t="s">
        <v>2260</v>
      </c>
      <c r="G11" s="261" t="s">
        <v>2260</v>
      </c>
      <c r="H11" s="261" t="s">
        <v>2260</v>
      </c>
      <c r="I11" s="261" t="s">
        <v>2260</v>
      </c>
      <c r="J11" s="260" t="s">
        <v>2260</v>
      </c>
      <c r="K11" s="260"/>
      <c r="L11" s="261" t="s">
        <v>2260</v>
      </c>
      <c r="M11" s="261" t="s">
        <v>2260</v>
      </c>
      <c r="N11" s="261" t="s">
        <v>2260</v>
      </c>
      <c r="O11" s="261" t="s">
        <v>2260</v>
      </c>
      <c r="P11" s="261" t="s">
        <v>2260</v>
      </c>
      <c r="Q11" s="260" t="s">
        <v>2260</v>
      </c>
      <c r="R11" s="260"/>
      <c r="S11" s="261" t="s">
        <v>2260</v>
      </c>
      <c r="T11" s="261" t="s">
        <v>2260</v>
      </c>
      <c r="U11" s="261" t="s">
        <v>2260</v>
      </c>
      <c r="V11" s="261"/>
      <c r="W11" s="261" t="s">
        <v>2260</v>
      </c>
      <c r="X11" s="260" t="s">
        <v>2260</v>
      </c>
      <c r="Y11" s="260"/>
      <c r="Z11" s="261" t="s">
        <v>2260</v>
      </c>
      <c r="AA11" s="261" t="s">
        <v>2260</v>
      </c>
      <c r="AB11" s="261" t="s">
        <v>2260</v>
      </c>
      <c r="AC11" s="261" t="s">
        <v>2260</v>
      </c>
      <c r="AD11" s="261" t="s">
        <v>2260</v>
      </c>
      <c r="AE11" s="260"/>
      <c r="AF11" s="260"/>
      <c r="AG11" s="261" t="s">
        <v>2260</v>
      </c>
      <c r="AH11" s="258"/>
    </row>
    <row r="12" spans="1:34" s="259" customFormat="1" ht="13.5" customHeight="1" x14ac:dyDescent="0.2">
      <c r="A12" s="74"/>
      <c r="B12" s="262">
        <v>11401</v>
      </c>
      <c r="C12" s="263" t="s">
        <v>108</v>
      </c>
      <c r="D12" s="260"/>
      <c r="E12" s="261"/>
      <c r="F12" s="261" t="s">
        <v>2260</v>
      </c>
      <c r="G12" s="261" t="s">
        <v>2260</v>
      </c>
      <c r="H12" s="261" t="s">
        <v>2260</v>
      </c>
      <c r="I12" s="261" t="s">
        <v>2260</v>
      </c>
      <c r="J12" s="260"/>
      <c r="K12" s="260"/>
      <c r="L12" s="261" t="s">
        <v>2260</v>
      </c>
      <c r="M12" s="261" t="s">
        <v>2260</v>
      </c>
      <c r="N12" s="261"/>
      <c r="O12" s="261"/>
      <c r="P12" s="261"/>
      <c r="Q12" s="260"/>
      <c r="R12" s="260"/>
      <c r="S12" s="261"/>
      <c r="T12" s="261"/>
      <c r="U12" s="261"/>
      <c r="V12" s="261"/>
      <c r="W12" s="261"/>
      <c r="X12" s="260"/>
      <c r="Y12" s="260"/>
      <c r="Z12" s="261"/>
      <c r="AA12" s="261"/>
      <c r="AB12" s="261"/>
      <c r="AC12" s="261"/>
      <c r="AD12" s="261"/>
      <c r="AE12" s="260"/>
      <c r="AF12" s="260"/>
      <c r="AG12" s="261"/>
      <c r="AH12" s="258"/>
    </row>
    <row r="13" spans="1:34" s="259" customFormat="1" ht="13.5" customHeight="1" x14ac:dyDescent="0.2">
      <c r="A13" s="74"/>
      <c r="B13" s="262">
        <v>11499</v>
      </c>
      <c r="C13" s="263" t="s">
        <v>89</v>
      </c>
      <c r="D13" s="260"/>
      <c r="E13" s="261"/>
      <c r="F13" s="261" t="s">
        <v>2260</v>
      </c>
      <c r="G13" s="261" t="s">
        <v>2260</v>
      </c>
      <c r="H13" s="261" t="s">
        <v>2260</v>
      </c>
      <c r="I13" s="261" t="s">
        <v>2260</v>
      </c>
      <c r="J13" s="260" t="s">
        <v>2260</v>
      </c>
      <c r="K13" s="260"/>
      <c r="L13" s="261" t="s">
        <v>2260</v>
      </c>
      <c r="M13" s="261" t="s">
        <v>2260</v>
      </c>
      <c r="N13" s="261" t="s">
        <v>2260</v>
      </c>
      <c r="O13" s="261" t="s">
        <v>2260</v>
      </c>
      <c r="P13" s="261" t="s">
        <v>2260</v>
      </c>
      <c r="Q13" s="260" t="s">
        <v>2260</v>
      </c>
      <c r="R13" s="260"/>
      <c r="S13" s="261" t="s">
        <v>2260</v>
      </c>
      <c r="T13" s="261" t="s">
        <v>2260</v>
      </c>
      <c r="U13" s="261" t="s">
        <v>2260</v>
      </c>
      <c r="V13" s="261" t="s">
        <v>2260</v>
      </c>
      <c r="W13" s="261" t="s">
        <v>2260</v>
      </c>
      <c r="X13" s="260" t="s">
        <v>2260</v>
      </c>
      <c r="Y13" s="260"/>
      <c r="Z13" s="261" t="s">
        <v>2260</v>
      </c>
      <c r="AA13" s="261" t="s">
        <v>2260</v>
      </c>
      <c r="AB13" s="261" t="s">
        <v>2260</v>
      </c>
      <c r="AC13" s="261" t="s">
        <v>2260</v>
      </c>
      <c r="AD13" s="261" t="s">
        <v>2260</v>
      </c>
      <c r="AE13" s="260"/>
      <c r="AF13" s="260"/>
      <c r="AG13" s="261" t="s">
        <v>2260</v>
      </c>
      <c r="AH13" s="258"/>
    </row>
    <row r="14" spans="1:34" s="259" customFormat="1" ht="13.5" customHeight="1" x14ac:dyDescent="0.2">
      <c r="A14" s="74"/>
      <c r="B14" s="262">
        <v>11502</v>
      </c>
      <c r="C14" s="263" t="s">
        <v>91</v>
      </c>
      <c r="D14" s="260"/>
      <c r="E14" s="261" t="s">
        <v>2260</v>
      </c>
      <c r="F14" s="261" t="s">
        <v>2260</v>
      </c>
      <c r="G14" s="261" t="s">
        <v>2260</v>
      </c>
      <c r="H14" s="261" t="s">
        <v>2260</v>
      </c>
      <c r="I14" s="261" t="s">
        <v>2260</v>
      </c>
      <c r="J14" s="260" t="s">
        <v>2260</v>
      </c>
      <c r="K14" s="260"/>
      <c r="L14" s="261" t="s">
        <v>2260</v>
      </c>
      <c r="M14" s="261" t="s">
        <v>2260</v>
      </c>
      <c r="N14" s="261" t="s">
        <v>2260</v>
      </c>
      <c r="O14" s="261" t="s">
        <v>2260</v>
      </c>
      <c r="P14" s="261" t="s">
        <v>2260</v>
      </c>
      <c r="Q14" s="260" t="s">
        <v>2260</v>
      </c>
      <c r="R14" s="260"/>
      <c r="S14" s="261" t="s">
        <v>2260</v>
      </c>
      <c r="T14" s="261" t="s">
        <v>2260</v>
      </c>
      <c r="U14" s="261" t="s">
        <v>2260</v>
      </c>
      <c r="V14" s="261" t="s">
        <v>2260</v>
      </c>
      <c r="W14" s="261" t="s">
        <v>2260</v>
      </c>
      <c r="X14" s="260" t="s">
        <v>2260</v>
      </c>
      <c r="Y14" s="260"/>
      <c r="Z14" s="261" t="s">
        <v>2260</v>
      </c>
      <c r="AA14" s="261" t="s">
        <v>2260</v>
      </c>
      <c r="AB14" s="261" t="s">
        <v>2260</v>
      </c>
      <c r="AC14" s="261" t="s">
        <v>2260</v>
      </c>
      <c r="AD14" s="261" t="s">
        <v>2260</v>
      </c>
      <c r="AE14" s="260"/>
      <c r="AF14" s="260"/>
      <c r="AG14" s="261" t="s">
        <v>2260</v>
      </c>
      <c r="AH14" s="258"/>
    </row>
    <row r="15" spans="1:34" s="259" customFormat="1" ht="13.5" customHeight="1" x14ac:dyDescent="0.2">
      <c r="A15" s="74"/>
      <c r="B15" s="262">
        <v>11408</v>
      </c>
      <c r="C15" s="263" t="s">
        <v>64</v>
      </c>
      <c r="D15" s="260"/>
      <c r="E15" s="261" t="s">
        <v>2260</v>
      </c>
      <c r="F15" s="261" t="s">
        <v>2260</v>
      </c>
      <c r="G15" s="261" t="s">
        <v>2260</v>
      </c>
      <c r="H15" s="261"/>
      <c r="I15" s="261" t="s">
        <v>2260</v>
      </c>
      <c r="J15" s="260" t="s">
        <v>2260</v>
      </c>
      <c r="K15" s="260"/>
      <c r="L15" s="261"/>
      <c r="M15" s="261"/>
      <c r="N15" s="261"/>
      <c r="O15" s="261"/>
      <c r="P15" s="261"/>
      <c r="Q15" s="260"/>
      <c r="R15" s="260"/>
      <c r="S15" s="261"/>
      <c r="T15" s="261"/>
      <c r="U15" s="261"/>
      <c r="V15" s="261"/>
      <c r="W15" s="261"/>
      <c r="X15" s="260"/>
      <c r="Y15" s="260"/>
      <c r="Z15" s="261"/>
      <c r="AA15" s="261"/>
      <c r="AB15" s="261"/>
      <c r="AC15" s="261"/>
      <c r="AD15" s="261"/>
      <c r="AE15" s="260"/>
      <c r="AF15" s="260"/>
      <c r="AG15" s="261"/>
      <c r="AH15" s="258"/>
    </row>
    <row r="16" spans="1:34" s="259" customFormat="1" ht="13.5" customHeight="1" x14ac:dyDescent="0.2">
      <c r="A16" s="74"/>
      <c r="B16" s="262">
        <v>11428</v>
      </c>
      <c r="C16" s="263" t="s">
        <v>169</v>
      </c>
      <c r="D16" s="260"/>
      <c r="E16" s="261" t="s">
        <v>2260</v>
      </c>
      <c r="F16" s="261" t="s">
        <v>2260</v>
      </c>
      <c r="G16" s="261" t="s">
        <v>2260</v>
      </c>
      <c r="H16" s="261" t="s">
        <v>2260</v>
      </c>
      <c r="I16" s="261"/>
      <c r="J16" s="260" t="s">
        <v>2260</v>
      </c>
      <c r="K16" s="260"/>
      <c r="L16" s="261" t="s">
        <v>2260</v>
      </c>
      <c r="M16" s="261" t="s">
        <v>2260</v>
      </c>
      <c r="N16" s="261" t="s">
        <v>2260</v>
      </c>
      <c r="O16" s="261" t="s">
        <v>2260</v>
      </c>
      <c r="P16" s="261" t="s">
        <v>2260</v>
      </c>
      <c r="Q16" s="260" t="s">
        <v>2260</v>
      </c>
      <c r="R16" s="260"/>
      <c r="S16" s="261" t="s">
        <v>2260</v>
      </c>
      <c r="T16" s="261" t="s">
        <v>2260</v>
      </c>
      <c r="U16" s="261" t="s">
        <v>2260</v>
      </c>
      <c r="V16" s="261" t="s">
        <v>2260</v>
      </c>
      <c r="W16" s="261"/>
      <c r="X16" s="260" t="s">
        <v>2260</v>
      </c>
      <c r="Y16" s="260"/>
      <c r="Z16" s="261" t="s">
        <v>2260</v>
      </c>
      <c r="AA16" s="261" t="s">
        <v>2260</v>
      </c>
      <c r="AB16" s="261" t="s">
        <v>2260</v>
      </c>
      <c r="AC16" s="261" t="s">
        <v>2260</v>
      </c>
      <c r="AD16" s="261" t="s">
        <v>2260</v>
      </c>
      <c r="AE16" s="260"/>
      <c r="AF16" s="260"/>
      <c r="AG16" s="261" t="s">
        <v>2260</v>
      </c>
      <c r="AH16" s="258"/>
    </row>
    <row r="17" spans="1:34" s="259" customFormat="1" ht="13.5" customHeight="1" x14ac:dyDescent="0.2">
      <c r="A17" s="74"/>
      <c r="B17" s="262">
        <v>11478</v>
      </c>
      <c r="C17" s="263" t="s">
        <v>70</v>
      </c>
      <c r="D17" s="260"/>
      <c r="E17" s="261"/>
      <c r="F17" s="261" t="s">
        <v>2260</v>
      </c>
      <c r="G17" s="261" t="s">
        <v>2260</v>
      </c>
      <c r="H17" s="261" t="s">
        <v>2260</v>
      </c>
      <c r="I17" s="261" t="s">
        <v>2260</v>
      </c>
      <c r="J17" s="260" t="s">
        <v>2260</v>
      </c>
      <c r="K17" s="260"/>
      <c r="L17" s="261"/>
      <c r="M17" s="261"/>
      <c r="N17" s="261" t="s">
        <v>2260</v>
      </c>
      <c r="O17" s="261"/>
      <c r="P17" s="261" t="s">
        <v>2260</v>
      </c>
      <c r="Q17" s="260" t="s">
        <v>2260</v>
      </c>
      <c r="R17" s="260"/>
      <c r="S17" s="261" t="s">
        <v>2260</v>
      </c>
      <c r="T17" s="261" t="s">
        <v>2260</v>
      </c>
      <c r="U17" s="261"/>
      <c r="V17" s="261" t="s">
        <v>2260</v>
      </c>
      <c r="W17" s="261" t="s">
        <v>2260</v>
      </c>
      <c r="X17" s="260" t="s">
        <v>2260</v>
      </c>
      <c r="Y17" s="260"/>
      <c r="Z17" s="261" t="s">
        <v>2260</v>
      </c>
      <c r="AA17" s="261" t="s">
        <v>2260</v>
      </c>
      <c r="AB17" s="261" t="s">
        <v>2260</v>
      </c>
      <c r="AC17" s="261" t="s">
        <v>2260</v>
      </c>
      <c r="AD17" s="261" t="s">
        <v>2260</v>
      </c>
      <c r="AE17" s="260"/>
      <c r="AF17" s="260"/>
      <c r="AG17" s="261" t="s">
        <v>2260</v>
      </c>
      <c r="AH17" s="258"/>
    </row>
    <row r="18" spans="1:34" s="259" customFormat="1" ht="13.5" customHeight="1" x14ac:dyDescent="0.2">
      <c r="A18" s="74"/>
      <c r="B18" s="262">
        <v>11534</v>
      </c>
      <c r="C18" s="263" t="s">
        <v>268</v>
      </c>
      <c r="D18" s="260"/>
      <c r="E18" s="261" t="s">
        <v>2260</v>
      </c>
      <c r="F18" s="261" t="s">
        <v>2260</v>
      </c>
      <c r="G18" s="261" t="s">
        <v>2260</v>
      </c>
      <c r="H18" s="261"/>
      <c r="I18" s="261" t="s">
        <v>2260</v>
      </c>
      <c r="J18" s="260" t="s">
        <v>2260</v>
      </c>
      <c r="K18" s="260"/>
      <c r="L18" s="261" t="s">
        <v>2260</v>
      </c>
      <c r="M18" s="261" t="s">
        <v>2260</v>
      </c>
      <c r="N18" s="261" t="s">
        <v>2260</v>
      </c>
      <c r="O18" s="261" t="s">
        <v>2260</v>
      </c>
      <c r="P18" s="261" t="s">
        <v>2260</v>
      </c>
      <c r="Q18" s="260"/>
      <c r="R18" s="260"/>
      <c r="S18" s="261" t="s">
        <v>2260</v>
      </c>
      <c r="T18" s="261" t="s">
        <v>2260</v>
      </c>
      <c r="U18" s="261" t="s">
        <v>2260</v>
      </c>
      <c r="V18" s="261" t="s">
        <v>2260</v>
      </c>
      <c r="W18" s="261" t="s">
        <v>2260</v>
      </c>
      <c r="X18" s="260" t="s">
        <v>2260</v>
      </c>
      <c r="Y18" s="260"/>
      <c r="Z18" s="261" t="s">
        <v>2260</v>
      </c>
      <c r="AA18" s="261" t="s">
        <v>2260</v>
      </c>
      <c r="AB18" s="261" t="s">
        <v>2260</v>
      </c>
      <c r="AC18" s="261" t="s">
        <v>2260</v>
      </c>
      <c r="AD18" s="261" t="s">
        <v>2260</v>
      </c>
      <c r="AE18" s="260"/>
      <c r="AF18" s="260"/>
      <c r="AG18" s="261" t="s">
        <v>2260</v>
      </c>
      <c r="AH18" s="258"/>
    </row>
    <row r="19" spans="1:34" s="259" customFormat="1" ht="13.5" customHeight="1" x14ac:dyDescent="0.2">
      <c r="A19" s="74"/>
      <c r="B19" s="262">
        <v>11514</v>
      </c>
      <c r="C19" s="263" t="s">
        <v>265</v>
      </c>
      <c r="D19" s="260"/>
      <c r="E19" s="261"/>
      <c r="F19" s="261" t="s">
        <v>2260</v>
      </c>
      <c r="G19" s="261" t="s">
        <v>2260</v>
      </c>
      <c r="H19" s="261" t="s">
        <v>2260</v>
      </c>
      <c r="I19" s="261" t="s">
        <v>2260</v>
      </c>
      <c r="J19" s="260" t="s">
        <v>2260</v>
      </c>
      <c r="K19" s="260"/>
      <c r="L19" s="261" t="s">
        <v>2260</v>
      </c>
      <c r="M19" s="261" t="s">
        <v>2260</v>
      </c>
      <c r="N19" s="261" t="s">
        <v>2260</v>
      </c>
      <c r="O19" s="261"/>
      <c r="P19" s="261"/>
      <c r="Q19" s="260"/>
      <c r="R19" s="260"/>
      <c r="S19" s="261" t="s">
        <v>2260</v>
      </c>
      <c r="T19" s="261" t="s">
        <v>2260</v>
      </c>
      <c r="U19" s="261" t="s">
        <v>2260</v>
      </c>
      <c r="V19" s="261" t="s">
        <v>2260</v>
      </c>
      <c r="W19" s="261" t="s">
        <v>2260</v>
      </c>
      <c r="X19" s="260" t="s">
        <v>2260</v>
      </c>
      <c r="Y19" s="260"/>
      <c r="Z19" s="261" t="s">
        <v>2260</v>
      </c>
      <c r="AA19" s="261" t="s">
        <v>2260</v>
      </c>
      <c r="AB19" s="261" t="s">
        <v>2260</v>
      </c>
      <c r="AC19" s="261" t="s">
        <v>2260</v>
      </c>
      <c r="AD19" s="261" t="s">
        <v>2260</v>
      </c>
      <c r="AE19" s="260"/>
      <c r="AF19" s="260"/>
      <c r="AG19" s="261" t="s">
        <v>2260</v>
      </c>
      <c r="AH19" s="258"/>
    </row>
    <row r="20" spans="1:34" s="259" customFormat="1" ht="13.5" customHeight="1" x14ac:dyDescent="0.2">
      <c r="A20" s="74"/>
      <c r="B20" s="262">
        <v>11500</v>
      </c>
      <c r="C20" s="263" t="s">
        <v>90</v>
      </c>
      <c r="D20" s="260"/>
      <c r="E20" s="261" t="s">
        <v>2260</v>
      </c>
      <c r="F20" s="261"/>
      <c r="G20" s="261" t="s">
        <v>2260</v>
      </c>
      <c r="H20" s="261" t="s">
        <v>2260</v>
      </c>
      <c r="I20" s="261" t="s">
        <v>2260</v>
      </c>
      <c r="J20" s="260"/>
      <c r="K20" s="260"/>
      <c r="L20" s="261" t="s">
        <v>2260</v>
      </c>
      <c r="M20" s="261" t="s">
        <v>2260</v>
      </c>
      <c r="N20" s="261" t="s">
        <v>2260</v>
      </c>
      <c r="O20" s="261"/>
      <c r="P20" s="261"/>
      <c r="Q20" s="260"/>
      <c r="R20" s="260"/>
      <c r="S20" s="261"/>
      <c r="T20" s="261" t="s">
        <v>2260</v>
      </c>
      <c r="U20" s="261" t="s">
        <v>2260</v>
      </c>
      <c r="V20" s="261" t="s">
        <v>2260</v>
      </c>
      <c r="W20" s="261" t="s">
        <v>2260</v>
      </c>
      <c r="X20" s="260" t="s">
        <v>2260</v>
      </c>
      <c r="Y20" s="260"/>
      <c r="Z20" s="261" t="s">
        <v>2260</v>
      </c>
      <c r="AA20" s="261" t="s">
        <v>2260</v>
      </c>
      <c r="AB20" s="261" t="s">
        <v>2260</v>
      </c>
      <c r="AC20" s="261" t="s">
        <v>2260</v>
      </c>
      <c r="AD20" s="261" t="s">
        <v>2260</v>
      </c>
      <c r="AE20" s="260"/>
      <c r="AF20" s="260"/>
      <c r="AG20" s="261" t="s">
        <v>2260</v>
      </c>
      <c r="AH20" s="258"/>
    </row>
    <row r="21" spans="1:34" s="259" customFormat="1" ht="13.5" customHeight="1" x14ac:dyDescent="0.2">
      <c r="A21" s="74"/>
      <c r="B21" s="262">
        <v>11501</v>
      </c>
      <c r="C21" s="263" t="s">
        <v>85</v>
      </c>
      <c r="D21" s="260"/>
      <c r="E21" s="261" t="s">
        <v>2260</v>
      </c>
      <c r="F21" s="261" t="s">
        <v>2260</v>
      </c>
      <c r="G21" s="261" t="s">
        <v>2260</v>
      </c>
      <c r="H21" s="261" t="s">
        <v>2260</v>
      </c>
      <c r="I21" s="261" t="s">
        <v>2260</v>
      </c>
      <c r="J21" s="260" t="s">
        <v>2260</v>
      </c>
      <c r="K21" s="260"/>
      <c r="L21" s="261"/>
      <c r="M21" s="261"/>
      <c r="N21" s="261"/>
      <c r="O21" s="261"/>
      <c r="P21" s="261"/>
      <c r="Q21" s="260"/>
      <c r="R21" s="260"/>
      <c r="S21" s="261"/>
      <c r="T21" s="261"/>
      <c r="U21" s="261" t="s">
        <v>2260</v>
      </c>
      <c r="V21" s="261" t="s">
        <v>2260</v>
      </c>
      <c r="W21" s="261" t="s">
        <v>2260</v>
      </c>
      <c r="X21" s="260" t="s">
        <v>2260</v>
      </c>
      <c r="Y21" s="260"/>
      <c r="Z21" s="261" t="s">
        <v>2260</v>
      </c>
      <c r="AA21" s="261" t="s">
        <v>2260</v>
      </c>
      <c r="AB21" s="261" t="s">
        <v>2260</v>
      </c>
      <c r="AC21" s="261" t="s">
        <v>2260</v>
      </c>
      <c r="AD21" s="261" t="s">
        <v>2260</v>
      </c>
      <c r="AE21" s="260"/>
      <c r="AF21" s="260"/>
      <c r="AG21" s="261" t="s">
        <v>2260</v>
      </c>
      <c r="AH21" s="258"/>
    </row>
    <row r="22" spans="1:34" s="259" customFormat="1" ht="13.5" customHeight="1" x14ac:dyDescent="0.2">
      <c r="A22" s="74"/>
      <c r="B22" s="262">
        <v>11495</v>
      </c>
      <c r="C22" s="263" t="s">
        <v>92</v>
      </c>
      <c r="D22" s="260"/>
      <c r="E22" s="261" t="s">
        <v>2260</v>
      </c>
      <c r="F22" s="261" t="s">
        <v>2260</v>
      </c>
      <c r="G22" s="261" t="s">
        <v>2260</v>
      </c>
      <c r="H22" s="261" t="s">
        <v>2260</v>
      </c>
      <c r="I22" s="261" t="s">
        <v>2260</v>
      </c>
      <c r="J22" s="260"/>
      <c r="K22" s="260"/>
      <c r="L22" s="261" t="s">
        <v>2260</v>
      </c>
      <c r="M22" s="261" t="s">
        <v>2260</v>
      </c>
      <c r="N22" s="261" t="s">
        <v>2260</v>
      </c>
      <c r="O22" s="261" t="s">
        <v>2260</v>
      </c>
      <c r="P22" s="261" t="s">
        <v>2260</v>
      </c>
      <c r="Q22" s="260" t="s">
        <v>2260</v>
      </c>
      <c r="R22" s="260"/>
      <c r="S22" s="261" t="s">
        <v>2260</v>
      </c>
      <c r="T22" s="261" t="s">
        <v>2260</v>
      </c>
      <c r="U22" s="261" t="s">
        <v>2260</v>
      </c>
      <c r="V22" s="261" t="s">
        <v>2260</v>
      </c>
      <c r="W22" s="261" t="s">
        <v>2260</v>
      </c>
      <c r="X22" s="260" t="s">
        <v>2260</v>
      </c>
      <c r="Y22" s="260"/>
      <c r="Z22" s="261" t="s">
        <v>2260</v>
      </c>
      <c r="AA22" s="261" t="s">
        <v>2260</v>
      </c>
      <c r="AB22" s="261" t="s">
        <v>2260</v>
      </c>
      <c r="AC22" s="261" t="s">
        <v>2260</v>
      </c>
      <c r="AD22" s="261" t="s">
        <v>2260</v>
      </c>
      <c r="AE22" s="260"/>
      <c r="AF22" s="260"/>
      <c r="AG22" s="261" t="s">
        <v>2260</v>
      </c>
      <c r="AH22" s="258"/>
    </row>
    <row r="23" spans="1:34" s="259" customFormat="1" ht="13.5" customHeight="1" x14ac:dyDescent="0.2">
      <c r="A23" s="74"/>
      <c r="B23" s="262">
        <v>11496</v>
      </c>
      <c r="C23" s="263" t="s">
        <v>86</v>
      </c>
      <c r="D23" s="260"/>
      <c r="E23" s="261" t="s">
        <v>2260</v>
      </c>
      <c r="F23" s="261" t="s">
        <v>2260</v>
      </c>
      <c r="G23" s="261" t="s">
        <v>2260</v>
      </c>
      <c r="H23" s="261" t="s">
        <v>2260</v>
      </c>
      <c r="I23" s="261"/>
      <c r="J23" s="260" t="s">
        <v>2260</v>
      </c>
      <c r="K23" s="260"/>
      <c r="L23" s="261" t="s">
        <v>2260</v>
      </c>
      <c r="M23" s="261" t="s">
        <v>2260</v>
      </c>
      <c r="N23" s="261" t="s">
        <v>2260</v>
      </c>
      <c r="O23" s="261" t="s">
        <v>2260</v>
      </c>
      <c r="P23" s="261" t="s">
        <v>2260</v>
      </c>
      <c r="Q23" s="260" t="s">
        <v>2260</v>
      </c>
      <c r="R23" s="260"/>
      <c r="S23" s="261" t="s">
        <v>2260</v>
      </c>
      <c r="T23" s="261" t="s">
        <v>2260</v>
      </c>
      <c r="U23" s="261" t="s">
        <v>2260</v>
      </c>
      <c r="V23" s="261" t="s">
        <v>2260</v>
      </c>
      <c r="W23" s="261" t="s">
        <v>2260</v>
      </c>
      <c r="X23" s="260" t="s">
        <v>2260</v>
      </c>
      <c r="Y23" s="260"/>
      <c r="Z23" s="261"/>
      <c r="AA23" s="261" t="s">
        <v>2260</v>
      </c>
      <c r="AB23" s="261" t="s">
        <v>2260</v>
      </c>
      <c r="AC23" s="261" t="s">
        <v>2260</v>
      </c>
      <c r="AD23" s="261" t="s">
        <v>2260</v>
      </c>
      <c r="AE23" s="260"/>
      <c r="AF23" s="260"/>
      <c r="AG23" s="261" t="s">
        <v>2260</v>
      </c>
      <c r="AH23" s="258"/>
    </row>
    <row r="24" spans="1:34" s="259" customFormat="1" ht="13.5" customHeight="1" x14ac:dyDescent="0.2">
      <c r="A24" s="74"/>
      <c r="B24" s="262">
        <v>11493</v>
      </c>
      <c r="C24" s="263" t="s">
        <v>83</v>
      </c>
      <c r="D24" s="260"/>
      <c r="E24" s="261" t="s">
        <v>2260</v>
      </c>
      <c r="F24" s="261" t="s">
        <v>2260</v>
      </c>
      <c r="G24" s="261"/>
      <c r="H24" s="261"/>
      <c r="I24" s="261" t="s">
        <v>2260</v>
      </c>
      <c r="J24" s="260" t="s">
        <v>2260</v>
      </c>
      <c r="K24" s="260"/>
      <c r="L24" s="261" t="s">
        <v>2260</v>
      </c>
      <c r="M24" s="261" t="s">
        <v>2260</v>
      </c>
      <c r="N24" s="261" t="s">
        <v>2260</v>
      </c>
      <c r="O24" s="261" t="s">
        <v>2260</v>
      </c>
      <c r="P24" s="261" t="s">
        <v>2260</v>
      </c>
      <c r="Q24" s="260" t="s">
        <v>2260</v>
      </c>
      <c r="R24" s="260"/>
      <c r="S24" s="261" t="s">
        <v>2260</v>
      </c>
      <c r="T24" s="261" t="s">
        <v>2260</v>
      </c>
      <c r="U24" s="261" t="s">
        <v>2260</v>
      </c>
      <c r="V24" s="261" t="s">
        <v>2260</v>
      </c>
      <c r="W24" s="261" t="s">
        <v>2260</v>
      </c>
      <c r="X24" s="260" t="s">
        <v>2260</v>
      </c>
      <c r="Y24" s="260"/>
      <c r="Z24" s="261" t="s">
        <v>2260</v>
      </c>
      <c r="AA24" s="261" t="s">
        <v>2260</v>
      </c>
      <c r="AB24" s="261" t="s">
        <v>2260</v>
      </c>
      <c r="AC24" s="261" t="s">
        <v>2260</v>
      </c>
      <c r="AD24" s="261" t="s">
        <v>2260</v>
      </c>
      <c r="AE24" s="260"/>
      <c r="AF24" s="260"/>
      <c r="AG24" s="261" t="s">
        <v>2260</v>
      </c>
      <c r="AH24" s="258"/>
    </row>
    <row r="25" spans="1:34" s="259" customFormat="1" ht="13.5" customHeight="1" x14ac:dyDescent="0.2">
      <c r="A25" s="74"/>
      <c r="B25" s="262">
        <v>11406</v>
      </c>
      <c r="C25" s="263" t="s">
        <v>171</v>
      </c>
      <c r="D25" s="260"/>
      <c r="E25" s="261" t="s">
        <v>2260</v>
      </c>
      <c r="F25" s="261" t="s">
        <v>2260</v>
      </c>
      <c r="G25" s="261" t="s">
        <v>2260</v>
      </c>
      <c r="H25" s="261" t="s">
        <v>2260</v>
      </c>
      <c r="I25" s="261" t="s">
        <v>2260</v>
      </c>
      <c r="J25" s="260" t="s">
        <v>2260</v>
      </c>
      <c r="K25" s="260"/>
      <c r="L25" s="261" t="s">
        <v>2260</v>
      </c>
      <c r="M25" s="261" t="s">
        <v>2260</v>
      </c>
      <c r="N25" s="261" t="s">
        <v>2260</v>
      </c>
      <c r="O25" s="261" t="s">
        <v>2260</v>
      </c>
      <c r="P25" s="261" t="s">
        <v>2260</v>
      </c>
      <c r="Q25" s="260" t="s">
        <v>2260</v>
      </c>
      <c r="R25" s="260"/>
      <c r="S25" s="261" t="s">
        <v>2260</v>
      </c>
      <c r="T25" s="261" t="s">
        <v>2260</v>
      </c>
      <c r="U25" s="261" t="s">
        <v>2260</v>
      </c>
      <c r="V25" s="261" t="s">
        <v>2260</v>
      </c>
      <c r="W25" s="261" t="s">
        <v>2260</v>
      </c>
      <c r="X25" s="260" t="s">
        <v>2260</v>
      </c>
      <c r="Y25" s="260"/>
      <c r="Z25" s="261" t="s">
        <v>2260</v>
      </c>
      <c r="AA25" s="261" t="s">
        <v>2260</v>
      </c>
      <c r="AB25" s="261" t="s">
        <v>2260</v>
      </c>
      <c r="AC25" s="261" t="s">
        <v>2260</v>
      </c>
      <c r="AD25" s="261" t="s">
        <v>2260</v>
      </c>
      <c r="AE25" s="260"/>
      <c r="AF25" s="260"/>
      <c r="AG25" s="261" t="s">
        <v>2260</v>
      </c>
      <c r="AH25" s="258"/>
    </row>
    <row r="26" spans="1:34" s="259" customFormat="1" ht="13.5" customHeight="1" x14ac:dyDescent="0.2">
      <c r="A26" s="74"/>
      <c r="B26" s="262">
        <v>11497</v>
      </c>
      <c r="C26" s="263" t="s">
        <v>87</v>
      </c>
      <c r="D26" s="260"/>
      <c r="E26" s="261" t="s">
        <v>2260</v>
      </c>
      <c r="F26" s="261" t="s">
        <v>2260</v>
      </c>
      <c r="G26" s="261" t="s">
        <v>2260</v>
      </c>
      <c r="H26" s="261" t="s">
        <v>2260</v>
      </c>
      <c r="I26" s="261" t="s">
        <v>2260</v>
      </c>
      <c r="J26" s="260" t="s">
        <v>2260</v>
      </c>
      <c r="K26" s="260"/>
      <c r="L26" s="261"/>
      <c r="M26" s="261" t="s">
        <v>2260</v>
      </c>
      <c r="N26" s="261" t="s">
        <v>2260</v>
      </c>
      <c r="O26" s="261" t="s">
        <v>2260</v>
      </c>
      <c r="P26" s="261" t="s">
        <v>2260</v>
      </c>
      <c r="Q26" s="260" t="s">
        <v>2260</v>
      </c>
      <c r="R26" s="260"/>
      <c r="S26" s="261" t="s">
        <v>2260</v>
      </c>
      <c r="T26" s="261" t="s">
        <v>2260</v>
      </c>
      <c r="U26" s="261" t="s">
        <v>2260</v>
      </c>
      <c r="V26" s="261" t="s">
        <v>2260</v>
      </c>
      <c r="W26" s="261" t="s">
        <v>2260</v>
      </c>
      <c r="X26" s="260" t="s">
        <v>2260</v>
      </c>
      <c r="Y26" s="260"/>
      <c r="Z26" s="261" t="s">
        <v>2260</v>
      </c>
      <c r="AA26" s="261"/>
      <c r="AB26" s="261" t="s">
        <v>2260</v>
      </c>
      <c r="AC26" s="261" t="s">
        <v>2260</v>
      </c>
      <c r="AD26" s="261" t="s">
        <v>2260</v>
      </c>
      <c r="AE26" s="260"/>
      <c r="AF26" s="260"/>
      <c r="AG26" s="261" t="s">
        <v>2260</v>
      </c>
      <c r="AH26" s="258"/>
    </row>
    <row r="27" spans="1:34" s="259" customFormat="1" ht="13.5" customHeight="1" x14ac:dyDescent="0.2">
      <c r="A27" s="74"/>
      <c r="B27" s="262">
        <v>11469</v>
      </c>
      <c r="C27" s="263" t="s">
        <v>234</v>
      </c>
      <c r="D27" s="260"/>
      <c r="E27" s="261" t="s">
        <v>2260</v>
      </c>
      <c r="F27" s="261" t="s">
        <v>2260</v>
      </c>
      <c r="G27" s="261" t="s">
        <v>2260</v>
      </c>
      <c r="H27" s="261" t="s">
        <v>2260</v>
      </c>
      <c r="I27" s="261" t="s">
        <v>2260</v>
      </c>
      <c r="J27" s="260" t="s">
        <v>2260</v>
      </c>
      <c r="K27" s="260"/>
      <c r="L27" s="261" t="s">
        <v>2260</v>
      </c>
      <c r="M27" s="261" t="s">
        <v>2260</v>
      </c>
      <c r="N27" s="261" t="s">
        <v>2260</v>
      </c>
      <c r="O27" s="261" t="s">
        <v>2260</v>
      </c>
      <c r="P27" s="261" t="s">
        <v>2260</v>
      </c>
      <c r="Q27" s="260" t="s">
        <v>2260</v>
      </c>
      <c r="R27" s="260" t="s">
        <v>2260</v>
      </c>
      <c r="S27" s="261" t="s">
        <v>2260</v>
      </c>
      <c r="T27" s="261" t="s">
        <v>2260</v>
      </c>
      <c r="U27" s="261" t="s">
        <v>2260</v>
      </c>
      <c r="V27" s="261" t="s">
        <v>2260</v>
      </c>
      <c r="W27" s="261" t="s">
        <v>2260</v>
      </c>
      <c r="X27" s="260" t="s">
        <v>2260</v>
      </c>
      <c r="Y27" s="260"/>
      <c r="Z27" s="261" t="s">
        <v>2260</v>
      </c>
      <c r="AA27" s="261" t="s">
        <v>2260</v>
      </c>
      <c r="AB27" s="261" t="s">
        <v>2260</v>
      </c>
      <c r="AC27" s="261" t="s">
        <v>2260</v>
      </c>
      <c r="AD27" s="261" t="s">
        <v>2260</v>
      </c>
      <c r="AE27" s="260"/>
      <c r="AF27" s="260" t="s">
        <v>2260</v>
      </c>
      <c r="AG27" s="261" t="s">
        <v>2260</v>
      </c>
      <c r="AH27" s="258"/>
    </row>
    <row r="28" spans="1:34" s="259" customFormat="1" ht="13.5" customHeight="1" x14ac:dyDescent="0.2">
      <c r="A28" s="74"/>
      <c r="B28" s="262">
        <v>11498</v>
      </c>
      <c r="C28" s="263" t="s">
        <v>232</v>
      </c>
      <c r="D28" s="260"/>
      <c r="E28" s="261" t="s">
        <v>2260</v>
      </c>
      <c r="F28" s="261" t="s">
        <v>2260</v>
      </c>
      <c r="G28" s="261" t="s">
        <v>2260</v>
      </c>
      <c r="H28" s="261" t="s">
        <v>2260</v>
      </c>
      <c r="I28" s="261" t="s">
        <v>2260</v>
      </c>
      <c r="J28" s="260" t="s">
        <v>2260</v>
      </c>
      <c r="K28" s="260"/>
      <c r="L28" s="261" t="s">
        <v>2260</v>
      </c>
      <c r="M28" s="261" t="s">
        <v>2260</v>
      </c>
      <c r="N28" s="261" t="s">
        <v>2260</v>
      </c>
      <c r="O28" s="261" t="s">
        <v>2260</v>
      </c>
      <c r="P28" s="261" t="s">
        <v>2260</v>
      </c>
      <c r="Q28" s="260" t="s">
        <v>2260</v>
      </c>
      <c r="R28" s="260"/>
      <c r="S28" s="261" t="s">
        <v>2260</v>
      </c>
      <c r="T28" s="261" t="s">
        <v>2260</v>
      </c>
      <c r="U28" s="261" t="s">
        <v>2260</v>
      </c>
      <c r="V28" s="261" t="s">
        <v>2260</v>
      </c>
      <c r="W28" s="261" t="s">
        <v>2260</v>
      </c>
      <c r="X28" s="260" t="s">
        <v>2260</v>
      </c>
      <c r="Y28" s="260"/>
      <c r="Z28" s="261" t="s">
        <v>2260</v>
      </c>
      <c r="AA28" s="261" t="s">
        <v>2260</v>
      </c>
      <c r="AB28" s="261" t="s">
        <v>2260</v>
      </c>
      <c r="AC28" s="261" t="s">
        <v>2260</v>
      </c>
      <c r="AD28" s="261" t="s">
        <v>2260</v>
      </c>
      <c r="AE28" s="260"/>
      <c r="AF28" s="260"/>
      <c r="AG28" s="261" t="s">
        <v>2260</v>
      </c>
      <c r="AH28" s="258"/>
    </row>
    <row r="29" spans="1:34" s="259" customFormat="1" ht="13.5" customHeight="1" x14ac:dyDescent="0.2">
      <c r="A29" s="74"/>
      <c r="B29" s="262">
        <v>11430</v>
      </c>
      <c r="C29" s="264" t="s">
        <v>167</v>
      </c>
      <c r="D29" s="260"/>
      <c r="E29" s="261" t="s">
        <v>2260</v>
      </c>
      <c r="F29" s="261" t="s">
        <v>2260</v>
      </c>
      <c r="G29" s="261" t="s">
        <v>2260</v>
      </c>
      <c r="H29" s="261"/>
      <c r="I29" s="261"/>
      <c r="J29" s="260" t="s">
        <v>2260</v>
      </c>
      <c r="K29" s="260"/>
      <c r="L29" s="261" t="s">
        <v>2260</v>
      </c>
      <c r="M29" s="261" t="s">
        <v>2260</v>
      </c>
      <c r="N29" s="261" t="s">
        <v>2260</v>
      </c>
      <c r="O29" s="261" t="s">
        <v>2260</v>
      </c>
      <c r="P29" s="261" t="s">
        <v>2260</v>
      </c>
      <c r="Q29" s="260"/>
      <c r="R29" s="260"/>
      <c r="S29" s="261" t="s">
        <v>2260</v>
      </c>
      <c r="T29" s="261" t="s">
        <v>2260</v>
      </c>
      <c r="U29" s="261" t="s">
        <v>2260</v>
      </c>
      <c r="V29" s="261" t="s">
        <v>2260</v>
      </c>
      <c r="W29" s="261"/>
      <c r="X29" s="260" t="s">
        <v>2260</v>
      </c>
      <c r="Y29" s="260"/>
      <c r="Z29" s="261" t="s">
        <v>2260</v>
      </c>
      <c r="AA29" s="261" t="s">
        <v>2260</v>
      </c>
      <c r="AB29" s="261" t="s">
        <v>2260</v>
      </c>
      <c r="AC29" s="261" t="s">
        <v>2260</v>
      </c>
      <c r="AD29" s="261" t="s">
        <v>2260</v>
      </c>
      <c r="AE29" s="260"/>
      <c r="AF29" s="260"/>
      <c r="AG29" s="261"/>
      <c r="AH29" s="258"/>
    </row>
    <row r="30" spans="1:34" s="259" customFormat="1" ht="13.5" customHeight="1" x14ac:dyDescent="0.2">
      <c r="A30" s="74"/>
      <c r="B30" s="262">
        <v>11431</v>
      </c>
      <c r="C30" s="264" t="s">
        <v>54</v>
      </c>
      <c r="D30" s="260"/>
      <c r="E30" s="261" t="s">
        <v>2260</v>
      </c>
      <c r="F30" s="261" t="s">
        <v>2260</v>
      </c>
      <c r="G30" s="261" t="s">
        <v>2260</v>
      </c>
      <c r="H30" s="261" t="s">
        <v>2260</v>
      </c>
      <c r="I30" s="261" t="s">
        <v>2260</v>
      </c>
      <c r="J30" s="260" t="s">
        <v>2260</v>
      </c>
      <c r="K30" s="260"/>
      <c r="L30" s="261" t="s">
        <v>2260</v>
      </c>
      <c r="M30" s="261"/>
      <c r="N30" s="261"/>
      <c r="O30" s="261" t="s">
        <v>2260</v>
      </c>
      <c r="P30" s="261" t="s">
        <v>2260</v>
      </c>
      <c r="Q30" s="260" t="s">
        <v>2260</v>
      </c>
      <c r="R30" s="260"/>
      <c r="S30" s="261" t="s">
        <v>2260</v>
      </c>
      <c r="T30" s="261" t="s">
        <v>2260</v>
      </c>
      <c r="U30" s="261" t="s">
        <v>2260</v>
      </c>
      <c r="V30" s="261" t="s">
        <v>2260</v>
      </c>
      <c r="W30" s="261" t="s">
        <v>2260</v>
      </c>
      <c r="X30" s="260" t="s">
        <v>2260</v>
      </c>
      <c r="Y30" s="260"/>
      <c r="Z30" s="261" t="s">
        <v>2260</v>
      </c>
      <c r="AA30" s="261" t="s">
        <v>2260</v>
      </c>
      <c r="AB30" s="261" t="s">
        <v>2260</v>
      </c>
      <c r="AC30" s="261" t="s">
        <v>2260</v>
      </c>
      <c r="AD30" s="261" t="s">
        <v>2260</v>
      </c>
      <c r="AE30" s="260"/>
      <c r="AF30" s="260"/>
      <c r="AG30" s="261" t="s">
        <v>2260</v>
      </c>
      <c r="AH30" s="258"/>
    </row>
    <row r="31" spans="1:34" s="259" customFormat="1" ht="13.5" customHeight="1" x14ac:dyDescent="0.2">
      <c r="A31" s="74"/>
      <c r="B31" s="262">
        <v>11448</v>
      </c>
      <c r="C31" s="264" t="s">
        <v>287</v>
      </c>
      <c r="D31" s="260"/>
      <c r="E31" s="261"/>
      <c r="F31" s="261" t="s">
        <v>2260</v>
      </c>
      <c r="G31" s="261" t="s">
        <v>2260</v>
      </c>
      <c r="H31" s="261" t="s">
        <v>2260</v>
      </c>
      <c r="I31" s="261" t="s">
        <v>2260</v>
      </c>
      <c r="J31" s="260" t="s">
        <v>2260</v>
      </c>
      <c r="K31" s="260"/>
      <c r="L31" s="261" t="s">
        <v>2260</v>
      </c>
      <c r="M31" s="261" t="s">
        <v>2260</v>
      </c>
      <c r="N31" s="261" t="s">
        <v>2260</v>
      </c>
      <c r="O31" s="261" t="s">
        <v>2260</v>
      </c>
      <c r="P31" s="261" t="s">
        <v>2260</v>
      </c>
      <c r="Q31" s="260" t="s">
        <v>2260</v>
      </c>
      <c r="R31" s="260"/>
      <c r="S31" s="261" t="s">
        <v>2260</v>
      </c>
      <c r="T31" s="261" t="s">
        <v>2260</v>
      </c>
      <c r="U31" s="261" t="s">
        <v>2260</v>
      </c>
      <c r="V31" s="261" t="s">
        <v>2260</v>
      </c>
      <c r="W31" s="261" t="s">
        <v>2260</v>
      </c>
      <c r="X31" s="260" t="s">
        <v>2260</v>
      </c>
      <c r="Y31" s="260"/>
      <c r="Z31" s="261" t="s">
        <v>2260</v>
      </c>
      <c r="AA31" s="261" t="s">
        <v>2260</v>
      </c>
      <c r="AB31" s="261" t="s">
        <v>2260</v>
      </c>
      <c r="AC31" s="261" t="s">
        <v>2260</v>
      </c>
      <c r="AD31" s="261" t="s">
        <v>2260</v>
      </c>
      <c r="AE31" s="260"/>
      <c r="AF31" s="260"/>
      <c r="AG31" s="261" t="s">
        <v>2260</v>
      </c>
      <c r="AH31" s="258"/>
    </row>
    <row r="32" spans="1:34" s="259" customFormat="1" ht="13.5" customHeight="1" x14ac:dyDescent="0.2">
      <c r="A32" s="74"/>
      <c r="B32" s="262">
        <v>11433</v>
      </c>
      <c r="C32" s="264" t="s">
        <v>281</v>
      </c>
      <c r="D32" s="260"/>
      <c r="E32" s="261" t="s">
        <v>2260</v>
      </c>
      <c r="F32" s="261" t="s">
        <v>2260</v>
      </c>
      <c r="G32" s="261" t="s">
        <v>2260</v>
      </c>
      <c r="H32" s="261" t="s">
        <v>2260</v>
      </c>
      <c r="I32" s="261" t="s">
        <v>2260</v>
      </c>
      <c r="J32" s="260" t="s">
        <v>2260</v>
      </c>
      <c r="K32" s="260"/>
      <c r="L32" s="261" t="s">
        <v>2260</v>
      </c>
      <c r="M32" s="261" t="s">
        <v>2260</v>
      </c>
      <c r="N32" s="261" t="s">
        <v>2260</v>
      </c>
      <c r="O32" s="261" t="s">
        <v>2260</v>
      </c>
      <c r="P32" s="261" t="s">
        <v>2260</v>
      </c>
      <c r="Q32" s="260" t="s">
        <v>2260</v>
      </c>
      <c r="R32" s="260"/>
      <c r="S32" s="261" t="s">
        <v>2260</v>
      </c>
      <c r="T32" s="261" t="s">
        <v>2260</v>
      </c>
      <c r="U32" s="261" t="s">
        <v>2260</v>
      </c>
      <c r="V32" s="261" t="s">
        <v>2260</v>
      </c>
      <c r="W32" s="261" t="s">
        <v>2260</v>
      </c>
      <c r="X32" s="260" t="s">
        <v>2260</v>
      </c>
      <c r="Y32" s="260"/>
      <c r="Z32" s="261" t="s">
        <v>2260</v>
      </c>
      <c r="AA32" s="261" t="s">
        <v>2260</v>
      </c>
      <c r="AB32" s="261" t="s">
        <v>2260</v>
      </c>
      <c r="AC32" s="261" t="s">
        <v>2260</v>
      </c>
      <c r="AD32" s="261" t="s">
        <v>2260</v>
      </c>
      <c r="AE32" s="260"/>
      <c r="AF32" s="260"/>
      <c r="AG32" s="261" t="s">
        <v>2260</v>
      </c>
      <c r="AH32" s="258"/>
    </row>
    <row r="33" spans="1:34" s="259" customFormat="1" ht="13.5" customHeight="1" x14ac:dyDescent="0.2">
      <c r="A33" s="74"/>
      <c r="B33" s="262">
        <v>11511</v>
      </c>
      <c r="C33" s="264" t="s">
        <v>168</v>
      </c>
      <c r="D33" s="260"/>
      <c r="E33" s="261" t="s">
        <v>2260</v>
      </c>
      <c r="F33" s="261" t="s">
        <v>2260</v>
      </c>
      <c r="G33" s="261" t="s">
        <v>2260</v>
      </c>
      <c r="H33" s="261" t="s">
        <v>2260</v>
      </c>
      <c r="I33" s="261" t="s">
        <v>2260</v>
      </c>
      <c r="J33" s="260" t="s">
        <v>2260</v>
      </c>
      <c r="K33" s="260"/>
      <c r="L33" s="261" t="s">
        <v>2260</v>
      </c>
      <c r="M33" s="261"/>
      <c r="N33" s="261" t="s">
        <v>2260</v>
      </c>
      <c r="O33" s="261" t="s">
        <v>2260</v>
      </c>
      <c r="P33" s="261" t="s">
        <v>2260</v>
      </c>
      <c r="Q33" s="260"/>
      <c r="R33" s="260"/>
      <c r="S33" s="261" t="s">
        <v>2260</v>
      </c>
      <c r="T33" s="261" t="s">
        <v>2260</v>
      </c>
      <c r="U33" s="261" t="s">
        <v>2260</v>
      </c>
      <c r="V33" s="261"/>
      <c r="W33" s="261" t="s">
        <v>2260</v>
      </c>
      <c r="X33" s="260" t="s">
        <v>2260</v>
      </c>
      <c r="Y33" s="260"/>
      <c r="Z33" s="261"/>
      <c r="AA33" s="261"/>
      <c r="AB33" s="261" t="s">
        <v>2260</v>
      </c>
      <c r="AC33" s="261" t="s">
        <v>2260</v>
      </c>
      <c r="AD33" s="261" t="s">
        <v>2260</v>
      </c>
      <c r="AE33" s="260"/>
      <c r="AF33" s="260"/>
      <c r="AG33" s="261" t="s">
        <v>2260</v>
      </c>
      <c r="AH33" s="258"/>
    </row>
    <row r="34" spans="1:34" s="259" customFormat="1" ht="13.5" customHeight="1" x14ac:dyDescent="0.2">
      <c r="A34" s="74"/>
      <c r="B34" s="262">
        <v>11485</v>
      </c>
      <c r="C34" s="264" t="s">
        <v>828</v>
      </c>
      <c r="D34" s="260"/>
      <c r="E34" s="261" t="s">
        <v>2260</v>
      </c>
      <c r="F34" s="261" t="s">
        <v>2260</v>
      </c>
      <c r="G34" s="261" t="s">
        <v>2260</v>
      </c>
      <c r="H34" s="261" t="s">
        <v>2260</v>
      </c>
      <c r="I34" s="261" t="s">
        <v>2260</v>
      </c>
      <c r="J34" s="260" t="s">
        <v>2260</v>
      </c>
      <c r="K34" s="260"/>
      <c r="L34" s="261" t="s">
        <v>2260</v>
      </c>
      <c r="M34" s="261" t="s">
        <v>2260</v>
      </c>
      <c r="N34" s="261" t="s">
        <v>2260</v>
      </c>
      <c r="O34" s="261" t="s">
        <v>2260</v>
      </c>
      <c r="P34" s="261" t="s">
        <v>2260</v>
      </c>
      <c r="Q34" s="260" t="s">
        <v>2260</v>
      </c>
      <c r="R34" s="260"/>
      <c r="S34" s="261" t="s">
        <v>2260</v>
      </c>
      <c r="T34" s="261" t="s">
        <v>2260</v>
      </c>
      <c r="U34" s="261" t="s">
        <v>2260</v>
      </c>
      <c r="V34" s="261" t="s">
        <v>2260</v>
      </c>
      <c r="W34" s="261"/>
      <c r="X34" s="260" t="s">
        <v>2260</v>
      </c>
      <c r="Y34" s="260"/>
      <c r="Z34" s="261" t="s">
        <v>2260</v>
      </c>
      <c r="AA34" s="261" t="s">
        <v>2260</v>
      </c>
      <c r="AB34" s="261" t="s">
        <v>2260</v>
      </c>
      <c r="AC34" s="261" t="s">
        <v>2260</v>
      </c>
      <c r="AD34" s="261" t="s">
        <v>2260</v>
      </c>
      <c r="AE34" s="260"/>
      <c r="AF34" s="260"/>
      <c r="AG34" s="261" t="s">
        <v>2260</v>
      </c>
      <c r="AH34" s="258"/>
    </row>
    <row r="35" spans="1:34" s="259" customFormat="1" ht="13.5" customHeight="1" x14ac:dyDescent="0.2">
      <c r="A35" s="74"/>
      <c r="B35" s="262">
        <v>11421</v>
      </c>
      <c r="C35" s="264" t="s">
        <v>62</v>
      </c>
      <c r="D35" s="260"/>
      <c r="E35" s="261"/>
      <c r="F35" s="261"/>
      <c r="G35" s="261"/>
      <c r="H35" s="261" t="s">
        <v>2260</v>
      </c>
      <c r="I35" s="261" t="s">
        <v>2260</v>
      </c>
      <c r="J35" s="260" t="s">
        <v>2260</v>
      </c>
      <c r="K35" s="260"/>
      <c r="L35" s="261" t="s">
        <v>2260</v>
      </c>
      <c r="M35" s="261" t="s">
        <v>2260</v>
      </c>
      <c r="N35" s="261" t="s">
        <v>2260</v>
      </c>
      <c r="O35" s="261" t="s">
        <v>2260</v>
      </c>
      <c r="P35" s="261" t="s">
        <v>2260</v>
      </c>
      <c r="Q35" s="260" t="s">
        <v>2260</v>
      </c>
      <c r="R35" s="260"/>
      <c r="S35" s="261" t="s">
        <v>2260</v>
      </c>
      <c r="T35" s="261" t="s">
        <v>2260</v>
      </c>
      <c r="U35" s="261" t="s">
        <v>2260</v>
      </c>
      <c r="V35" s="261" t="s">
        <v>2260</v>
      </c>
      <c r="W35" s="261" t="s">
        <v>2260</v>
      </c>
      <c r="X35" s="260" t="s">
        <v>2260</v>
      </c>
      <c r="Y35" s="260"/>
      <c r="Z35" s="261" t="s">
        <v>2260</v>
      </c>
      <c r="AA35" s="261" t="s">
        <v>2260</v>
      </c>
      <c r="AB35" s="261" t="s">
        <v>2260</v>
      </c>
      <c r="AC35" s="261" t="s">
        <v>2260</v>
      </c>
      <c r="AD35" s="261" t="s">
        <v>2260</v>
      </c>
      <c r="AE35" s="260"/>
      <c r="AF35" s="260"/>
      <c r="AG35" s="261" t="s">
        <v>2260</v>
      </c>
      <c r="AH35" s="258"/>
    </row>
    <row r="36" spans="1:34" s="259" customFormat="1" ht="13.5" customHeight="1" x14ac:dyDescent="0.2">
      <c r="A36" s="74"/>
      <c r="B36" s="262">
        <v>11484</v>
      </c>
      <c r="C36" s="264" t="s">
        <v>63</v>
      </c>
      <c r="D36" s="260"/>
      <c r="E36" s="261" t="s">
        <v>2260</v>
      </c>
      <c r="F36" s="261" t="s">
        <v>2260</v>
      </c>
      <c r="G36" s="261" t="s">
        <v>2260</v>
      </c>
      <c r="H36" s="261" t="s">
        <v>2260</v>
      </c>
      <c r="I36" s="261" t="s">
        <v>2260</v>
      </c>
      <c r="J36" s="260" t="s">
        <v>2260</v>
      </c>
      <c r="K36" s="260"/>
      <c r="L36" s="261" t="s">
        <v>2260</v>
      </c>
      <c r="M36" s="261" t="s">
        <v>2260</v>
      </c>
      <c r="N36" s="261" t="s">
        <v>2260</v>
      </c>
      <c r="O36" s="261" t="s">
        <v>2260</v>
      </c>
      <c r="P36" s="261" t="s">
        <v>2260</v>
      </c>
      <c r="Q36" s="260"/>
      <c r="R36" s="260"/>
      <c r="S36" s="261" t="s">
        <v>2260</v>
      </c>
      <c r="T36" s="261" t="s">
        <v>2260</v>
      </c>
      <c r="U36" s="261" t="s">
        <v>2260</v>
      </c>
      <c r="V36" s="261" t="s">
        <v>2260</v>
      </c>
      <c r="W36" s="261" t="s">
        <v>2260</v>
      </c>
      <c r="X36" s="260"/>
      <c r="Y36" s="260"/>
      <c r="Z36" s="261" t="s">
        <v>2260</v>
      </c>
      <c r="AA36" s="261" t="s">
        <v>2260</v>
      </c>
      <c r="AB36" s="261" t="s">
        <v>2260</v>
      </c>
      <c r="AC36" s="261" t="s">
        <v>2260</v>
      </c>
      <c r="AD36" s="261" t="s">
        <v>2260</v>
      </c>
      <c r="AE36" s="260"/>
      <c r="AF36" s="260"/>
      <c r="AG36" s="261" t="s">
        <v>2260</v>
      </c>
      <c r="AH36" s="258"/>
    </row>
    <row r="37" spans="1:34" s="259" customFormat="1" ht="13.5" customHeight="1" x14ac:dyDescent="0.2">
      <c r="A37" s="74"/>
      <c r="B37" s="262">
        <v>11445</v>
      </c>
      <c r="C37" s="264" t="s">
        <v>67</v>
      </c>
      <c r="D37" s="260"/>
      <c r="E37" s="261" t="s">
        <v>2260</v>
      </c>
      <c r="F37" s="261" t="s">
        <v>2260</v>
      </c>
      <c r="G37" s="261"/>
      <c r="H37" s="261" t="s">
        <v>2260</v>
      </c>
      <c r="I37" s="261" t="s">
        <v>2260</v>
      </c>
      <c r="J37" s="260"/>
      <c r="K37" s="260"/>
      <c r="L37" s="261" t="s">
        <v>2260</v>
      </c>
      <c r="M37" s="261" t="s">
        <v>2260</v>
      </c>
      <c r="N37" s="261" t="s">
        <v>2260</v>
      </c>
      <c r="O37" s="261" t="s">
        <v>2260</v>
      </c>
      <c r="P37" s="261" t="s">
        <v>2260</v>
      </c>
      <c r="Q37" s="260" t="s">
        <v>2260</v>
      </c>
      <c r="R37" s="260"/>
      <c r="S37" s="261" t="s">
        <v>2260</v>
      </c>
      <c r="T37" s="261" t="s">
        <v>2260</v>
      </c>
      <c r="U37" s="261" t="s">
        <v>2260</v>
      </c>
      <c r="V37" s="261" t="s">
        <v>2260</v>
      </c>
      <c r="W37" s="261" t="s">
        <v>2260</v>
      </c>
      <c r="X37" s="260" t="s">
        <v>2260</v>
      </c>
      <c r="Y37" s="260"/>
      <c r="Z37" s="261" t="s">
        <v>2260</v>
      </c>
      <c r="AA37" s="261" t="s">
        <v>2260</v>
      </c>
      <c r="AB37" s="261" t="s">
        <v>2260</v>
      </c>
      <c r="AC37" s="261" t="s">
        <v>2260</v>
      </c>
      <c r="AD37" s="261" t="s">
        <v>2260</v>
      </c>
      <c r="AE37" s="260"/>
      <c r="AF37" s="260"/>
      <c r="AG37" s="261" t="s">
        <v>2260</v>
      </c>
      <c r="AH37" s="258"/>
    </row>
    <row r="38" spans="1:34" s="259" customFormat="1" ht="13.5" customHeight="1" x14ac:dyDescent="0.2">
      <c r="A38" s="74"/>
      <c r="B38" s="262">
        <v>11432</v>
      </c>
      <c r="C38" s="264" t="s">
        <v>170</v>
      </c>
      <c r="D38" s="260"/>
      <c r="E38" s="261" t="s">
        <v>2260</v>
      </c>
      <c r="F38" s="261" t="s">
        <v>2260</v>
      </c>
      <c r="G38" s="261" t="s">
        <v>2260</v>
      </c>
      <c r="H38" s="261" t="s">
        <v>2260</v>
      </c>
      <c r="I38" s="261"/>
      <c r="J38" s="260" t="s">
        <v>2260</v>
      </c>
      <c r="K38" s="260"/>
      <c r="L38" s="261" t="s">
        <v>2260</v>
      </c>
      <c r="M38" s="261" t="s">
        <v>2260</v>
      </c>
      <c r="N38" s="261" t="s">
        <v>2260</v>
      </c>
      <c r="O38" s="261" t="s">
        <v>2260</v>
      </c>
      <c r="P38" s="261" t="s">
        <v>2260</v>
      </c>
      <c r="Q38" s="260" t="s">
        <v>2260</v>
      </c>
      <c r="R38" s="260"/>
      <c r="S38" s="261" t="s">
        <v>2260</v>
      </c>
      <c r="T38" s="261" t="s">
        <v>2260</v>
      </c>
      <c r="U38" s="261" t="s">
        <v>2260</v>
      </c>
      <c r="V38" s="261" t="s">
        <v>2260</v>
      </c>
      <c r="W38" s="261" t="s">
        <v>2260</v>
      </c>
      <c r="X38" s="260" t="s">
        <v>2260</v>
      </c>
      <c r="Y38" s="260"/>
      <c r="Z38" s="261" t="s">
        <v>2260</v>
      </c>
      <c r="AA38" s="261" t="s">
        <v>2260</v>
      </c>
      <c r="AB38" s="261" t="s">
        <v>2260</v>
      </c>
      <c r="AC38" s="261" t="s">
        <v>2260</v>
      </c>
      <c r="AD38" s="261" t="s">
        <v>2260</v>
      </c>
      <c r="AE38" s="260"/>
      <c r="AF38" s="260"/>
      <c r="AG38" s="261" t="s">
        <v>2260</v>
      </c>
      <c r="AH38" s="258"/>
    </row>
    <row r="39" spans="1:34" s="259" customFormat="1" ht="13.5" customHeight="1" x14ac:dyDescent="0.2">
      <c r="A39" s="74"/>
      <c r="B39" s="262">
        <v>11422</v>
      </c>
      <c r="C39" s="264" t="s">
        <v>69</v>
      </c>
      <c r="D39" s="260"/>
      <c r="E39" s="261"/>
      <c r="F39" s="261"/>
      <c r="G39" s="261"/>
      <c r="H39" s="261"/>
      <c r="I39" s="261"/>
      <c r="J39" s="260"/>
      <c r="K39" s="260"/>
      <c r="L39" s="261" t="s">
        <v>2260</v>
      </c>
      <c r="M39" s="261" t="s">
        <v>2260</v>
      </c>
      <c r="N39" s="261" t="s">
        <v>2260</v>
      </c>
      <c r="O39" s="261" t="s">
        <v>2260</v>
      </c>
      <c r="P39" s="261"/>
      <c r="Q39" s="260" t="s">
        <v>2260</v>
      </c>
      <c r="R39" s="260"/>
      <c r="S39" s="261" t="s">
        <v>2260</v>
      </c>
      <c r="T39" s="261" t="s">
        <v>2260</v>
      </c>
      <c r="U39" s="261" t="s">
        <v>2260</v>
      </c>
      <c r="V39" s="261" t="s">
        <v>2260</v>
      </c>
      <c r="W39" s="261" t="s">
        <v>2260</v>
      </c>
      <c r="X39" s="260"/>
      <c r="Y39" s="260"/>
      <c r="Z39" s="261" t="s">
        <v>2260</v>
      </c>
      <c r="AA39" s="261" t="s">
        <v>2260</v>
      </c>
      <c r="AB39" s="261" t="s">
        <v>2260</v>
      </c>
      <c r="AC39" s="261" t="s">
        <v>2260</v>
      </c>
      <c r="AD39" s="261" t="s">
        <v>2260</v>
      </c>
      <c r="AE39" s="260"/>
      <c r="AF39" s="260"/>
      <c r="AG39" s="261" t="s">
        <v>2260</v>
      </c>
      <c r="AH39" s="258"/>
    </row>
    <row r="40" spans="1:34" s="259" customFormat="1" ht="13.5" customHeight="1" x14ac:dyDescent="0.2">
      <c r="A40" s="74"/>
      <c r="B40" s="262">
        <v>11506</v>
      </c>
      <c r="C40" s="264" t="s">
        <v>100</v>
      </c>
      <c r="D40" s="260"/>
      <c r="E40" s="261"/>
      <c r="F40" s="261" t="s">
        <v>2260</v>
      </c>
      <c r="G40" s="261" t="s">
        <v>2260</v>
      </c>
      <c r="H40" s="261" t="s">
        <v>2260</v>
      </c>
      <c r="I40" s="261" t="s">
        <v>2260</v>
      </c>
      <c r="J40" s="260" t="s">
        <v>2260</v>
      </c>
      <c r="K40" s="260"/>
      <c r="L40" s="261" t="s">
        <v>2260</v>
      </c>
      <c r="M40" s="261" t="s">
        <v>2260</v>
      </c>
      <c r="N40" s="261" t="s">
        <v>2260</v>
      </c>
      <c r="O40" s="261" t="s">
        <v>2260</v>
      </c>
      <c r="P40" s="261" t="s">
        <v>2260</v>
      </c>
      <c r="Q40" s="260" t="s">
        <v>2260</v>
      </c>
      <c r="R40" s="260"/>
      <c r="S40" s="261" t="s">
        <v>2260</v>
      </c>
      <c r="T40" s="261" t="s">
        <v>2260</v>
      </c>
      <c r="U40" s="261" t="s">
        <v>2260</v>
      </c>
      <c r="V40" s="261" t="s">
        <v>2260</v>
      </c>
      <c r="W40" s="261" t="s">
        <v>2260</v>
      </c>
      <c r="X40" s="260" t="s">
        <v>2260</v>
      </c>
      <c r="Y40" s="260"/>
      <c r="Z40" s="261" t="s">
        <v>2260</v>
      </c>
      <c r="AA40" s="261" t="s">
        <v>2260</v>
      </c>
      <c r="AB40" s="261" t="s">
        <v>2260</v>
      </c>
      <c r="AC40" s="261" t="s">
        <v>2260</v>
      </c>
      <c r="AD40" s="261" t="s">
        <v>2260</v>
      </c>
      <c r="AE40" s="260"/>
      <c r="AF40" s="260"/>
      <c r="AG40" s="261" t="s">
        <v>2260</v>
      </c>
      <c r="AH40" s="258"/>
    </row>
    <row r="41" spans="1:34" s="259" customFormat="1" ht="13.5" customHeight="1" x14ac:dyDescent="0.2">
      <c r="A41" s="74"/>
      <c r="B41" s="262">
        <v>11477</v>
      </c>
      <c r="C41" s="264" t="s">
        <v>71</v>
      </c>
      <c r="D41" s="260"/>
      <c r="E41" s="261" t="s">
        <v>2260</v>
      </c>
      <c r="F41" s="261" t="s">
        <v>2260</v>
      </c>
      <c r="G41" s="261" t="s">
        <v>2260</v>
      </c>
      <c r="H41" s="261" t="s">
        <v>2260</v>
      </c>
      <c r="I41" s="261" t="s">
        <v>2260</v>
      </c>
      <c r="J41" s="260" t="s">
        <v>2260</v>
      </c>
      <c r="K41" s="260"/>
      <c r="L41" s="261"/>
      <c r="M41" s="261" t="s">
        <v>2260</v>
      </c>
      <c r="N41" s="261" t="s">
        <v>2260</v>
      </c>
      <c r="O41" s="261" t="s">
        <v>2260</v>
      </c>
      <c r="P41" s="261" t="s">
        <v>2260</v>
      </c>
      <c r="Q41" s="260" t="s">
        <v>2260</v>
      </c>
      <c r="R41" s="260"/>
      <c r="S41" s="261" t="s">
        <v>2260</v>
      </c>
      <c r="T41" s="261" t="s">
        <v>2260</v>
      </c>
      <c r="U41" s="261" t="s">
        <v>2260</v>
      </c>
      <c r="V41" s="261" t="s">
        <v>2260</v>
      </c>
      <c r="W41" s="261" t="s">
        <v>2260</v>
      </c>
      <c r="X41" s="260" t="s">
        <v>2260</v>
      </c>
      <c r="Y41" s="260"/>
      <c r="Z41" s="261" t="s">
        <v>2260</v>
      </c>
      <c r="AA41" s="261" t="s">
        <v>2260</v>
      </c>
      <c r="AB41" s="261" t="s">
        <v>2260</v>
      </c>
      <c r="AC41" s="261" t="s">
        <v>2260</v>
      </c>
      <c r="AD41" s="261" t="s">
        <v>2260</v>
      </c>
      <c r="AE41" s="260"/>
      <c r="AF41" s="260"/>
      <c r="AG41" s="261" t="s">
        <v>2260</v>
      </c>
      <c r="AH41" s="258"/>
    </row>
    <row r="42" spans="1:34" s="259" customFormat="1" ht="13.5" customHeight="1" x14ac:dyDescent="0.2">
      <c r="A42" s="74"/>
      <c r="B42" s="262">
        <v>11456</v>
      </c>
      <c r="C42" s="264" t="s">
        <v>72</v>
      </c>
      <c r="D42" s="260"/>
      <c r="E42" s="261" t="s">
        <v>2260</v>
      </c>
      <c r="F42" s="261" t="s">
        <v>2260</v>
      </c>
      <c r="G42" s="261" t="s">
        <v>2260</v>
      </c>
      <c r="H42" s="261" t="s">
        <v>2260</v>
      </c>
      <c r="I42" s="261" t="s">
        <v>2260</v>
      </c>
      <c r="J42" s="260" t="s">
        <v>2260</v>
      </c>
      <c r="K42" s="260"/>
      <c r="L42" s="261" t="s">
        <v>2260</v>
      </c>
      <c r="M42" s="261" t="s">
        <v>2260</v>
      </c>
      <c r="N42" s="261" t="s">
        <v>2260</v>
      </c>
      <c r="O42" s="261"/>
      <c r="P42" s="261" t="s">
        <v>2260</v>
      </c>
      <c r="Q42" s="260" t="s">
        <v>2260</v>
      </c>
      <c r="R42" s="260"/>
      <c r="S42" s="261" t="s">
        <v>2260</v>
      </c>
      <c r="T42" s="261" t="s">
        <v>2260</v>
      </c>
      <c r="U42" s="261" t="s">
        <v>2260</v>
      </c>
      <c r="V42" s="261" t="s">
        <v>2260</v>
      </c>
      <c r="W42" s="261" t="s">
        <v>2260</v>
      </c>
      <c r="X42" s="260" t="s">
        <v>2260</v>
      </c>
      <c r="Y42" s="260"/>
      <c r="Z42" s="261" t="s">
        <v>2260</v>
      </c>
      <c r="AA42" s="261" t="s">
        <v>2260</v>
      </c>
      <c r="AB42" s="261" t="s">
        <v>2260</v>
      </c>
      <c r="AC42" s="261" t="s">
        <v>2260</v>
      </c>
      <c r="AD42" s="261" t="s">
        <v>2260</v>
      </c>
      <c r="AE42" s="260"/>
      <c r="AF42" s="260"/>
      <c r="AG42" s="261" t="s">
        <v>2260</v>
      </c>
      <c r="AH42" s="258"/>
    </row>
    <row r="43" spans="1:34" s="259" customFormat="1" ht="13.5" customHeight="1" x14ac:dyDescent="0.2">
      <c r="A43" s="74"/>
      <c r="B43" s="262">
        <v>11444</v>
      </c>
      <c r="C43" s="264" t="s">
        <v>75</v>
      </c>
      <c r="D43" s="260"/>
      <c r="E43" s="261" t="s">
        <v>2260</v>
      </c>
      <c r="F43" s="261" t="s">
        <v>2260</v>
      </c>
      <c r="G43" s="261" t="s">
        <v>2260</v>
      </c>
      <c r="H43" s="261" t="s">
        <v>2260</v>
      </c>
      <c r="I43" s="261" t="s">
        <v>2260</v>
      </c>
      <c r="J43" s="260" t="s">
        <v>2260</v>
      </c>
      <c r="K43" s="260"/>
      <c r="L43" s="261"/>
      <c r="M43" s="261" t="s">
        <v>2260</v>
      </c>
      <c r="N43" s="261" t="s">
        <v>2260</v>
      </c>
      <c r="O43" s="261" t="s">
        <v>2260</v>
      </c>
      <c r="P43" s="261" t="s">
        <v>2260</v>
      </c>
      <c r="Q43" s="260" t="s">
        <v>2260</v>
      </c>
      <c r="R43" s="260"/>
      <c r="S43" s="261" t="s">
        <v>2260</v>
      </c>
      <c r="T43" s="261" t="s">
        <v>2260</v>
      </c>
      <c r="U43" s="261" t="s">
        <v>2260</v>
      </c>
      <c r="V43" s="261" t="s">
        <v>2260</v>
      </c>
      <c r="W43" s="261" t="s">
        <v>2260</v>
      </c>
      <c r="X43" s="260" t="s">
        <v>2260</v>
      </c>
      <c r="Y43" s="260"/>
      <c r="Z43" s="261" t="s">
        <v>2260</v>
      </c>
      <c r="AA43" s="261" t="s">
        <v>2260</v>
      </c>
      <c r="AB43" s="261" t="s">
        <v>2260</v>
      </c>
      <c r="AC43" s="261" t="s">
        <v>2260</v>
      </c>
      <c r="AD43" s="261" t="s">
        <v>2260</v>
      </c>
      <c r="AE43" s="260"/>
      <c r="AF43" s="260"/>
      <c r="AG43" s="261" t="s">
        <v>2260</v>
      </c>
      <c r="AH43" s="258"/>
    </row>
    <row r="44" spans="1:34" s="259" customFormat="1" ht="13.5" customHeight="1" x14ac:dyDescent="0.2">
      <c r="A44" s="74"/>
      <c r="B44" s="262">
        <v>11434</v>
      </c>
      <c r="C44" s="264" t="s">
        <v>76</v>
      </c>
      <c r="D44" s="260"/>
      <c r="E44" s="261" t="s">
        <v>2260</v>
      </c>
      <c r="F44" s="261" t="s">
        <v>2260</v>
      </c>
      <c r="G44" s="261" t="s">
        <v>2260</v>
      </c>
      <c r="H44" s="261" t="s">
        <v>2260</v>
      </c>
      <c r="I44" s="261" t="s">
        <v>2260</v>
      </c>
      <c r="J44" s="260" t="s">
        <v>2260</v>
      </c>
      <c r="K44" s="260"/>
      <c r="L44" s="261" t="s">
        <v>2260</v>
      </c>
      <c r="M44" s="261" t="s">
        <v>2260</v>
      </c>
      <c r="N44" s="261" t="s">
        <v>2260</v>
      </c>
      <c r="O44" s="261"/>
      <c r="P44" s="261" t="s">
        <v>2260</v>
      </c>
      <c r="Q44" s="260" t="s">
        <v>2260</v>
      </c>
      <c r="R44" s="260"/>
      <c r="S44" s="261" t="s">
        <v>2260</v>
      </c>
      <c r="T44" s="261"/>
      <c r="U44" s="261"/>
      <c r="V44" s="261" t="s">
        <v>2260</v>
      </c>
      <c r="W44" s="261" t="s">
        <v>2260</v>
      </c>
      <c r="X44" s="260" t="s">
        <v>2260</v>
      </c>
      <c r="Y44" s="260"/>
      <c r="Z44" s="261" t="s">
        <v>2260</v>
      </c>
      <c r="AA44" s="261" t="s">
        <v>2260</v>
      </c>
      <c r="AB44" s="261" t="s">
        <v>2260</v>
      </c>
      <c r="AC44" s="261" t="s">
        <v>2260</v>
      </c>
      <c r="AD44" s="261" t="s">
        <v>2260</v>
      </c>
      <c r="AE44" s="260"/>
      <c r="AF44" s="260"/>
      <c r="AG44" s="261" t="s">
        <v>2260</v>
      </c>
      <c r="AH44" s="258"/>
    </row>
    <row r="45" spans="1:34" s="259" customFormat="1" ht="13.5" customHeight="1" x14ac:dyDescent="0.2">
      <c r="A45" s="74"/>
      <c r="B45" s="262">
        <v>11455</v>
      </c>
      <c r="C45" s="264" t="s">
        <v>172</v>
      </c>
      <c r="D45" s="260"/>
      <c r="E45" s="261" t="s">
        <v>2260</v>
      </c>
      <c r="F45" s="261" t="s">
        <v>2260</v>
      </c>
      <c r="G45" s="261" t="s">
        <v>2260</v>
      </c>
      <c r="H45" s="261" t="s">
        <v>2260</v>
      </c>
      <c r="I45" s="261" t="s">
        <v>2260</v>
      </c>
      <c r="J45" s="260" t="s">
        <v>2260</v>
      </c>
      <c r="K45" s="260"/>
      <c r="L45" s="261" t="s">
        <v>2260</v>
      </c>
      <c r="M45" s="261" t="s">
        <v>2260</v>
      </c>
      <c r="N45" s="261" t="s">
        <v>2260</v>
      </c>
      <c r="O45" s="261" t="s">
        <v>2260</v>
      </c>
      <c r="P45" s="261" t="s">
        <v>2260</v>
      </c>
      <c r="Q45" s="260" t="s">
        <v>2260</v>
      </c>
      <c r="R45" s="260"/>
      <c r="S45" s="261" t="s">
        <v>2260</v>
      </c>
      <c r="T45" s="261" t="s">
        <v>2260</v>
      </c>
      <c r="U45" s="261" t="s">
        <v>2260</v>
      </c>
      <c r="V45" s="261" t="s">
        <v>2260</v>
      </c>
      <c r="W45" s="261" t="s">
        <v>2260</v>
      </c>
      <c r="X45" s="260" t="s">
        <v>2260</v>
      </c>
      <c r="Y45" s="260"/>
      <c r="Z45" s="261" t="s">
        <v>2260</v>
      </c>
      <c r="AA45" s="261" t="s">
        <v>2260</v>
      </c>
      <c r="AB45" s="261" t="s">
        <v>2260</v>
      </c>
      <c r="AC45" s="261" t="s">
        <v>2260</v>
      </c>
      <c r="AD45" s="261"/>
      <c r="AE45" s="260"/>
      <c r="AF45" s="260"/>
      <c r="AG45" s="261" t="s">
        <v>2260</v>
      </c>
      <c r="AH45" s="258"/>
    </row>
    <row r="46" spans="1:34" s="259" customFormat="1" ht="13.5" customHeight="1" x14ac:dyDescent="0.2">
      <c r="A46" s="74"/>
      <c r="B46" s="262">
        <v>11463</v>
      </c>
      <c r="C46" s="264" t="s">
        <v>173</v>
      </c>
      <c r="D46" s="260"/>
      <c r="E46" s="261" t="s">
        <v>2260</v>
      </c>
      <c r="F46" s="261" t="s">
        <v>2260</v>
      </c>
      <c r="G46" s="261" t="s">
        <v>2260</v>
      </c>
      <c r="H46" s="261" t="s">
        <v>2260</v>
      </c>
      <c r="I46" s="261" t="s">
        <v>2260</v>
      </c>
      <c r="J46" s="260" t="s">
        <v>2260</v>
      </c>
      <c r="K46" s="260"/>
      <c r="L46" s="261" t="s">
        <v>2260</v>
      </c>
      <c r="M46" s="261" t="s">
        <v>2260</v>
      </c>
      <c r="N46" s="261" t="s">
        <v>2260</v>
      </c>
      <c r="O46" s="261" t="s">
        <v>2260</v>
      </c>
      <c r="P46" s="261" t="s">
        <v>2260</v>
      </c>
      <c r="Q46" s="260" t="s">
        <v>2260</v>
      </c>
      <c r="R46" s="260"/>
      <c r="S46" s="261" t="s">
        <v>2260</v>
      </c>
      <c r="T46" s="261" t="s">
        <v>2260</v>
      </c>
      <c r="U46" s="261" t="s">
        <v>2260</v>
      </c>
      <c r="V46" s="261" t="s">
        <v>2260</v>
      </c>
      <c r="W46" s="261" t="s">
        <v>2260</v>
      </c>
      <c r="X46" s="260" t="s">
        <v>2260</v>
      </c>
      <c r="Y46" s="260"/>
      <c r="Z46" s="261" t="s">
        <v>2260</v>
      </c>
      <c r="AA46" s="261" t="s">
        <v>2260</v>
      </c>
      <c r="AB46" s="261" t="s">
        <v>2260</v>
      </c>
      <c r="AC46" s="261" t="s">
        <v>2260</v>
      </c>
      <c r="AD46" s="261" t="s">
        <v>2260</v>
      </c>
      <c r="AE46" s="260"/>
      <c r="AF46" s="260"/>
      <c r="AG46" s="261" t="s">
        <v>2260</v>
      </c>
      <c r="AH46" s="258"/>
    </row>
    <row r="47" spans="1:34" s="259" customFormat="1" ht="13.5" customHeight="1" x14ac:dyDescent="0.2">
      <c r="A47" s="74"/>
      <c r="B47" s="262">
        <v>11528</v>
      </c>
      <c r="C47" s="264" t="s">
        <v>121</v>
      </c>
      <c r="D47" s="260"/>
      <c r="E47" s="261" t="s">
        <v>2260</v>
      </c>
      <c r="F47" s="261" t="s">
        <v>2260</v>
      </c>
      <c r="G47" s="261" t="s">
        <v>2260</v>
      </c>
      <c r="H47" s="261" t="s">
        <v>2260</v>
      </c>
      <c r="I47" s="261" t="s">
        <v>2260</v>
      </c>
      <c r="J47" s="260" t="s">
        <v>2260</v>
      </c>
      <c r="K47" s="260"/>
      <c r="L47" s="261" t="s">
        <v>2260</v>
      </c>
      <c r="M47" s="261"/>
      <c r="N47" s="261" t="s">
        <v>2260</v>
      </c>
      <c r="O47" s="261"/>
      <c r="P47" s="261" t="s">
        <v>2260</v>
      </c>
      <c r="Q47" s="260" t="s">
        <v>2260</v>
      </c>
      <c r="R47" s="260"/>
      <c r="S47" s="261" t="s">
        <v>2260</v>
      </c>
      <c r="T47" s="261"/>
      <c r="U47" s="261" t="s">
        <v>2260</v>
      </c>
      <c r="V47" s="261" t="s">
        <v>2260</v>
      </c>
      <c r="W47" s="261" t="s">
        <v>2260</v>
      </c>
      <c r="X47" s="260" t="s">
        <v>2260</v>
      </c>
      <c r="Y47" s="260"/>
      <c r="Z47" s="261" t="s">
        <v>2260</v>
      </c>
      <c r="AA47" s="261" t="s">
        <v>2260</v>
      </c>
      <c r="AB47" s="261" t="s">
        <v>2260</v>
      </c>
      <c r="AC47" s="261" t="s">
        <v>2260</v>
      </c>
      <c r="AD47" s="261" t="s">
        <v>2260</v>
      </c>
      <c r="AE47" s="260"/>
      <c r="AF47" s="260"/>
      <c r="AG47" s="261" t="s">
        <v>2260</v>
      </c>
      <c r="AH47" s="258"/>
    </row>
    <row r="48" spans="1:34" s="259" customFormat="1" ht="13.5" customHeight="1" x14ac:dyDescent="0.2">
      <c r="A48" s="74"/>
      <c r="B48" s="262">
        <v>11363</v>
      </c>
      <c r="C48" s="265" t="s">
        <v>5</v>
      </c>
      <c r="D48" s="260"/>
      <c r="E48" s="261"/>
      <c r="F48" s="261"/>
      <c r="G48" s="261"/>
      <c r="H48" s="261"/>
      <c r="I48" s="261"/>
      <c r="J48" s="260"/>
      <c r="K48" s="260"/>
      <c r="L48" s="261" t="s">
        <v>2260</v>
      </c>
      <c r="M48" s="261"/>
      <c r="N48" s="261" t="s">
        <v>2260</v>
      </c>
      <c r="O48" s="261" t="s">
        <v>2260</v>
      </c>
      <c r="P48" s="261"/>
      <c r="Q48" s="260"/>
      <c r="R48" s="260"/>
      <c r="S48" s="261"/>
      <c r="T48" s="261"/>
      <c r="U48" s="261"/>
      <c r="V48" s="261"/>
      <c r="W48" s="261"/>
      <c r="X48" s="260"/>
      <c r="Y48" s="260"/>
      <c r="Z48" s="261"/>
      <c r="AA48" s="261"/>
      <c r="AB48" s="261"/>
      <c r="AC48" s="261"/>
      <c r="AD48" s="261"/>
      <c r="AE48" s="260"/>
      <c r="AF48" s="260"/>
      <c r="AG48" s="261"/>
      <c r="AH48" s="258"/>
    </row>
    <row r="49" spans="1:34" s="259" customFormat="1" ht="13.5" customHeight="1" x14ac:dyDescent="0.2">
      <c r="A49" s="74"/>
      <c r="B49" s="262">
        <v>11504</v>
      </c>
      <c r="C49" s="265" t="s">
        <v>78</v>
      </c>
      <c r="D49" s="260"/>
      <c r="E49" s="261" t="s">
        <v>2260</v>
      </c>
      <c r="F49" s="261" t="s">
        <v>2260</v>
      </c>
      <c r="G49" s="261" t="s">
        <v>2260</v>
      </c>
      <c r="H49" s="261" t="s">
        <v>2260</v>
      </c>
      <c r="I49" s="261" t="s">
        <v>2260</v>
      </c>
      <c r="J49" s="260" t="s">
        <v>2260</v>
      </c>
      <c r="K49" s="260"/>
      <c r="L49" s="261" t="s">
        <v>2260</v>
      </c>
      <c r="M49" s="261" t="s">
        <v>2260</v>
      </c>
      <c r="N49" s="261" t="s">
        <v>2260</v>
      </c>
      <c r="O49" s="261" t="s">
        <v>2260</v>
      </c>
      <c r="P49" s="261" t="s">
        <v>2260</v>
      </c>
      <c r="Q49" s="260" t="s">
        <v>2260</v>
      </c>
      <c r="R49" s="260"/>
      <c r="S49" s="261" t="s">
        <v>2260</v>
      </c>
      <c r="T49" s="261" t="s">
        <v>2260</v>
      </c>
      <c r="U49" s="261" t="s">
        <v>2260</v>
      </c>
      <c r="V49" s="261" t="s">
        <v>2260</v>
      </c>
      <c r="W49" s="261" t="s">
        <v>2260</v>
      </c>
      <c r="X49" s="260" t="s">
        <v>2260</v>
      </c>
      <c r="Y49" s="260"/>
      <c r="Z49" s="261"/>
      <c r="AA49" s="261" t="s">
        <v>2260</v>
      </c>
      <c r="AB49" s="261" t="s">
        <v>2260</v>
      </c>
      <c r="AC49" s="261" t="s">
        <v>2260</v>
      </c>
      <c r="AD49" s="261" t="s">
        <v>2260</v>
      </c>
      <c r="AE49" s="260" t="s">
        <v>2260</v>
      </c>
      <c r="AF49" s="260"/>
      <c r="AG49" s="261" t="s">
        <v>2260</v>
      </c>
      <c r="AH49" s="258"/>
    </row>
    <row r="50" spans="1:34" s="259" customFormat="1" ht="13.5" customHeight="1" x14ac:dyDescent="0.2">
      <c r="A50" s="74"/>
      <c r="B50" s="262">
        <v>11533</v>
      </c>
      <c r="C50" s="265" t="s">
        <v>270</v>
      </c>
      <c r="D50" s="260"/>
      <c r="E50" s="261" t="s">
        <v>2260</v>
      </c>
      <c r="F50" s="261" t="s">
        <v>2260</v>
      </c>
      <c r="G50" s="261" t="s">
        <v>2260</v>
      </c>
      <c r="H50" s="261" t="s">
        <v>2260</v>
      </c>
      <c r="I50" s="261" t="s">
        <v>2260</v>
      </c>
      <c r="J50" s="260" t="s">
        <v>2260</v>
      </c>
      <c r="K50" s="260" t="s">
        <v>2260</v>
      </c>
      <c r="L50" s="261" t="s">
        <v>2260</v>
      </c>
      <c r="M50" s="261" t="s">
        <v>2260</v>
      </c>
      <c r="N50" s="261" t="s">
        <v>2260</v>
      </c>
      <c r="O50" s="261" t="s">
        <v>2260</v>
      </c>
      <c r="P50" s="261" t="s">
        <v>2260</v>
      </c>
      <c r="Q50" s="260" t="s">
        <v>2260</v>
      </c>
      <c r="R50" s="260"/>
      <c r="S50" s="261" t="s">
        <v>2260</v>
      </c>
      <c r="T50" s="261" t="s">
        <v>2260</v>
      </c>
      <c r="U50" s="261" t="s">
        <v>2260</v>
      </c>
      <c r="V50" s="261" t="s">
        <v>2260</v>
      </c>
      <c r="W50" s="261" t="s">
        <v>2260</v>
      </c>
      <c r="X50" s="260" t="s">
        <v>2260</v>
      </c>
      <c r="Y50" s="260" t="s">
        <v>2260</v>
      </c>
      <c r="Z50" s="261" t="s">
        <v>2260</v>
      </c>
      <c r="AA50" s="261" t="s">
        <v>2260</v>
      </c>
      <c r="AB50" s="261" t="s">
        <v>2260</v>
      </c>
      <c r="AC50" s="261" t="s">
        <v>2260</v>
      </c>
      <c r="AD50" s="261" t="s">
        <v>2260</v>
      </c>
      <c r="AE50" s="260" t="s">
        <v>2260</v>
      </c>
      <c r="AF50" s="260"/>
      <c r="AG50" s="261" t="s">
        <v>2260</v>
      </c>
      <c r="AH50" s="258"/>
    </row>
  </sheetData>
  <mergeCells count="1">
    <mergeCell ref="B8:C8"/>
  </mergeCells>
  <dataValidations count="2">
    <dataValidation allowBlank="1" showDropDown="1" showInputMessage="1" showErrorMessage="1" errorTitle="Atención" sqref="D9:AH50 IZ9:KD50 SV9:TZ50 ACR9:ADV50 AMN9:ANR50 AWJ9:AXN50 BGF9:BHJ50 BQB9:BRF50 BZX9:CBB50 CJT9:CKX50 CTP9:CUT50 DDL9:DEP50 DNH9:DOL50 DXD9:DYH50 EGZ9:EID50 EQV9:ERZ50 FAR9:FBV50 FKN9:FLR50 FUJ9:FVN50 GEF9:GFJ50 GOB9:GPF50 GXX9:GZB50 HHT9:HIX50 HRP9:HST50 IBL9:ICP50 ILH9:IML50 IVD9:IWH50 JEZ9:JGD50 JOV9:JPZ50 JYR9:JZV50 KIN9:KJR50 KSJ9:KTN50 LCF9:LDJ50 LMB9:LNF50 LVX9:LXB50 MFT9:MGX50 MPP9:MQT50 MZL9:NAP50 NJH9:NKL50 NTD9:NUH50 OCZ9:OED50 OMV9:ONZ50 OWR9:OXV50 PGN9:PHR50 PQJ9:PRN50 QAF9:QBJ50 QKB9:QLF50 QTX9:QVB50 RDT9:REX50 RNP9:ROT50 RXL9:RYP50 SHH9:SIL50 SRD9:SSH50 TAZ9:TCD50 TKV9:TLZ50 TUR9:TVV50 UEN9:UFR50 UOJ9:UPN50 UYF9:UZJ50 VIB9:VJF50 VRX9:VTB50 WBT9:WCX50 WLP9:WMT50 WVL9:WWP50 D65545:AH65545 IZ65545:KD65545 SV65545:TZ65545 ACR65545:ADV65545 AMN65545:ANR65545 AWJ65545:AXN65545 BGF65545:BHJ65545 BQB65545:BRF65545 BZX65545:CBB65545 CJT65545:CKX65545 CTP65545:CUT65545 DDL65545:DEP65545 DNH65545:DOL65545 DXD65545:DYH65545 EGZ65545:EID65545 EQV65545:ERZ65545 FAR65545:FBV65545 FKN65545:FLR65545 FUJ65545:FVN65545 GEF65545:GFJ65545 GOB65545:GPF65545 GXX65545:GZB65545 HHT65545:HIX65545 HRP65545:HST65545 IBL65545:ICP65545 ILH65545:IML65545 IVD65545:IWH65545 JEZ65545:JGD65545 JOV65545:JPZ65545 JYR65545:JZV65545 KIN65545:KJR65545 KSJ65545:KTN65545 LCF65545:LDJ65545 LMB65545:LNF65545 LVX65545:LXB65545 MFT65545:MGX65545 MPP65545:MQT65545 MZL65545:NAP65545 NJH65545:NKL65545 NTD65545:NUH65545 OCZ65545:OED65545 OMV65545:ONZ65545 OWR65545:OXV65545 PGN65545:PHR65545 PQJ65545:PRN65545 QAF65545:QBJ65545 QKB65545:QLF65545 QTX65545:QVB65545 RDT65545:REX65545 RNP65545:ROT65545 RXL65545:RYP65545 SHH65545:SIL65545 SRD65545:SSH65545 TAZ65545:TCD65545 TKV65545:TLZ65545 TUR65545:TVV65545 UEN65545:UFR65545 UOJ65545:UPN65545 UYF65545:UZJ65545 VIB65545:VJF65545 VRX65545:VTB65545 WBT65545:WCX65545 WLP65545:WMT65545 WVL65545:WWP65545 D131081:AH131081 IZ131081:KD131081 SV131081:TZ131081 ACR131081:ADV131081 AMN131081:ANR131081 AWJ131081:AXN131081 BGF131081:BHJ131081 BQB131081:BRF131081 BZX131081:CBB131081 CJT131081:CKX131081 CTP131081:CUT131081 DDL131081:DEP131081 DNH131081:DOL131081 DXD131081:DYH131081 EGZ131081:EID131081 EQV131081:ERZ131081 FAR131081:FBV131081 FKN131081:FLR131081 FUJ131081:FVN131081 GEF131081:GFJ131081 GOB131081:GPF131081 GXX131081:GZB131081 HHT131081:HIX131081 HRP131081:HST131081 IBL131081:ICP131081 ILH131081:IML131081 IVD131081:IWH131081 JEZ131081:JGD131081 JOV131081:JPZ131081 JYR131081:JZV131081 KIN131081:KJR131081 KSJ131081:KTN131081 LCF131081:LDJ131081 LMB131081:LNF131081 LVX131081:LXB131081 MFT131081:MGX131081 MPP131081:MQT131081 MZL131081:NAP131081 NJH131081:NKL131081 NTD131081:NUH131081 OCZ131081:OED131081 OMV131081:ONZ131081 OWR131081:OXV131081 PGN131081:PHR131081 PQJ131081:PRN131081 QAF131081:QBJ131081 QKB131081:QLF131081 QTX131081:QVB131081 RDT131081:REX131081 RNP131081:ROT131081 RXL131081:RYP131081 SHH131081:SIL131081 SRD131081:SSH131081 TAZ131081:TCD131081 TKV131081:TLZ131081 TUR131081:TVV131081 UEN131081:UFR131081 UOJ131081:UPN131081 UYF131081:UZJ131081 VIB131081:VJF131081 VRX131081:VTB131081 WBT131081:WCX131081 WLP131081:WMT131081 WVL131081:WWP131081 D196617:AH196617 IZ196617:KD196617 SV196617:TZ196617 ACR196617:ADV196617 AMN196617:ANR196617 AWJ196617:AXN196617 BGF196617:BHJ196617 BQB196617:BRF196617 BZX196617:CBB196617 CJT196617:CKX196617 CTP196617:CUT196617 DDL196617:DEP196617 DNH196617:DOL196617 DXD196617:DYH196617 EGZ196617:EID196617 EQV196617:ERZ196617 FAR196617:FBV196617 FKN196617:FLR196617 FUJ196617:FVN196617 GEF196617:GFJ196617 GOB196617:GPF196617 GXX196617:GZB196617 HHT196617:HIX196617 HRP196617:HST196617 IBL196617:ICP196617 ILH196617:IML196617 IVD196617:IWH196617 JEZ196617:JGD196617 JOV196617:JPZ196617 JYR196617:JZV196617 KIN196617:KJR196617 KSJ196617:KTN196617 LCF196617:LDJ196617 LMB196617:LNF196617 LVX196617:LXB196617 MFT196617:MGX196617 MPP196617:MQT196617 MZL196617:NAP196617 NJH196617:NKL196617 NTD196617:NUH196617 OCZ196617:OED196617 OMV196617:ONZ196617 OWR196617:OXV196617 PGN196617:PHR196617 PQJ196617:PRN196617 QAF196617:QBJ196617 QKB196617:QLF196617 QTX196617:QVB196617 RDT196617:REX196617 RNP196617:ROT196617 RXL196617:RYP196617 SHH196617:SIL196617 SRD196617:SSH196617 TAZ196617:TCD196617 TKV196617:TLZ196617 TUR196617:TVV196617 UEN196617:UFR196617 UOJ196617:UPN196617 UYF196617:UZJ196617 VIB196617:VJF196617 VRX196617:VTB196617 WBT196617:WCX196617 WLP196617:WMT196617 WVL196617:WWP196617 D262153:AH262153 IZ262153:KD262153 SV262153:TZ262153 ACR262153:ADV262153 AMN262153:ANR262153 AWJ262153:AXN262153 BGF262153:BHJ262153 BQB262153:BRF262153 BZX262153:CBB262153 CJT262153:CKX262153 CTP262153:CUT262153 DDL262153:DEP262153 DNH262153:DOL262153 DXD262153:DYH262153 EGZ262153:EID262153 EQV262153:ERZ262153 FAR262153:FBV262153 FKN262153:FLR262153 FUJ262153:FVN262153 GEF262153:GFJ262153 GOB262153:GPF262153 GXX262153:GZB262153 HHT262153:HIX262153 HRP262153:HST262153 IBL262153:ICP262153 ILH262153:IML262153 IVD262153:IWH262153 JEZ262153:JGD262153 JOV262153:JPZ262153 JYR262153:JZV262153 KIN262153:KJR262153 KSJ262153:KTN262153 LCF262153:LDJ262153 LMB262153:LNF262153 LVX262153:LXB262153 MFT262153:MGX262153 MPP262153:MQT262153 MZL262153:NAP262153 NJH262153:NKL262153 NTD262153:NUH262153 OCZ262153:OED262153 OMV262153:ONZ262153 OWR262153:OXV262153 PGN262153:PHR262153 PQJ262153:PRN262153 QAF262153:QBJ262153 QKB262153:QLF262153 QTX262153:QVB262153 RDT262153:REX262153 RNP262153:ROT262153 RXL262153:RYP262153 SHH262153:SIL262153 SRD262153:SSH262153 TAZ262153:TCD262153 TKV262153:TLZ262153 TUR262153:TVV262153 UEN262153:UFR262153 UOJ262153:UPN262153 UYF262153:UZJ262153 VIB262153:VJF262153 VRX262153:VTB262153 WBT262153:WCX262153 WLP262153:WMT262153 WVL262153:WWP262153 D327689:AH327689 IZ327689:KD327689 SV327689:TZ327689 ACR327689:ADV327689 AMN327689:ANR327689 AWJ327689:AXN327689 BGF327689:BHJ327689 BQB327689:BRF327689 BZX327689:CBB327689 CJT327689:CKX327689 CTP327689:CUT327689 DDL327689:DEP327689 DNH327689:DOL327689 DXD327689:DYH327689 EGZ327689:EID327689 EQV327689:ERZ327689 FAR327689:FBV327689 FKN327689:FLR327689 FUJ327689:FVN327689 GEF327689:GFJ327689 GOB327689:GPF327689 GXX327689:GZB327689 HHT327689:HIX327689 HRP327689:HST327689 IBL327689:ICP327689 ILH327689:IML327689 IVD327689:IWH327689 JEZ327689:JGD327689 JOV327689:JPZ327689 JYR327689:JZV327689 KIN327689:KJR327689 KSJ327689:KTN327689 LCF327689:LDJ327689 LMB327689:LNF327689 LVX327689:LXB327689 MFT327689:MGX327689 MPP327689:MQT327689 MZL327689:NAP327689 NJH327689:NKL327689 NTD327689:NUH327689 OCZ327689:OED327689 OMV327689:ONZ327689 OWR327689:OXV327689 PGN327689:PHR327689 PQJ327689:PRN327689 QAF327689:QBJ327689 QKB327689:QLF327689 QTX327689:QVB327689 RDT327689:REX327689 RNP327689:ROT327689 RXL327689:RYP327689 SHH327689:SIL327689 SRD327689:SSH327689 TAZ327689:TCD327689 TKV327689:TLZ327689 TUR327689:TVV327689 UEN327689:UFR327689 UOJ327689:UPN327689 UYF327689:UZJ327689 VIB327689:VJF327689 VRX327689:VTB327689 WBT327689:WCX327689 WLP327689:WMT327689 WVL327689:WWP327689 D393225:AH393225 IZ393225:KD393225 SV393225:TZ393225 ACR393225:ADV393225 AMN393225:ANR393225 AWJ393225:AXN393225 BGF393225:BHJ393225 BQB393225:BRF393225 BZX393225:CBB393225 CJT393225:CKX393225 CTP393225:CUT393225 DDL393225:DEP393225 DNH393225:DOL393225 DXD393225:DYH393225 EGZ393225:EID393225 EQV393225:ERZ393225 FAR393225:FBV393225 FKN393225:FLR393225 FUJ393225:FVN393225 GEF393225:GFJ393225 GOB393225:GPF393225 GXX393225:GZB393225 HHT393225:HIX393225 HRP393225:HST393225 IBL393225:ICP393225 ILH393225:IML393225 IVD393225:IWH393225 JEZ393225:JGD393225 JOV393225:JPZ393225 JYR393225:JZV393225 KIN393225:KJR393225 KSJ393225:KTN393225 LCF393225:LDJ393225 LMB393225:LNF393225 LVX393225:LXB393225 MFT393225:MGX393225 MPP393225:MQT393225 MZL393225:NAP393225 NJH393225:NKL393225 NTD393225:NUH393225 OCZ393225:OED393225 OMV393225:ONZ393225 OWR393225:OXV393225 PGN393225:PHR393225 PQJ393225:PRN393225 QAF393225:QBJ393225 QKB393225:QLF393225 QTX393225:QVB393225 RDT393225:REX393225 RNP393225:ROT393225 RXL393225:RYP393225 SHH393225:SIL393225 SRD393225:SSH393225 TAZ393225:TCD393225 TKV393225:TLZ393225 TUR393225:TVV393225 UEN393225:UFR393225 UOJ393225:UPN393225 UYF393225:UZJ393225 VIB393225:VJF393225 VRX393225:VTB393225 WBT393225:WCX393225 WLP393225:WMT393225 WVL393225:WWP393225 D458761:AH458761 IZ458761:KD458761 SV458761:TZ458761 ACR458761:ADV458761 AMN458761:ANR458761 AWJ458761:AXN458761 BGF458761:BHJ458761 BQB458761:BRF458761 BZX458761:CBB458761 CJT458761:CKX458761 CTP458761:CUT458761 DDL458761:DEP458761 DNH458761:DOL458761 DXD458761:DYH458761 EGZ458761:EID458761 EQV458761:ERZ458761 FAR458761:FBV458761 FKN458761:FLR458761 FUJ458761:FVN458761 GEF458761:GFJ458761 GOB458761:GPF458761 GXX458761:GZB458761 HHT458761:HIX458761 HRP458761:HST458761 IBL458761:ICP458761 ILH458761:IML458761 IVD458761:IWH458761 JEZ458761:JGD458761 JOV458761:JPZ458761 JYR458761:JZV458761 KIN458761:KJR458761 KSJ458761:KTN458761 LCF458761:LDJ458761 LMB458761:LNF458761 LVX458761:LXB458761 MFT458761:MGX458761 MPP458761:MQT458761 MZL458761:NAP458761 NJH458761:NKL458761 NTD458761:NUH458761 OCZ458761:OED458761 OMV458761:ONZ458761 OWR458761:OXV458761 PGN458761:PHR458761 PQJ458761:PRN458761 QAF458761:QBJ458761 QKB458761:QLF458761 QTX458761:QVB458761 RDT458761:REX458761 RNP458761:ROT458761 RXL458761:RYP458761 SHH458761:SIL458761 SRD458761:SSH458761 TAZ458761:TCD458761 TKV458761:TLZ458761 TUR458761:TVV458761 UEN458761:UFR458761 UOJ458761:UPN458761 UYF458761:UZJ458761 VIB458761:VJF458761 VRX458761:VTB458761 WBT458761:WCX458761 WLP458761:WMT458761 WVL458761:WWP458761 D524297:AH524297 IZ524297:KD524297 SV524297:TZ524297 ACR524297:ADV524297 AMN524297:ANR524297 AWJ524297:AXN524297 BGF524297:BHJ524297 BQB524297:BRF524297 BZX524297:CBB524297 CJT524297:CKX524297 CTP524297:CUT524297 DDL524297:DEP524297 DNH524297:DOL524297 DXD524297:DYH524297 EGZ524297:EID524297 EQV524297:ERZ524297 FAR524297:FBV524297 FKN524297:FLR524297 FUJ524297:FVN524297 GEF524297:GFJ524297 GOB524297:GPF524297 GXX524297:GZB524297 HHT524297:HIX524297 HRP524297:HST524297 IBL524297:ICP524297 ILH524297:IML524297 IVD524297:IWH524297 JEZ524297:JGD524297 JOV524297:JPZ524297 JYR524297:JZV524297 KIN524297:KJR524297 KSJ524297:KTN524297 LCF524297:LDJ524297 LMB524297:LNF524297 LVX524297:LXB524297 MFT524297:MGX524297 MPP524297:MQT524297 MZL524297:NAP524297 NJH524297:NKL524297 NTD524297:NUH524297 OCZ524297:OED524297 OMV524297:ONZ524297 OWR524297:OXV524297 PGN524297:PHR524297 PQJ524297:PRN524297 QAF524297:QBJ524297 QKB524297:QLF524297 QTX524297:QVB524297 RDT524297:REX524297 RNP524297:ROT524297 RXL524297:RYP524297 SHH524297:SIL524297 SRD524297:SSH524297 TAZ524297:TCD524297 TKV524297:TLZ524297 TUR524297:TVV524297 UEN524297:UFR524297 UOJ524297:UPN524297 UYF524297:UZJ524297 VIB524297:VJF524297 VRX524297:VTB524297 WBT524297:WCX524297 WLP524297:WMT524297 WVL524297:WWP524297 D589833:AH589833 IZ589833:KD589833 SV589833:TZ589833 ACR589833:ADV589833 AMN589833:ANR589833 AWJ589833:AXN589833 BGF589833:BHJ589833 BQB589833:BRF589833 BZX589833:CBB589833 CJT589833:CKX589833 CTP589833:CUT589833 DDL589833:DEP589833 DNH589833:DOL589833 DXD589833:DYH589833 EGZ589833:EID589833 EQV589833:ERZ589833 FAR589833:FBV589833 FKN589833:FLR589833 FUJ589833:FVN589833 GEF589833:GFJ589833 GOB589833:GPF589833 GXX589833:GZB589833 HHT589833:HIX589833 HRP589833:HST589833 IBL589833:ICP589833 ILH589833:IML589833 IVD589833:IWH589833 JEZ589833:JGD589833 JOV589833:JPZ589833 JYR589833:JZV589833 KIN589833:KJR589833 KSJ589833:KTN589833 LCF589833:LDJ589833 LMB589833:LNF589833 LVX589833:LXB589833 MFT589833:MGX589833 MPP589833:MQT589833 MZL589833:NAP589833 NJH589833:NKL589833 NTD589833:NUH589833 OCZ589833:OED589833 OMV589833:ONZ589833 OWR589833:OXV589833 PGN589833:PHR589833 PQJ589833:PRN589833 QAF589833:QBJ589833 QKB589833:QLF589833 QTX589833:QVB589833 RDT589833:REX589833 RNP589833:ROT589833 RXL589833:RYP589833 SHH589833:SIL589833 SRD589833:SSH589833 TAZ589833:TCD589833 TKV589833:TLZ589833 TUR589833:TVV589833 UEN589833:UFR589833 UOJ589833:UPN589833 UYF589833:UZJ589833 VIB589833:VJF589833 VRX589833:VTB589833 WBT589833:WCX589833 WLP589833:WMT589833 WVL589833:WWP589833 D655369:AH655369 IZ655369:KD655369 SV655369:TZ655369 ACR655369:ADV655369 AMN655369:ANR655369 AWJ655369:AXN655369 BGF655369:BHJ655369 BQB655369:BRF655369 BZX655369:CBB655369 CJT655369:CKX655369 CTP655369:CUT655369 DDL655369:DEP655369 DNH655369:DOL655369 DXD655369:DYH655369 EGZ655369:EID655369 EQV655369:ERZ655369 FAR655369:FBV655369 FKN655369:FLR655369 FUJ655369:FVN655369 GEF655369:GFJ655369 GOB655369:GPF655369 GXX655369:GZB655369 HHT655369:HIX655369 HRP655369:HST655369 IBL655369:ICP655369 ILH655369:IML655369 IVD655369:IWH655369 JEZ655369:JGD655369 JOV655369:JPZ655369 JYR655369:JZV655369 KIN655369:KJR655369 KSJ655369:KTN655369 LCF655369:LDJ655369 LMB655369:LNF655369 LVX655369:LXB655369 MFT655369:MGX655369 MPP655369:MQT655369 MZL655369:NAP655369 NJH655369:NKL655369 NTD655369:NUH655369 OCZ655369:OED655369 OMV655369:ONZ655369 OWR655369:OXV655369 PGN655369:PHR655369 PQJ655369:PRN655369 QAF655369:QBJ655369 QKB655369:QLF655369 QTX655369:QVB655369 RDT655369:REX655369 RNP655369:ROT655369 RXL655369:RYP655369 SHH655369:SIL655369 SRD655369:SSH655369 TAZ655369:TCD655369 TKV655369:TLZ655369 TUR655369:TVV655369 UEN655369:UFR655369 UOJ655369:UPN655369 UYF655369:UZJ655369 VIB655369:VJF655369 VRX655369:VTB655369 WBT655369:WCX655369 WLP655369:WMT655369 WVL655369:WWP655369 D720905:AH720905 IZ720905:KD720905 SV720905:TZ720905 ACR720905:ADV720905 AMN720905:ANR720905 AWJ720905:AXN720905 BGF720905:BHJ720905 BQB720905:BRF720905 BZX720905:CBB720905 CJT720905:CKX720905 CTP720905:CUT720905 DDL720905:DEP720905 DNH720905:DOL720905 DXD720905:DYH720905 EGZ720905:EID720905 EQV720905:ERZ720905 FAR720905:FBV720905 FKN720905:FLR720905 FUJ720905:FVN720905 GEF720905:GFJ720905 GOB720905:GPF720905 GXX720905:GZB720905 HHT720905:HIX720905 HRP720905:HST720905 IBL720905:ICP720905 ILH720905:IML720905 IVD720905:IWH720905 JEZ720905:JGD720905 JOV720905:JPZ720905 JYR720905:JZV720905 KIN720905:KJR720905 KSJ720905:KTN720905 LCF720905:LDJ720905 LMB720905:LNF720905 LVX720905:LXB720905 MFT720905:MGX720905 MPP720905:MQT720905 MZL720905:NAP720905 NJH720905:NKL720905 NTD720905:NUH720905 OCZ720905:OED720905 OMV720905:ONZ720905 OWR720905:OXV720905 PGN720905:PHR720905 PQJ720905:PRN720905 QAF720905:QBJ720905 QKB720905:QLF720905 QTX720905:QVB720905 RDT720905:REX720905 RNP720905:ROT720905 RXL720905:RYP720905 SHH720905:SIL720905 SRD720905:SSH720905 TAZ720905:TCD720905 TKV720905:TLZ720905 TUR720905:TVV720905 UEN720905:UFR720905 UOJ720905:UPN720905 UYF720905:UZJ720905 VIB720905:VJF720905 VRX720905:VTB720905 WBT720905:WCX720905 WLP720905:WMT720905 WVL720905:WWP720905 D786441:AH786441 IZ786441:KD786441 SV786441:TZ786441 ACR786441:ADV786441 AMN786441:ANR786441 AWJ786441:AXN786441 BGF786441:BHJ786441 BQB786441:BRF786441 BZX786441:CBB786441 CJT786441:CKX786441 CTP786441:CUT786441 DDL786441:DEP786441 DNH786441:DOL786441 DXD786441:DYH786441 EGZ786441:EID786441 EQV786441:ERZ786441 FAR786441:FBV786441 FKN786441:FLR786441 FUJ786441:FVN786441 GEF786441:GFJ786441 GOB786441:GPF786441 GXX786441:GZB786441 HHT786441:HIX786441 HRP786441:HST786441 IBL786441:ICP786441 ILH786441:IML786441 IVD786441:IWH786441 JEZ786441:JGD786441 JOV786441:JPZ786441 JYR786441:JZV786441 KIN786441:KJR786441 KSJ786441:KTN786441 LCF786441:LDJ786441 LMB786441:LNF786441 LVX786441:LXB786441 MFT786441:MGX786441 MPP786441:MQT786441 MZL786441:NAP786441 NJH786441:NKL786441 NTD786441:NUH786441 OCZ786441:OED786441 OMV786441:ONZ786441 OWR786441:OXV786441 PGN786441:PHR786441 PQJ786441:PRN786441 QAF786441:QBJ786441 QKB786441:QLF786441 QTX786441:QVB786441 RDT786441:REX786441 RNP786441:ROT786441 RXL786441:RYP786441 SHH786441:SIL786441 SRD786441:SSH786441 TAZ786441:TCD786441 TKV786441:TLZ786441 TUR786441:TVV786441 UEN786441:UFR786441 UOJ786441:UPN786441 UYF786441:UZJ786441 VIB786441:VJF786441 VRX786441:VTB786441 WBT786441:WCX786441 WLP786441:WMT786441 WVL786441:WWP786441 D851977:AH851977 IZ851977:KD851977 SV851977:TZ851977 ACR851977:ADV851977 AMN851977:ANR851977 AWJ851977:AXN851977 BGF851977:BHJ851977 BQB851977:BRF851977 BZX851977:CBB851977 CJT851977:CKX851977 CTP851977:CUT851977 DDL851977:DEP851977 DNH851977:DOL851977 DXD851977:DYH851977 EGZ851977:EID851977 EQV851977:ERZ851977 FAR851977:FBV851977 FKN851977:FLR851977 FUJ851977:FVN851977 GEF851977:GFJ851977 GOB851977:GPF851977 GXX851977:GZB851977 HHT851977:HIX851977 HRP851977:HST851977 IBL851977:ICP851977 ILH851977:IML851977 IVD851977:IWH851977 JEZ851977:JGD851977 JOV851977:JPZ851977 JYR851977:JZV851977 KIN851977:KJR851977 KSJ851977:KTN851977 LCF851977:LDJ851977 LMB851977:LNF851977 LVX851977:LXB851977 MFT851977:MGX851977 MPP851977:MQT851977 MZL851977:NAP851977 NJH851977:NKL851977 NTD851977:NUH851977 OCZ851977:OED851977 OMV851977:ONZ851977 OWR851977:OXV851977 PGN851977:PHR851977 PQJ851977:PRN851977 QAF851977:QBJ851977 QKB851977:QLF851977 QTX851977:QVB851977 RDT851977:REX851977 RNP851977:ROT851977 RXL851977:RYP851977 SHH851977:SIL851977 SRD851977:SSH851977 TAZ851977:TCD851977 TKV851977:TLZ851977 TUR851977:TVV851977 UEN851977:UFR851977 UOJ851977:UPN851977 UYF851977:UZJ851977 VIB851977:VJF851977 VRX851977:VTB851977 WBT851977:WCX851977 WLP851977:WMT851977 WVL851977:WWP851977 D917513:AH917513 IZ917513:KD917513 SV917513:TZ917513 ACR917513:ADV917513 AMN917513:ANR917513 AWJ917513:AXN917513 BGF917513:BHJ917513 BQB917513:BRF917513 BZX917513:CBB917513 CJT917513:CKX917513 CTP917513:CUT917513 DDL917513:DEP917513 DNH917513:DOL917513 DXD917513:DYH917513 EGZ917513:EID917513 EQV917513:ERZ917513 FAR917513:FBV917513 FKN917513:FLR917513 FUJ917513:FVN917513 GEF917513:GFJ917513 GOB917513:GPF917513 GXX917513:GZB917513 HHT917513:HIX917513 HRP917513:HST917513 IBL917513:ICP917513 ILH917513:IML917513 IVD917513:IWH917513 JEZ917513:JGD917513 JOV917513:JPZ917513 JYR917513:JZV917513 KIN917513:KJR917513 KSJ917513:KTN917513 LCF917513:LDJ917513 LMB917513:LNF917513 LVX917513:LXB917513 MFT917513:MGX917513 MPP917513:MQT917513 MZL917513:NAP917513 NJH917513:NKL917513 NTD917513:NUH917513 OCZ917513:OED917513 OMV917513:ONZ917513 OWR917513:OXV917513 PGN917513:PHR917513 PQJ917513:PRN917513 QAF917513:QBJ917513 QKB917513:QLF917513 QTX917513:QVB917513 RDT917513:REX917513 RNP917513:ROT917513 RXL917513:RYP917513 SHH917513:SIL917513 SRD917513:SSH917513 TAZ917513:TCD917513 TKV917513:TLZ917513 TUR917513:TVV917513 UEN917513:UFR917513 UOJ917513:UPN917513 UYF917513:UZJ917513 VIB917513:VJF917513 VRX917513:VTB917513 WBT917513:WCX917513 WLP917513:WMT917513 WVL917513:WWP917513 D983049:AH983049 IZ983049:KD983049 SV983049:TZ983049 ACR983049:ADV983049 AMN983049:ANR983049 AWJ983049:AXN983049 BGF983049:BHJ983049 BQB983049:BRF983049 BZX983049:CBB983049 CJT983049:CKX983049 CTP983049:CUT983049 DDL983049:DEP983049 DNH983049:DOL983049 DXD983049:DYH983049 EGZ983049:EID983049 EQV983049:ERZ983049 FAR983049:FBV983049 FKN983049:FLR983049 FUJ983049:FVN983049 GEF983049:GFJ983049 GOB983049:GPF983049 GXX983049:GZB983049 HHT983049:HIX983049 HRP983049:HST983049 IBL983049:ICP983049 ILH983049:IML983049 IVD983049:IWH983049 JEZ983049:JGD983049 JOV983049:JPZ983049 JYR983049:JZV983049 KIN983049:KJR983049 KSJ983049:KTN983049 LCF983049:LDJ983049 LMB983049:LNF983049 LVX983049:LXB983049 MFT983049:MGX983049 MPP983049:MQT983049 MZL983049:NAP983049 NJH983049:NKL983049 NTD983049:NUH983049 OCZ983049:OED983049 OMV983049:ONZ983049 OWR983049:OXV983049 PGN983049:PHR983049 PQJ983049:PRN983049 QAF983049:QBJ983049 QKB983049:QLF983049 QTX983049:QVB983049 RDT983049:REX983049 RNP983049:ROT983049 RXL983049:RYP983049 SHH983049:SIL983049 SRD983049:SSH983049 TAZ983049:TCD983049 TKV983049:TLZ983049 TUR983049:TVV983049 UEN983049:UFR983049 UOJ983049:UPN983049 UYF983049:UZJ983049 VIB983049:VJF983049 VRX983049:VTB983049 WBT983049:WCX983049 WLP983049:WMT983049 WVL983049:WWP983049" xr:uid="{ACB97230-921F-4EB3-800B-730FD853A97A}"/>
    <dataValidation type="list" allowBlank="1" showDropDown="1" showInputMessage="1" showErrorMessage="1" errorTitle="Atención" error="Debe informar un valor válido para la celda: X, x, I ó i" sqref="D65546:AH131072 IZ65546:KD131072 SV65546:TZ131072 ACR65546:ADV131072 AMN65546:ANR131072 AWJ65546:AXN131072 BGF65546:BHJ131072 BQB65546:BRF131072 BZX65546:CBB131072 CJT65546:CKX131072 CTP65546:CUT131072 DDL65546:DEP131072 DNH65546:DOL131072 DXD65546:DYH131072 EGZ65546:EID131072 EQV65546:ERZ131072 FAR65546:FBV131072 FKN65546:FLR131072 FUJ65546:FVN131072 GEF65546:GFJ131072 GOB65546:GPF131072 GXX65546:GZB131072 HHT65546:HIX131072 HRP65546:HST131072 IBL65546:ICP131072 ILH65546:IML131072 IVD65546:IWH131072 JEZ65546:JGD131072 JOV65546:JPZ131072 JYR65546:JZV131072 KIN65546:KJR131072 KSJ65546:KTN131072 LCF65546:LDJ131072 LMB65546:LNF131072 LVX65546:LXB131072 MFT65546:MGX131072 MPP65546:MQT131072 MZL65546:NAP131072 NJH65546:NKL131072 NTD65546:NUH131072 OCZ65546:OED131072 OMV65546:ONZ131072 OWR65546:OXV131072 PGN65546:PHR131072 PQJ65546:PRN131072 QAF65546:QBJ131072 QKB65546:QLF131072 QTX65546:QVB131072 RDT65546:REX131072 RNP65546:ROT131072 RXL65546:RYP131072 SHH65546:SIL131072 SRD65546:SSH131072 TAZ65546:TCD131072 TKV65546:TLZ131072 TUR65546:TVV131072 UEN65546:UFR131072 UOJ65546:UPN131072 UYF65546:UZJ131072 VIB65546:VJF131072 VRX65546:VTB131072 WBT65546:WCX131072 WLP65546:WMT131072 WVL65546:WWP131072 D131082:AH196608 IZ131082:KD196608 SV131082:TZ196608 ACR131082:ADV196608 AMN131082:ANR196608 AWJ131082:AXN196608 BGF131082:BHJ196608 BQB131082:BRF196608 BZX131082:CBB196608 CJT131082:CKX196608 CTP131082:CUT196608 DDL131082:DEP196608 DNH131082:DOL196608 DXD131082:DYH196608 EGZ131082:EID196608 EQV131082:ERZ196608 FAR131082:FBV196608 FKN131082:FLR196608 FUJ131082:FVN196608 GEF131082:GFJ196608 GOB131082:GPF196608 GXX131082:GZB196608 HHT131082:HIX196608 HRP131082:HST196608 IBL131082:ICP196608 ILH131082:IML196608 IVD131082:IWH196608 JEZ131082:JGD196608 JOV131082:JPZ196608 JYR131082:JZV196608 KIN131082:KJR196608 KSJ131082:KTN196608 LCF131082:LDJ196608 LMB131082:LNF196608 LVX131082:LXB196608 MFT131082:MGX196608 MPP131082:MQT196608 MZL131082:NAP196608 NJH131082:NKL196608 NTD131082:NUH196608 OCZ131082:OED196608 OMV131082:ONZ196608 OWR131082:OXV196608 PGN131082:PHR196608 PQJ131082:PRN196608 QAF131082:QBJ196608 QKB131082:QLF196608 QTX131082:QVB196608 RDT131082:REX196608 RNP131082:ROT196608 RXL131082:RYP196608 SHH131082:SIL196608 SRD131082:SSH196608 TAZ131082:TCD196608 TKV131082:TLZ196608 TUR131082:TVV196608 UEN131082:UFR196608 UOJ131082:UPN196608 UYF131082:UZJ196608 VIB131082:VJF196608 VRX131082:VTB196608 WBT131082:WCX196608 WLP131082:WMT196608 WVL131082:WWP196608 D196618:AH262144 IZ196618:KD262144 SV196618:TZ262144 ACR196618:ADV262144 AMN196618:ANR262144 AWJ196618:AXN262144 BGF196618:BHJ262144 BQB196618:BRF262144 BZX196618:CBB262144 CJT196618:CKX262144 CTP196618:CUT262144 DDL196618:DEP262144 DNH196618:DOL262144 DXD196618:DYH262144 EGZ196618:EID262144 EQV196618:ERZ262144 FAR196618:FBV262144 FKN196618:FLR262144 FUJ196618:FVN262144 GEF196618:GFJ262144 GOB196618:GPF262144 GXX196618:GZB262144 HHT196618:HIX262144 HRP196618:HST262144 IBL196618:ICP262144 ILH196618:IML262144 IVD196618:IWH262144 JEZ196618:JGD262144 JOV196618:JPZ262144 JYR196618:JZV262144 KIN196618:KJR262144 KSJ196618:KTN262144 LCF196618:LDJ262144 LMB196618:LNF262144 LVX196618:LXB262144 MFT196618:MGX262144 MPP196618:MQT262144 MZL196618:NAP262144 NJH196618:NKL262144 NTD196618:NUH262144 OCZ196618:OED262144 OMV196618:ONZ262144 OWR196618:OXV262144 PGN196618:PHR262144 PQJ196618:PRN262144 QAF196618:QBJ262144 QKB196618:QLF262144 QTX196618:QVB262144 RDT196618:REX262144 RNP196618:ROT262144 RXL196618:RYP262144 SHH196618:SIL262144 SRD196618:SSH262144 TAZ196618:TCD262144 TKV196618:TLZ262144 TUR196618:TVV262144 UEN196618:UFR262144 UOJ196618:UPN262144 UYF196618:UZJ262144 VIB196618:VJF262144 VRX196618:VTB262144 WBT196618:WCX262144 WLP196618:WMT262144 WVL196618:WWP262144 D262154:AH327680 IZ262154:KD327680 SV262154:TZ327680 ACR262154:ADV327680 AMN262154:ANR327680 AWJ262154:AXN327680 BGF262154:BHJ327680 BQB262154:BRF327680 BZX262154:CBB327680 CJT262154:CKX327680 CTP262154:CUT327680 DDL262154:DEP327680 DNH262154:DOL327680 DXD262154:DYH327680 EGZ262154:EID327680 EQV262154:ERZ327680 FAR262154:FBV327680 FKN262154:FLR327680 FUJ262154:FVN327680 GEF262154:GFJ327680 GOB262154:GPF327680 GXX262154:GZB327680 HHT262154:HIX327680 HRP262154:HST327680 IBL262154:ICP327680 ILH262154:IML327680 IVD262154:IWH327680 JEZ262154:JGD327680 JOV262154:JPZ327680 JYR262154:JZV327680 KIN262154:KJR327680 KSJ262154:KTN327680 LCF262154:LDJ327680 LMB262154:LNF327680 LVX262154:LXB327680 MFT262154:MGX327680 MPP262154:MQT327680 MZL262154:NAP327680 NJH262154:NKL327680 NTD262154:NUH327680 OCZ262154:OED327680 OMV262154:ONZ327680 OWR262154:OXV327680 PGN262154:PHR327680 PQJ262154:PRN327680 QAF262154:QBJ327680 QKB262154:QLF327680 QTX262154:QVB327680 RDT262154:REX327680 RNP262154:ROT327680 RXL262154:RYP327680 SHH262154:SIL327680 SRD262154:SSH327680 TAZ262154:TCD327680 TKV262154:TLZ327680 TUR262154:TVV327680 UEN262154:UFR327680 UOJ262154:UPN327680 UYF262154:UZJ327680 VIB262154:VJF327680 VRX262154:VTB327680 WBT262154:WCX327680 WLP262154:WMT327680 WVL262154:WWP327680 D327690:AH393216 IZ327690:KD393216 SV327690:TZ393216 ACR327690:ADV393216 AMN327690:ANR393216 AWJ327690:AXN393216 BGF327690:BHJ393216 BQB327690:BRF393216 BZX327690:CBB393216 CJT327690:CKX393216 CTP327690:CUT393216 DDL327690:DEP393216 DNH327690:DOL393216 DXD327690:DYH393216 EGZ327690:EID393216 EQV327690:ERZ393216 FAR327690:FBV393216 FKN327690:FLR393216 FUJ327690:FVN393216 GEF327690:GFJ393216 GOB327690:GPF393216 GXX327690:GZB393216 HHT327690:HIX393216 HRP327690:HST393216 IBL327690:ICP393216 ILH327690:IML393216 IVD327690:IWH393216 JEZ327690:JGD393216 JOV327690:JPZ393216 JYR327690:JZV393216 KIN327690:KJR393216 KSJ327690:KTN393216 LCF327690:LDJ393216 LMB327690:LNF393216 LVX327690:LXB393216 MFT327690:MGX393216 MPP327690:MQT393216 MZL327690:NAP393216 NJH327690:NKL393216 NTD327690:NUH393216 OCZ327690:OED393216 OMV327690:ONZ393216 OWR327690:OXV393216 PGN327690:PHR393216 PQJ327690:PRN393216 QAF327690:QBJ393216 QKB327690:QLF393216 QTX327690:QVB393216 RDT327690:REX393216 RNP327690:ROT393216 RXL327690:RYP393216 SHH327690:SIL393216 SRD327690:SSH393216 TAZ327690:TCD393216 TKV327690:TLZ393216 TUR327690:TVV393216 UEN327690:UFR393216 UOJ327690:UPN393216 UYF327690:UZJ393216 VIB327690:VJF393216 VRX327690:VTB393216 WBT327690:WCX393216 WLP327690:WMT393216 WVL327690:WWP393216 D393226:AH458752 IZ393226:KD458752 SV393226:TZ458752 ACR393226:ADV458752 AMN393226:ANR458752 AWJ393226:AXN458752 BGF393226:BHJ458752 BQB393226:BRF458752 BZX393226:CBB458752 CJT393226:CKX458752 CTP393226:CUT458752 DDL393226:DEP458752 DNH393226:DOL458752 DXD393226:DYH458752 EGZ393226:EID458752 EQV393226:ERZ458752 FAR393226:FBV458752 FKN393226:FLR458752 FUJ393226:FVN458752 GEF393226:GFJ458752 GOB393226:GPF458752 GXX393226:GZB458752 HHT393226:HIX458752 HRP393226:HST458752 IBL393226:ICP458752 ILH393226:IML458752 IVD393226:IWH458752 JEZ393226:JGD458752 JOV393226:JPZ458752 JYR393226:JZV458752 KIN393226:KJR458752 KSJ393226:KTN458752 LCF393226:LDJ458752 LMB393226:LNF458752 LVX393226:LXB458752 MFT393226:MGX458752 MPP393226:MQT458752 MZL393226:NAP458752 NJH393226:NKL458752 NTD393226:NUH458752 OCZ393226:OED458752 OMV393226:ONZ458752 OWR393226:OXV458752 PGN393226:PHR458752 PQJ393226:PRN458752 QAF393226:QBJ458752 QKB393226:QLF458752 QTX393226:QVB458752 RDT393226:REX458752 RNP393226:ROT458752 RXL393226:RYP458752 SHH393226:SIL458752 SRD393226:SSH458752 TAZ393226:TCD458752 TKV393226:TLZ458752 TUR393226:TVV458752 UEN393226:UFR458752 UOJ393226:UPN458752 UYF393226:UZJ458752 VIB393226:VJF458752 VRX393226:VTB458752 WBT393226:WCX458752 WLP393226:WMT458752 WVL393226:WWP458752 D458762:AH524288 IZ458762:KD524288 SV458762:TZ524288 ACR458762:ADV524288 AMN458762:ANR524288 AWJ458762:AXN524288 BGF458762:BHJ524288 BQB458762:BRF524288 BZX458762:CBB524288 CJT458762:CKX524288 CTP458762:CUT524288 DDL458762:DEP524288 DNH458762:DOL524288 DXD458762:DYH524288 EGZ458762:EID524288 EQV458762:ERZ524288 FAR458762:FBV524288 FKN458762:FLR524288 FUJ458762:FVN524288 GEF458762:GFJ524288 GOB458762:GPF524288 GXX458762:GZB524288 HHT458762:HIX524288 HRP458762:HST524288 IBL458762:ICP524288 ILH458762:IML524288 IVD458762:IWH524288 JEZ458762:JGD524288 JOV458762:JPZ524288 JYR458762:JZV524288 KIN458762:KJR524288 KSJ458762:KTN524288 LCF458762:LDJ524288 LMB458762:LNF524288 LVX458762:LXB524288 MFT458762:MGX524288 MPP458762:MQT524288 MZL458762:NAP524288 NJH458762:NKL524288 NTD458762:NUH524288 OCZ458762:OED524288 OMV458762:ONZ524288 OWR458762:OXV524288 PGN458762:PHR524288 PQJ458762:PRN524288 QAF458762:QBJ524288 QKB458762:QLF524288 QTX458762:QVB524288 RDT458762:REX524288 RNP458762:ROT524288 RXL458762:RYP524288 SHH458762:SIL524288 SRD458762:SSH524288 TAZ458762:TCD524288 TKV458762:TLZ524288 TUR458762:TVV524288 UEN458762:UFR524288 UOJ458762:UPN524288 UYF458762:UZJ524288 VIB458762:VJF524288 VRX458762:VTB524288 WBT458762:WCX524288 WLP458762:WMT524288 WVL458762:WWP524288 D524298:AH589824 IZ524298:KD589824 SV524298:TZ589824 ACR524298:ADV589824 AMN524298:ANR589824 AWJ524298:AXN589824 BGF524298:BHJ589824 BQB524298:BRF589824 BZX524298:CBB589824 CJT524298:CKX589824 CTP524298:CUT589824 DDL524298:DEP589824 DNH524298:DOL589824 DXD524298:DYH589824 EGZ524298:EID589824 EQV524298:ERZ589824 FAR524298:FBV589824 FKN524298:FLR589824 FUJ524298:FVN589824 GEF524298:GFJ589824 GOB524298:GPF589824 GXX524298:GZB589824 HHT524298:HIX589824 HRP524298:HST589824 IBL524298:ICP589824 ILH524298:IML589824 IVD524298:IWH589824 JEZ524298:JGD589824 JOV524298:JPZ589824 JYR524298:JZV589824 KIN524298:KJR589824 KSJ524298:KTN589824 LCF524298:LDJ589824 LMB524298:LNF589824 LVX524298:LXB589824 MFT524298:MGX589824 MPP524298:MQT589824 MZL524298:NAP589824 NJH524298:NKL589824 NTD524298:NUH589824 OCZ524298:OED589824 OMV524298:ONZ589824 OWR524298:OXV589824 PGN524298:PHR589824 PQJ524298:PRN589824 QAF524298:QBJ589824 QKB524298:QLF589824 QTX524298:QVB589824 RDT524298:REX589824 RNP524298:ROT589824 RXL524298:RYP589824 SHH524298:SIL589824 SRD524298:SSH589824 TAZ524298:TCD589824 TKV524298:TLZ589824 TUR524298:TVV589824 UEN524298:UFR589824 UOJ524298:UPN589824 UYF524298:UZJ589824 VIB524298:VJF589824 VRX524298:VTB589824 WBT524298:WCX589824 WLP524298:WMT589824 WVL524298:WWP589824 D589834:AH655360 IZ589834:KD655360 SV589834:TZ655360 ACR589834:ADV655360 AMN589834:ANR655360 AWJ589834:AXN655360 BGF589834:BHJ655360 BQB589834:BRF655360 BZX589834:CBB655360 CJT589834:CKX655360 CTP589834:CUT655360 DDL589834:DEP655360 DNH589834:DOL655360 DXD589834:DYH655360 EGZ589834:EID655360 EQV589834:ERZ655360 FAR589834:FBV655360 FKN589834:FLR655360 FUJ589834:FVN655360 GEF589834:GFJ655360 GOB589834:GPF655360 GXX589834:GZB655360 HHT589834:HIX655360 HRP589834:HST655360 IBL589834:ICP655360 ILH589834:IML655360 IVD589834:IWH655360 JEZ589834:JGD655360 JOV589834:JPZ655360 JYR589834:JZV655360 KIN589834:KJR655360 KSJ589834:KTN655360 LCF589834:LDJ655360 LMB589834:LNF655360 LVX589834:LXB655360 MFT589834:MGX655360 MPP589834:MQT655360 MZL589834:NAP655360 NJH589834:NKL655360 NTD589834:NUH655360 OCZ589834:OED655360 OMV589834:ONZ655360 OWR589834:OXV655360 PGN589834:PHR655360 PQJ589834:PRN655360 QAF589834:QBJ655360 QKB589834:QLF655360 QTX589834:QVB655360 RDT589834:REX655360 RNP589834:ROT655360 RXL589834:RYP655360 SHH589834:SIL655360 SRD589834:SSH655360 TAZ589834:TCD655360 TKV589834:TLZ655360 TUR589834:TVV655360 UEN589834:UFR655360 UOJ589834:UPN655360 UYF589834:UZJ655360 VIB589834:VJF655360 VRX589834:VTB655360 WBT589834:WCX655360 WLP589834:WMT655360 WVL589834:WWP655360 D655370:AH720896 IZ655370:KD720896 SV655370:TZ720896 ACR655370:ADV720896 AMN655370:ANR720896 AWJ655370:AXN720896 BGF655370:BHJ720896 BQB655370:BRF720896 BZX655370:CBB720896 CJT655370:CKX720896 CTP655370:CUT720896 DDL655370:DEP720896 DNH655370:DOL720896 DXD655370:DYH720896 EGZ655370:EID720896 EQV655370:ERZ720896 FAR655370:FBV720896 FKN655370:FLR720896 FUJ655370:FVN720896 GEF655370:GFJ720896 GOB655370:GPF720896 GXX655370:GZB720896 HHT655370:HIX720896 HRP655370:HST720896 IBL655370:ICP720896 ILH655370:IML720896 IVD655370:IWH720896 JEZ655370:JGD720896 JOV655370:JPZ720896 JYR655370:JZV720896 KIN655370:KJR720896 KSJ655370:KTN720896 LCF655370:LDJ720896 LMB655370:LNF720896 LVX655370:LXB720896 MFT655370:MGX720896 MPP655370:MQT720896 MZL655370:NAP720896 NJH655370:NKL720896 NTD655370:NUH720896 OCZ655370:OED720896 OMV655370:ONZ720896 OWR655370:OXV720896 PGN655370:PHR720896 PQJ655370:PRN720896 QAF655370:QBJ720896 QKB655370:QLF720896 QTX655370:QVB720896 RDT655370:REX720896 RNP655370:ROT720896 RXL655370:RYP720896 SHH655370:SIL720896 SRD655370:SSH720896 TAZ655370:TCD720896 TKV655370:TLZ720896 TUR655370:TVV720896 UEN655370:UFR720896 UOJ655370:UPN720896 UYF655370:UZJ720896 VIB655370:VJF720896 VRX655370:VTB720896 WBT655370:WCX720896 WLP655370:WMT720896 WVL655370:WWP720896 D720906:AH786432 IZ720906:KD786432 SV720906:TZ786432 ACR720906:ADV786432 AMN720906:ANR786432 AWJ720906:AXN786432 BGF720906:BHJ786432 BQB720906:BRF786432 BZX720906:CBB786432 CJT720906:CKX786432 CTP720906:CUT786432 DDL720906:DEP786432 DNH720906:DOL786432 DXD720906:DYH786432 EGZ720906:EID786432 EQV720906:ERZ786432 FAR720906:FBV786432 FKN720906:FLR786432 FUJ720906:FVN786432 GEF720906:GFJ786432 GOB720906:GPF786432 GXX720906:GZB786432 HHT720906:HIX786432 HRP720906:HST786432 IBL720906:ICP786432 ILH720906:IML786432 IVD720906:IWH786432 JEZ720906:JGD786432 JOV720906:JPZ786432 JYR720906:JZV786432 KIN720906:KJR786432 KSJ720906:KTN786432 LCF720906:LDJ786432 LMB720906:LNF786432 LVX720906:LXB786432 MFT720906:MGX786432 MPP720906:MQT786432 MZL720906:NAP786432 NJH720906:NKL786432 NTD720906:NUH786432 OCZ720906:OED786432 OMV720906:ONZ786432 OWR720906:OXV786432 PGN720906:PHR786432 PQJ720906:PRN786432 QAF720906:QBJ786432 QKB720906:QLF786432 QTX720906:QVB786432 RDT720906:REX786432 RNP720906:ROT786432 RXL720906:RYP786432 SHH720906:SIL786432 SRD720906:SSH786432 TAZ720906:TCD786432 TKV720906:TLZ786432 TUR720906:TVV786432 UEN720906:UFR786432 UOJ720906:UPN786432 UYF720906:UZJ786432 VIB720906:VJF786432 VRX720906:VTB786432 WBT720906:WCX786432 WLP720906:WMT786432 WVL720906:WWP786432 D786442:AH851968 IZ786442:KD851968 SV786442:TZ851968 ACR786442:ADV851968 AMN786442:ANR851968 AWJ786442:AXN851968 BGF786442:BHJ851968 BQB786442:BRF851968 BZX786442:CBB851968 CJT786442:CKX851968 CTP786442:CUT851968 DDL786442:DEP851968 DNH786442:DOL851968 DXD786442:DYH851968 EGZ786442:EID851968 EQV786442:ERZ851968 FAR786442:FBV851968 FKN786442:FLR851968 FUJ786442:FVN851968 GEF786442:GFJ851968 GOB786442:GPF851968 GXX786442:GZB851968 HHT786442:HIX851968 HRP786442:HST851968 IBL786442:ICP851968 ILH786442:IML851968 IVD786442:IWH851968 JEZ786442:JGD851968 JOV786442:JPZ851968 JYR786442:JZV851968 KIN786442:KJR851968 KSJ786442:KTN851968 LCF786442:LDJ851968 LMB786442:LNF851968 LVX786442:LXB851968 MFT786442:MGX851968 MPP786442:MQT851968 MZL786442:NAP851968 NJH786442:NKL851968 NTD786442:NUH851968 OCZ786442:OED851968 OMV786442:ONZ851968 OWR786442:OXV851968 PGN786442:PHR851968 PQJ786442:PRN851968 QAF786442:QBJ851968 QKB786442:QLF851968 QTX786442:QVB851968 RDT786442:REX851968 RNP786442:ROT851968 RXL786442:RYP851968 SHH786442:SIL851968 SRD786442:SSH851968 TAZ786442:TCD851968 TKV786442:TLZ851968 TUR786442:TVV851968 UEN786442:UFR851968 UOJ786442:UPN851968 UYF786442:UZJ851968 VIB786442:VJF851968 VRX786442:VTB851968 WBT786442:WCX851968 WLP786442:WMT851968 WVL786442:WWP851968 D851978:AH917504 IZ851978:KD917504 SV851978:TZ917504 ACR851978:ADV917504 AMN851978:ANR917504 AWJ851978:AXN917504 BGF851978:BHJ917504 BQB851978:BRF917504 BZX851978:CBB917504 CJT851978:CKX917504 CTP851978:CUT917504 DDL851978:DEP917504 DNH851978:DOL917504 DXD851978:DYH917504 EGZ851978:EID917504 EQV851978:ERZ917504 FAR851978:FBV917504 FKN851978:FLR917504 FUJ851978:FVN917504 GEF851978:GFJ917504 GOB851978:GPF917504 GXX851978:GZB917504 HHT851978:HIX917504 HRP851978:HST917504 IBL851978:ICP917504 ILH851978:IML917504 IVD851978:IWH917504 JEZ851978:JGD917504 JOV851978:JPZ917504 JYR851978:JZV917504 KIN851978:KJR917504 KSJ851978:KTN917504 LCF851978:LDJ917504 LMB851978:LNF917504 LVX851978:LXB917504 MFT851978:MGX917504 MPP851978:MQT917504 MZL851978:NAP917504 NJH851978:NKL917504 NTD851978:NUH917504 OCZ851978:OED917504 OMV851978:ONZ917504 OWR851978:OXV917504 PGN851978:PHR917504 PQJ851978:PRN917504 QAF851978:QBJ917504 QKB851978:QLF917504 QTX851978:QVB917504 RDT851978:REX917504 RNP851978:ROT917504 RXL851978:RYP917504 SHH851978:SIL917504 SRD851978:SSH917504 TAZ851978:TCD917504 TKV851978:TLZ917504 TUR851978:TVV917504 UEN851978:UFR917504 UOJ851978:UPN917504 UYF851978:UZJ917504 VIB851978:VJF917504 VRX851978:VTB917504 WBT851978:WCX917504 WLP851978:WMT917504 WVL851978:WWP917504 D917514:AH983040 IZ917514:KD983040 SV917514:TZ983040 ACR917514:ADV983040 AMN917514:ANR983040 AWJ917514:AXN983040 BGF917514:BHJ983040 BQB917514:BRF983040 BZX917514:CBB983040 CJT917514:CKX983040 CTP917514:CUT983040 DDL917514:DEP983040 DNH917514:DOL983040 DXD917514:DYH983040 EGZ917514:EID983040 EQV917514:ERZ983040 FAR917514:FBV983040 FKN917514:FLR983040 FUJ917514:FVN983040 GEF917514:GFJ983040 GOB917514:GPF983040 GXX917514:GZB983040 HHT917514:HIX983040 HRP917514:HST983040 IBL917514:ICP983040 ILH917514:IML983040 IVD917514:IWH983040 JEZ917514:JGD983040 JOV917514:JPZ983040 JYR917514:JZV983040 KIN917514:KJR983040 KSJ917514:KTN983040 LCF917514:LDJ983040 LMB917514:LNF983040 LVX917514:LXB983040 MFT917514:MGX983040 MPP917514:MQT983040 MZL917514:NAP983040 NJH917514:NKL983040 NTD917514:NUH983040 OCZ917514:OED983040 OMV917514:ONZ983040 OWR917514:OXV983040 PGN917514:PHR983040 PQJ917514:PRN983040 QAF917514:QBJ983040 QKB917514:QLF983040 QTX917514:QVB983040 RDT917514:REX983040 RNP917514:ROT983040 RXL917514:RYP983040 SHH917514:SIL983040 SRD917514:SSH983040 TAZ917514:TCD983040 TKV917514:TLZ983040 TUR917514:TVV983040 UEN917514:UFR983040 UOJ917514:UPN983040 UYF917514:UZJ983040 VIB917514:VJF983040 VRX917514:VTB983040 WBT917514:WCX983040 WLP917514:WMT983040 WVL917514:WWP983040 D983050:AH1048576 IZ983050:KD1048576 SV983050:TZ1048576 ACR983050:ADV1048576 AMN983050:ANR1048576 AWJ983050:AXN1048576 BGF983050:BHJ1048576 BQB983050:BRF1048576 BZX983050:CBB1048576 CJT983050:CKX1048576 CTP983050:CUT1048576 DDL983050:DEP1048576 DNH983050:DOL1048576 DXD983050:DYH1048576 EGZ983050:EID1048576 EQV983050:ERZ1048576 FAR983050:FBV1048576 FKN983050:FLR1048576 FUJ983050:FVN1048576 GEF983050:GFJ1048576 GOB983050:GPF1048576 GXX983050:GZB1048576 HHT983050:HIX1048576 HRP983050:HST1048576 IBL983050:ICP1048576 ILH983050:IML1048576 IVD983050:IWH1048576 JEZ983050:JGD1048576 JOV983050:JPZ1048576 JYR983050:JZV1048576 KIN983050:KJR1048576 KSJ983050:KTN1048576 LCF983050:LDJ1048576 LMB983050:LNF1048576 LVX983050:LXB1048576 MFT983050:MGX1048576 MPP983050:MQT1048576 MZL983050:NAP1048576 NJH983050:NKL1048576 NTD983050:NUH1048576 OCZ983050:OED1048576 OMV983050:ONZ1048576 OWR983050:OXV1048576 PGN983050:PHR1048576 PQJ983050:PRN1048576 QAF983050:QBJ1048576 QKB983050:QLF1048576 QTX983050:QVB1048576 RDT983050:REX1048576 RNP983050:ROT1048576 RXL983050:RYP1048576 SHH983050:SIL1048576 SRD983050:SSH1048576 TAZ983050:TCD1048576 TKV983050:TLZ1048576 TUR983050:TVV1048576 UEN983050:UFR1048576 UOJ983050:UPN1048576 UYF983050:UZJ1048576 VIB983050:VJF1048576 VRX983050:VTB1048576 WBT983050:WCX1048576 WLP983050:WMT1048576 WVL983050:WWP1048576 D51:AH65536 IZ51:KD65536 SV51:TZ65536 ACR51:ADV65536 AMN51:ANR65536 AWJ51:AXN65536 BGF51:BHJ65536 BQB51:BRF65536 BZX51:CBB65536 CJT51:CKX65536 CTP51:CUT65536 DDL51:DEP65536 DNH51:DOL65536 DXD51:DYH65536 EGZ51:EID65536 EQV51:ERZ65536 FAR51:FBV65536 FKN51:FLR65536 FUJ51:FVN65536 GEF51:GFJ65536 GOB51:GPF65536 GXX51:GZB65536 HHT51:HIX65536 HRP51:HST65536 IBL51:ICP65536 ILH51:IML65536 IVD51:IWH65536 JEZ51:JGD65536 JOV51:JPZ65536 JYR51:JZV65536 KIN51:KJR65536 KSJ51:KTN65536 LCF51:LDJ65536 LMB51:LNF65536 LVX51:LXB65536 MFT51:MGX65536 MPP51:MQT65536 MZL51:NAP65536 NJH51:NKL65536 NTD51:NUH65536 OCZ51:OED65536 OMV51:ONZ65536 OWR51:OXV65536 PGN51:PHR65536 PQJ51:PRN65536 QAF51:QBJ65536 QKB51:QLF65536 QTX51:QVB65536 RDT51:REX65536 RNP51:ROT65536 RXL51:RYP65536 SHH51:SIL65536 SRD51:SSH65536 TAZ51:TCD65536 TKV51:TLZ65536 TUR51:TVV65536 UEN51:UFR65536 UOJ51:UPN65536 UYF51:UZJ65536 VIB51:VJF65536 VRX51:VTB65536 WBT51:WCX65536 WLP51:WMT65536 WVL51:WWP65536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40625" defaultRowHeight="15" x14ac:dyDescent="0.25"/>
  <cols>
    <col min="4" max="4" width="43.140625" bestFit="1" customWidth="1"/>
    <col min="5" max="5" width="10.42578125" bestFit="1" customWidth="1"/>
    <col min="9" max="9" width="15.5703125" bestFit="1" customWidth="1"/>
    <col min="10" max="10" width="10.42578125" bestFit="1" customWidth="1"/>
    <col min="11" max="11" width="16.28515625" bestFit="1" customWidth="1"/>
    <col min="12" max="12" width="10.42578125" bestFit="1" customWidth="1"/>
    <col min="13" max="13" width="8.5703125" bestFit="1" customWidth="1"/>
    <col min="15" max="15" width="12" bestFit="1" customWidth="1"/>
    <col min="16" max="16" width="10.5703125" bestFit="1" customWidth="1"/>
  </cols>
  <sheetData>
    <row r="1" spans="2:16" x14ac:dyDescent="0.25">
      <c r="E1" s="171" t="s">
        <v>183</v>
      </c>
      <c r="F1" s="173" t="s">
        <v>184</v>
      </c>
      <c r="G1" s="173"/>
      <c r="H1" s="173"/>
      <c r="I1" s="171" t="s">
        <v>185</v>
      </c>
      <c r="J1" s="171" t="s">
        <v>186</v>
      </c>
      <c r="K1" s="171" t="s">
        <v>187</v>
      </c>
      <c r="L1" s="171" t="s">
        <v>188</v>
      </c>
      <c r="M1" s="171" t="s">
        <v>189</v>
      </c>
    </row>
    <row r="2" spans="2:16" x14ac:dyDescent="0.25">
      <c r="E2" s="172"/>
      <c r="F2" s="107" t="s">
        <v>190</v>
      </c>
      <c r="G2" s="107" t="s">
        <v>191</v>
      </c>
      <c r="H2" s="107" t="s">
        <v>192</v>
      </c>
      <c r="I2" s="172"/>
      <c r="J2" s="172"/>
      <c r="K2" s="172"/>
      <c r="L2" s="172"/>
      <c r="M2" s="172"/>
      <c r="O2" t="s">
        <v>203</v>
      </c>
    </row>
    <row r="3" spans="2:16" x14ac:dyDescent="0.25">
      <c r="B3" s="170" t="s">
        <v>181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8</v>
      </c>
      <c r="I3" s="105" t="s">
        <v>193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193</v>
      </c>
      <c r="P3" s="106">
        <v>35</v>
      </c>
    </row>
    <row r="4" spans="2:16" x14ac:dyDescent="0.25">
      <c r="B4" s="170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19</v>
      </c>
      <c r="I4" s="105" t="s">
        <v>194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194</v>
      </c>
      <c r="P4" s="106">
        <v>45</v>
      </c>
    </row>
    <row r="5" spans="2:16" x14ac:dyDescent="0.25">
      <c r="B5" s="170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24</v>
      </c>
      <c r="I5" s="105" t="s">
        <v>194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8</v>
      </c>
      <c r="O5" s="105"/>
      <c r="P5" s="106"/>
    </row>
    <row r="6" spans="2:16" x14ac:dyDescent="0.25">
      <c r="B6" s="170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23</v>
      </c>
      <c r="I6" s="105" t="s">
        <v>193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25">
      <c r="B7" s="170"/>
      <c r="C7">
        <v>11490</v>
      </c>
      <c r="D7" t="s">
        <v>93</v>
      </c>
      <c r="I7" s="106"/>
    </row>
    <row r="8" spans="2:16" x14ac:dyDescent="0.25">
      <c r="B8" s="170"/>
      <c r="C8">
        <v>11438</v>
      </c>
      <c r="D8" t="s">
        <v>2</v>
      </c>
      <c r="I8" s="106"/>
    </row>
    <row r="9" spans="2:16" x14ac:dyDescent="0.25">
      <c r="B9" s="170"/>
      <c r="C9">
        <v>11375</v>
      </c>
      <c r="D9" t="s">
        <v>98</v>
      </c>
      <c r="I9" s="106"/>
    </row>
    <row r="10" spans="2:16" x14ac:dyDescent="0.25">
      <c r="B10" s="170"/>
      <c r="C10">
        <v>11505</v>
      </c>
      <c r="D10" t="s">
        <v>99</v>
      </c>
      <c r="I10" s="106"/>
    </row>
    <row r="11" spans="2:16" x14ac:dyDescent="0.25">
      <c r="B11" s="170"/>
      <c r="C11">
        <v>11525</v>
      </c>
      <c r="D11" t="s">
        <v>118</v>
      </c>
      <c r="I11" s="106"/>
      <c r="O11" s="103" t="s">
        <v>195</v>
      </c>
      <c r="P11" s="104" t="s">
        <v>202</v>
      </c>
    </row>
    <row r="12" spans="2:16" x14ac:dyDescent="0.25">
      <c r="B12" s="170"/>
      <c r="C12">
        <v>2096</v>
      </c>
      <c r="D12" t="s">
        <v>7</v>
      </c>
      <c r="I12" s="106"/>
      <c r="O12" s="55" t="s">
        <v>196</v>
      </c>
      <c r="P12" s="104" t="s">
        <v>197</v>
      </c>
    </row>
    <row r="13" spans="2:16" x14ac:dyDescent="0.25">
      <c r="B13" s="170"/>
      <c r="C13">
        <v>11459</v>
      </c>
      <c r="D13" t="s">
        <v>47</v>
      </c>
      <c r="I13" s="106"/>
      <c r="O13" s="102" t="s">
        <v>198</v>
      </c>
      <c r="P13" s="104" t="s">
        <v>199</v>
      </c>
    </row>
    <row r="14" spans="2:16" x14ac:dyDescent="0.25">
      <c r="B14" s="170"/>
      <c r="C14">
        <v>11461</v>
      </c>
      <c r="D14" t="s">
        <v>49</v>
      </c>
      <c r="I14" s="106"/>
      <c r="O14" s="101" t="s">
        <v>200</v>
      </c>
      <c r="P14" s="104" t="s">
        <v>201</v>
      </c>
    </row>
    <row r="15" spans="2:16" x14ac:dyDescent="0.25">
      <c r="B15" s="170"/>
      <c r="C15">
        <v>11523</v>
      </c>
      <c r="D15" t="s">
        <v>117</v>
      </c>
      <c r="I15" s="106"/>
    </row>
    <row r="16" spans="2:16" x14ac:dyDescent="0.25">
      <c r="B16" s="170"/>
      <c r="C16">
        <v>11483</v>
      </c>
      <c r="D16" t="s">
        <v>18</v>
      </c>
      <c r="I16" s="106"/>
    </row>
    <row r="17" spans="2:9" x14ac:dyDescent="0.25">
      <c r="B17" s="170"/>
      <c r="C17">
        <v>11487</v>
      </c>
      <c r="D17" t="s">
        <v>19</v>
      </c>
      <c r="I17" s="106"/>
    </row>
    <row r="18" spans="2:9" x14ac:dyDescent="0.25">
      <c r="B18" s="170" t="s">
        <v>52</v>
      </c>
      <c r="C18">
        <v>11411</v>
      </c>
      <c r="D18" t="s">
        <v>21</v>
      </c>
      <c r="I18" s="106"/>
    </row>
    <row r="19" spans="2:9" x14ac:dyDescent="0.25">
      <c r="B19" s="170"/>
      <c r="C19">
        <v>11414</v>
      </c>
      <c r="D19" t="s">
        <v>22</v>
      </c>
      <c r="I19" s="106"/>
    </row>
    <row r="20" spans="2:9" x14ac:dyDescent="0.25">
      <c r="B20" s="170"/>
      <c r="C20">
        <v>11453</v>
      </c>
      <c r="D20" t="s">
        <v>23</v>
      </c>
      <c r="I20" s="106"/>
    </row>
    <row r="21" spans="2:9" x14ac:dyDescent="0.25">
      <c r="B21" s="170"/>
      <c r="C21">
        <v>11451</v>
      </c>
      <c r="D21" t="s">
        <v>24</v>
      </c>
      <c r="I21" s="106"/>
    </row>
    <row r="22" spans="2:9" x14ac:dyDescent="0.25">
      <c r="B22" s="170"/>
      <c r="C22">
        <v>11415</v>
      </c>
      <c r="D22" t="s">
        <v>25</v>
      </c>
      <c r="I22" s="106"/>
    </row>
    <row r="23" spans="2:9" x14ac:dyDescent="0.25">
      <c r="B23" s="170"/>
      <c r="C23">
        <v>11413</v>
      </c>
      <c r="D23" t="s">
        <v>26</v>
      </c>
      <c r="I23" s="106"/>
    </row>
    <row r="24" spans="2:9" x14ac:dyDescent="0.25">
      <c r="B24" s="170"/>
      <c r="C24">
        <v>11503</v>
      </c>
      <c r="D24" t="s">
        <v>16</v>
      </c>
      <c r="I24" s="106"/>
    </row>
    <row r="25" spans="2:9" x14ac:dyDescent="0.25">
      <c r="B25" s="170"/>
      <c r="C25">
        <v>11450</v>
      </c>
      <c r="D25" t="s">
        <v>27</v>
      </c>
      <c r="I25" s="106"/>
    </row>
    <row r="26" spans="2:9" x14ac:dyDescent="0.25">
      <c r="B26" s="170"/>
      <c r="C26">
        <v>11473</v>
      </c>
      <c r="D26" t="s">
        <v>28</v>
      </c>
      <c r="I26" s="106"/>
    </row>
    <row r="27" spans="2:9" x14ac:dyDescent="0.25">
      <c r="B27" s="170"/>
      <c r="C27">
        <v>11454</v>
      </c>
      <c r="D27" t="s">
        <v>29</v>
      </c>
      <c r="I27" s="106"/>
    </row>
    <row r="28" spans="2:9" x14ac:dyDescent="0.25">
      <c r="B28" s="170"/>
      <c r="C28">
        <v>11479</v>
      </c>
      <c r="D28" t="s">
        <v>30</v>
      </c>
      <c r="I28" s="106"/>
    </row>
    <row r="29" spans="2:9" x14ac:dyDescent="0.25">
      <c r="B29" s="170"/>
      <c r="C29">
        <v>11489</v>
      </c>
      <c r="D29" t="s">
        <v>31</v>
      </c>
      <c r="I29" s="106"/>
    </row>
    <row r="30" spans="2:9" x14ac:dyDescent="0.25">
      <c r="B30" s="170"/>
      <c r="C30">
        <v>11423</v>
      </c>
      <c r="D30" t="s">
        <v>32</v>
      </c>
      <c r="I30" s="106"/>
    </row>
    <row r="31" spans="2:9" x14ac:dyDescent="0.25">
      <c r="B31" s="170"/>
      <c r="C31">
        <v>11464</v>
      </c>
      <c r="D31" t="s">
        <v>96</v>
      </c>
      <c r="I31" s="106"/>
    </row>
    <row r="32" spans="2:9" x14ac:dyDescent="0.25">
      <c r="B32" s="170"/>
      <c r="C32">
        <v>11492</v>
      </c>
      <c r="D32" t="s">
        <v>94</v>
      </c>
      <c r="I32" s="106"/>
    </row>
    <row r="33" spans="2:9" x14ac:dyDescent="0.25">
      <c r="B33" s="170"/>
      <c r="C33">
        <v>11465</v>
      </c>
      <c r="D33" t="s">
        <v>33</v>
      </c>
      <c r="I33" s="106"/>
    </row>
    <row r="34" spans="2:9" x14ac:dyDescent="0.25">
      <c r="B34" s="170"/>
      <c r="C34">
        <v>11292</v>
      </c>
      <c r="D34" t="s">
        <v>4</v>
      </c>
    </row>
    <row r="35" spans="2:9" x14ac:dyDescent="0.25">
      <c r="B35" s="170"/>
      <c r="C35">
        <v>11474</v>
      </c>
      <c r="D35" t="s">
        <v>34</v>
      </c>
    </row>
    <row r="36" spans="2:9" x14ac:dyDescent="0.25">
      <c r="B36" s="170"/>
      <c r="C36">
        <v>11462</v>
      </c>
      <c r="D36" t="s">
        <v>35</v>
      </c>
    </row>
    <row r="37" spans="2:9" x14ac:dyDescent="0.25">
      <c r="B37" s="170"/>
      <c r="C37">
        <v>11441</v>
      </c>
      <c r="D37" t="s">
        <v>36</v>
      </c>
    </row>
    <row r="38" spans="2:9" x14ac:dyDescent="0.25">
      <c r="B38" s="170"/>
      <c r="C38">
        <v>11376</v>
      </c>
      <c r="D38" t="s">
        <v>37</v>
      </c>
    </row>
    <row r="39" spans="2:9" x14ac:dyDescent="0.25">
      <c r="B39" s="170"/>
      <c r="C39">
        <v>11420</v>
      </c>
      <c r="D39" t="s">
        <v>38</v>
      </c>
    </row>
    <row r="40" spans="2:9" x14ac:dyDescent="0.25">
      <c r="B40" s="170"/>
      <c r="C40">
        <v>11442</v>
      </c>
      <c r="D40" t="s">
        <v>39</v>
      </c>
    </row>
    <row r="41" spans="2:9" x14ac:dyDescent="0.25">
      <c r="B41" s="170"/>
      <c r="C41">
        <v>11439</v>
      </c>
      <c r="D41" t="s">
        <v>40</v>
      </c>
    </row>
    <row r="42" spans="2:9" x14ac:dyDescent="0.25">
      <c r="B42" s="170"/>
      <c r="C42">
        <v>11471</v>
      </c>
      <c r="D42" t="s">
        <v>41</v>
      </c>
    </row>
    <row r="43" spans="2:9" x14ac:dyDescent="0.25">
      <c r="B43" s="170"/>
      <c r="C43">
        <v>11472</v>
      </c>
      <c r="D43" t="s">
        <v>42</v>
      </c>
    </row>
    <row r="44" spans="2:9" x14ac:dyDescent="0.25">
      <c r="B44" s="170"/>
      <c r="C44">
        <v>11460</v>
      </c>
      <c r="D44" t="s">
        <v>43</v>
      </c>
    </row>
    <row r="45" spans="2:9" x14ac:dyDescent="0.25">
      <c r="B45" s="170"/>
      <c r="C45">
        <v>11419</v>
      </c>
      <c r="D45" t="s">
        <v>44</v>
      </c>
    </row>
    <row r="46" spans="2:9" x14ac:dyDescent="0.25">
      <c r="B46" s="170"/>
      <c r="C46">
        <v>11416</v>
      </c>
      <c r="D46" t="s">
        <v>45</v>
      </c>
    </row>
    <row r="47" spans="2:9" x14ac:dyDescent="0.25">
      <c r="B47" s="170"/>
      <c r="C47">
        <v>11452</v>
      </c>
      <c r="D47" t="s">
        <v>46</v>
      </c>
    </row>
    <row r="48" spans="2:9" x14ac:dyDescent="0.25">
      <c r="B48" s="170"/>
      <c r="C48">
        <v>11470</v>
      </c>
      <c r="D48" t="s">
        <v>48</v>
      </c>
    </row>
    <row r="49" spans="1:5" x14ac:dyDescent="0.25">
      <c r="B49" s="170"/>
      <c r="C49">
        <v>11491</v>
      </c>
      <c r="D49" t="s">
        <v>95</v>
      </c>
    </row>
    <row r="50" spans="1:5" x14ac:dyDescent="0.25">
      <c r="B50" s="170"/>
      <c r="C50">
        <v>11412</v>
      </c>
      <c r="D50" t="s">
        <v>50</v>
      </c>
    </row>
    <row r="51" spans="1:5" x14ac:dyDescent="0.25">
      <c r="B51" s="170"/>
      <c r="C51">
        <v>11418</v>
      </c>
      <c r="D51" t="s">
        <v>51</v>
      </c>
    </row>
    <row r="52" spans="1:5" x14ac:dyDescent="0.25">
      <c r="A52" s="170" t="s">
        <v>182</v>
      </c>
      <c r="B52" s="170" t="s">
        <v>81</v>
      </c>
      <c r="C52">
        <v>11290</v>
      </c>
      <c r="D52" t="s">
        <v>3</v>
      </c>
      <c r="E52" s="81">
        <v>11430</v>
      </c>
    </row>
    <row r="53" spans="1:5" x14ac:dyDescent="0.25">
      <c r="A53" s="170"/>
      <c r="B53" s="170"/>
      <c r="C53">
        <v>11291</v>
      </c>
      <c r="D53" t="s">
        <v>6</v>
      </c>
      <c r="E53" s="81">
        <v>11431</v>
      </c>
    </row>
    <row r="54" spans="1:5" x14ac:dyDescent="0.25">
      <c r="A54" s="170"/>
      <c r="B54" s="170"/>
      <c r="C54">
        <v>11363</v>
      </c>
      <c r="D54" t="s">
        <v>5</v>
      </c>
      <c r="E54" s="81">
        <v>11448</v>
      </c>
    </row>
    <row r="55" spans="1:5" x14ac:dyDescent="0.25">
      <c r="A55" s="170"/>
      <c r="B55" s="170"/>
      <c r="C55">
        <v>11401</v>
      </c>
      <c r="D55" t="s">
        <v>108</v>
      </c>
      <c r="E55" s="81">
        <v>11494</v>
      </c>
    </row>
    <row r="56" spans="1:5" x14ac:dyDescent="0.25">
      <c r="A56" s="170"/>
      <c r="B56" s="170"/>
      <c r="C56">
        <v>11406</v>
      </c>
      <c r="D56" t="s">
        <v>73</v>
      </c>
      <c r="E56" s="81">
        <v>11433</v>
      </c>
    </row>
    <row r="57" spans="1:5" x14ac:dyDescent="0.25">
      <c r="A57" s="170"/>
      <c r="B57" s="170"/>
      <c r="C57">
        <v>11407</v>
      </c>
      <c r="D57" t="s">
        <v>80</v>
      </c>
      <c r="E57" s="81">
        <v>11511</v>
      </c>
    </row>
    <row r="58" spans="1:5" x14ac:dyDescent="0.25">
      <c r="A58" s="170"/>
      <c r="B58" s="170"/>
      <c r="C58">
        <v>11408</v>
      </c>
      <c r="D58" t="s">
        <v>64</v>
      </c>
      <c r="E58" s="81">
        <v>11449</v>
      </c>
    </row>
    <row r="59" spans="1:5" x14ac:dyDescent="0.25">
      <c r="A59" s="170"/>
      <c r="B59" s="170"/>
      <c r="C59">
        <v>11421</v>
      </c>
      <c r="D59" t="s">
        <v>62</v>
      </c>
      <c r="E59" s="81">
        <v>11401</v>
      </c>
    </row>
    <row r="60" spans="1:5" x14ac:dyDescent="0.25">
      <c r="A60" s="170"/>
      <c r="B60" s="170"/>
      <c r="C60">
        <v>11422</v>
      </c>
      <c r="D60" t="s">
        <v>69</v>
      </c>
      <c r="E60" s="81">
        <v>11485</v>
      </c>
    </row>
    <row r="61" spans="1:5" x14ac:dyDescent="0.25">
      <c r="A61" s="170"/>
      <c r="B61" s="170"/>
      <c r="C61">
        <v>11428</v>
      </c>
      <c r="D61" t="s">
        <v>65</v>
      </c>
      <c r="E61" s="81">
        <v>11499</v>
      </c>
    </row>
    <row r="62" spans="1:5" x14ac:dyDescent="0.25">
      <c r="A62" s="170"/>
      <c r="B62" s="170"/>
      <c r="C62">
        <v>11430</v>
      </c>
      <c r="D62" t="s">
        <v>53</v>
      </c>
      <c r="E62" s="81">
        <v>11421</v>
      </c>
    </row>
    <row r="63" spans="1:5" x14ac:dyDescent="0.25">
      <c r="A63" s="170"/>
      <c r="B63" s="170"/>
      <c r="C63">
        <v>11431</v>
      </c>
      <c r="D63" t="s">
        <v>54</v>
      </c>
      <c r="E63" s="81">
        <v>11484</v>
      </c>
    </row>
    <row r="64" spans="1:5" x14ac:dyDescent="0.25">
      <c r="A64" s="170"/>
      <c r="B64" s="170"/>
      <c r="C64">
        <v>11432</v>
      </c>
      <c r="D64" t="s">
        <v>68</v>
      </c>
      <c r="E64" s="81">
        <v>11502</v>
      </c>
    </row>
    <row r="65" spans="1:5" x14ac:dyDescent="0.25">
      <c r="A65" s="170"/>
      <c r="B65" s="170"/>
      <c r="C65">
        <v>11433</v>
      </c>
      <c r="D65" t="s">
        <v>57</v>
      </c>
      <c r="E65" s="81">
        <v>11408</v>
      </c>
    </row>
    <row r="66" spans="1:5" x14ac:dyDescent="0.25">
      <c r="A66" s="170"/>
      <c r="B66" s="170"/>
      <c r="C66">
        <v>11434</v>
      </c>
      <c r="D66" t="s">
        <v>76</v>
      </c>
      <c r="E66" s="81">
        <v>11428</v>
      </c>
    </row>
    <row r="67" spans="1:5" x14ac:dyDescent="0.25">
      <c r="A67" s="170"/>
      <c r="B67" s="170"/>
      <c r="C67">
        <v>11444</v>
      </c>
      <c r="D67" t="s">
        <v>75</v>
      </c>
      <c r="E67" s="81">
        <v>11445</v>
      </c>
    </row>
    <row r="68" spans="1:5" x14ac:dyDescent="0.25">
      <c r="A68" s="170"/>
      <c r="B68" s="170"/>
      <c r="C68">
        <v>11445</v>
      </c>
      <c r="D68" t="s">
        <v>67</v>
      </c>
      <c r="E68" s="81">
        <v>11432</v>
      </c>
    </row>
    <row r="69" spans="1:5" x14ac:dyDescent="0.25">
      <c r="A69" s="170"/>
      <c r="B69" s="170"/>
      <c r="C69">
        <v>11448</v>
      </c>
      <c r="D69" t="s">
        <v>55</v>
      </c>
      <c r="E69" s="81">
        <v>11422</v>
      </c>
    </row>
    <row r="70" spans="1:5" x14ac:dyDescent="0.25">
      <c r="A70" s="170"/>
      <c r="B70" s="170"/>
      <c r="C70">
        <v>11449</v>
      </c>
      <c r="D70" t="s">
        <v>58</v>
      </c>
      <c r="E70" s="81">
        <v>11506</v>
      </c>
    </row>
    <row r="71" spans="1:5" x14ac:dyDescent="0.25">
      <c r="A71" s="170"/>
      <c r="B71" s="170"/>
      <c r="C71">
        <v>11455</v>
      </c>
      <c r="D71" t="s">
        <v>77</v>
      </c>
      <c r="E71" s="81">
        <v>11478</v>
      </c>
    </row>
    <row r="72" spans="1:5" x14ac:dyDescent="0.25">
      <c r="A72" s="170"/>
      <c r="B72" s="170"/>
      <c r="C72">
        <v>11456</v>
      </c>
      <c r="D72" t="s">
        <v>72</v>
      </c>
      <c r="E72" s="81">
        <v>11477</v>
      </c>
    </row>
    <row r="73" spans="1:5" x14ac:dyDescent="0.25">
      <c r="A73" s="170"/>
      <c r="B73" s="170"/>
      <c r="C73">
        <v>11457</v>
      </c>
      <c r="D73" t="s">
        <v>61</v>
      </c>
      <c r="E73" s="81">
        <v>11517</v>
      </c>
    </row>
    <row r="74" spans="1:5" x14ac:dyDescent="0.25">
      <c r="A74" s="170"/>
      <c r="B74" s="170"/>
      <c r="C74">
        <v>11458</v>
      </c>
      <c r="D74" t="s">
        <v>60</v>
      </c>
      <c r="E74" s="81">
        <v>11514</v>
      </c>
    </row>
    <row r="75" spans="1:5" x14ac:dyDescent="0.25">
      <c r="A75" s="170"/>
      <c r="B75" s="170"/>
      <c r="C75">
        <v>11463</v>
      </c>
      <c r="D75" t="s">
        <v>79</v>
      </c>
      <c r="E75" s="81">
        <v>11500</v>
      </c>
    </row>
    <row r="76" spans="1:5" x14ac:dyDescent="0.25">
      <c r="A76" s="170"/>
      <c r="B76" s="170"/>
      <c r="C76">
        <v>11469</v>
      </c>
      <c r="D76" t="s">
        <v>74</v>
      </c>
      <c r="E76" s="81">
        <v>11501</v>
      </c>
    </row>
    <row r="77" spans="1:5" x14ac:dyDescent="0.25">
      <c r="A77" s="170"/>
      <c r="B77" s="170"/>
      <c r="C77">
        <v>11475</v>
      </c>
      <c r="D77" t="s">
        <v>56</v>
      </c>
      <c r="E77" s="81">
        <v>11456</v>
      </c>
    </row>
    <row r="78" spans="1:5" x14ac:dyDescent="0.25">
      <c r="A78" s="170"/>
      <c r="B78" s="170"/>
      <c r="C78">
        <v>11477</v>
      </c>
      <c r="D78" t="s">
        <v>71</v>
      </c>
      <c r="E78" s="81">
        <v>11495</v>
      </c>
    </row>
    <row r="79" spans="1:5" x14ac:dyDescent="0.25">
      <c r="A79" s="170"/>
      <c r="B79" s="170"/>
      <c r="C79">
        <v>11478</v>
      </c>
      <c r="D79" t="s">
        <v>70</v>
      </c>
      <c r="E79" s="81">
        <v>11496</v>
      </c>
    </row>
    <row r="80" spans="1:5" x14ac:dyDescent="0.25">
      <c r="A80" s="170"/>
      <c r="B80" s="170"/>
      <c r="C80">
        <v>11480</v>
      </c>
      <c r="D80" t="s">
        <v>66</v>
      </c>
      <c r="E80" s="81">
        <v>11493</v>
      </c>
    </row>
    <row r="81" spans="1:5" x14ac:dyDescent="0.25">
      <c r="A81" s="170"/>
      <c r="B81" s="170"/>
      <c r="C81">
        <v>11484</v>
      </c>
      <c r="D81" t="s">
        <v>63</v>
      </c>
      <c r="E81" s="81">
        <v>11406</v>
      </c>
    </row>
    <row r="82" spans="1:5" x14ac:dyDescent="0.25">
      <c r="A82" s="170"/>
      <c r="B82" s="170"/>
      <c r="C82">
        <v>11485</v>
      </c>
      <c r="D82" t="s">
        <v>59</v>
      </c>
      <c r="E82" s="81">
        <v>11497</v>
      </c>
    </row>
    <row r="83" spans="1:5" x14ac:dyDescent="0.25">
      <c r="A83" s="170"/>
      <c r="B83" s="170" t="s">
        <v>82</v>
      </c>
      <c r="C83">
        <v>11493</v>
      </c>
      <c r="D83" t="s">
        <v>83</v>
      </c>
      <c r="E83" s="81">
        <v>11531</v>
      </c>
    </row>
    <row r="84" spans="1:5" x14ac:dyDescent="0.25">
      <c r="A84" s="170"/>
      <c r="B84" s="170"/>
      <c r="C84">
        <v>11494</v>
      </c>
      <c r="D84" t="s">
        <v>84</v>
      </c>
      <c r="E84" s="81">
        <v>11469</v>
      </c>
    </row>
    <row r="85" spans="1:5" x14ac:dyDescent="0.25">
      <c r="A85" s="170"/>
      <c r="B85" s="170"/>
      <c r="C85">
        <v>11495</v>
      </c>
      <c r="D85" t="s">
        <v>92</v>
      </c>
      <c r="E85" s="81">
        <v>11444</v>
      </c>
    </row>
    <row r="86" spans="1:5" x14ac:dyDescent="0.25">
      <c r="A86" s="170"/>
      <c r="B86" s="170"/>
      <c r="C86">
        <v>11496</v>
      </c>
      <c r="D86" t="s">
        <v>86</v>
      </c>
      <c r="E86" s="81">
        <v>11434</v>
      </c>
    </row>
    <row r="87" spans="1:5" x14ac:dyDescent="0.25">
      <c r="A87" s="170"/>
      <c r="B87" s="170"/>
      <c r="C87">
        <v>11497</v>
      </c>
      <c r="D87" t="s">
        <v>87</v>
      </c>
      <c r="E87" s="81">
        <v>11498</v>
      </c>
    </row>
    <row r="88" spans="1:5" x14ac:dyDescent="0.25">
      <c r="A88" s="170"/>
      <c r="B88" s="170"/>
      <c r="C88">
        <v>11498</v>
      </c>
      <c r="D88" t="s">
        <v>88</v>
      </c>
      <c r="E88" s="81">
        <v>11455</v>
      </c>
    </row>
    <row r="89" spans="1:5" x14ac:dyDescent="0.25">
      <c r="A89" s="170"/>
      <c r="B89" s="170"/>
      <c r="C89">
        <v>11499</v>
      </c>
      <c r="D89" t="s">
        <v>89</v>
      </c>
      <c r="E89" s="81">
        <v>11463</v>
      </c>
    </row>
    <row r="90" spans="1:5" x14ac:dyDescent="0.25">
      <c r="A90" s="170"/>
      <c r="B90" s="170"/>
      <c r="C90">
        <v>11500</v>
      </c>
      <c r="D90" t="s">
        <v>90</v>
      </c>
      <c r="E90" s="81">
        <v>11528</v>
      </c>
    </row>
    <row r="91" spans="1:5" x14ac:dyDescent="0.25">
      <c r="A91" s="170"/>
      <c r="B91" s="170"/>
      <c r="C91">
        <v>11501</v>
      </c>
      <c r="D91" t="s">
        <v>85</v>
      </c>
      <c r="E91" s="81">
        <v>11526</v>
      </c>
    </row>
    <row r="92" spans="1:5" x14ac:dyDescent="0.25">
      <c r="A92" s="170"/>
      <c r="B92" s="170"/>
      <c r="C92">
        <v>11502</v>
      </c>
      <c r="D92" t="s">
        <v>91</v>
      </c>
      <c r="E92" s="81">
        <v>11407</v>
      </c>
    </row>
    <row r="93" spans="1:5" x14ac:dyDescent="0.25">
      <c r="A93" s="170"/>
      <c r="B93" s="170"/>
      <c r="C93">
        <v>11504</v>
      </c>
      <c r="D93" t="s">
        <v>78</v>
      </c>
    </row>
    <row r="94" spans="1:5" x14ac:dyDescent="0.25">
      <c r="A94" s="170"/>
      <c r="B94" s="170"/>
      <c r="C94">
        <v>11506</v>
      </c>
      <c r="D94" t="s">
        <v>100</v>
      </c>
    </row>
    <row r="95" spans="1:5" x14ac:dyDescent="0.25">
      <c r="A95" s="170"/>
      <c r="B95" s="170"/>
      <c r="C95">
        <v>11507</v>
      </c>
      <c r="D95" t="s">
        <v>97</v>
      </c>
    </row>
    <row r="96" spans="1:5" x14ac:dyDescent="0.25">
      <c r="A96" s="170"/>
      <c r="B96" s="170"/>
      <c r="C96">
        <v>11509</v>
      </c>
      <c r="D96" t="s">
        <v>102</v>
      </c>
    </row>
    <row r="97" spans="1:4" x14ac:dyDescent="0.25">
      <c r="A97" s="170"/>
      <c r="B97" s="170"/>
      <c r="C97">
        <v>11510</v>
      </c>
      <c r="D97" t="s">
        <v>101</v>
      </c>
    </row>
    <row r="98" spans="1:4" x14ac:dyDescent="0.25">
      <c r="A98" s="170"/>
      <c r="B98" s="170"/>
      <c r="C98">
        <v>11511</v>
      </c>
      <c r="D98" t="s">
        <v>103</v>
      </c>
    </row>
    <row r="99" spans="1:4" x14ac:dyDescent="0.25">
      <c r="A99" s="170"/>
      <c r="B99" s="170"/>
      <c r="C99">
        <v>11514</v>
      </c>
      <c r="D99" t="s">
        <v>107</v>
      </c>
    </row>
    <row r="100" spans="1:4" x14ac:dyDescent="0.25">
      <c r="A100" s="170"/>
      <c r="B100" s="170"/>
      <c r="C100">
        <v>11515</v>
      </c>
      <c r="D100" t="s">
        <v>109</v>
      </c>
    </row>
    <row r="101" spans="1:4" x14ac:dyDescent="0.25">
      <c r="A101" s="170"/>
      <c r="B101" s="170"/>
      <c r="C101">
        <v>11516</v>
      </c>
      <c r="D101" t="s">
        <v>104</v>
      </c>
    </row>
    <row r="102" spans="1:4" x14ac:dyDescent="0.25">
      <c r="A102" s="170"/>
      <c r="B102" s="170"/>
      <c r="C102">
        <v>11517</v>
      </c>
      <c r="D102" t="s">
        <v>105</v>
      </c>
    </row>
    <row r="103" spans="1:4" x14ac:dyDescent="0.25">
      <c r="A103" s="170"/>
      <c r="B103" s="170"/>
      <c r="C103">
        <v>11518</v>
      </c>
      <c r="D103" t="s">
        <v>106</v>
      </c>
    </row>
    <row r="104" spans="1:4" x14ac:dyDescent="0.25">
      <c r="A104" s="170"/>
      <c r="B104" s="170"/>
      <c r="C104">
        <v>11520</v>
      </c>
      <c r="D104" t="s">
        <v>111</v>
      </c>
    </row>
    <row r="105" spans="1:4" x14ac:dyDescent="0.25">
      <c r="A105" s="170"/>
      <c r="B105" s="170"/>
      <c r="C105">
        <v>11521</v>
      </c>
      <c r="D105" t="s">
        <v>113</v>
      </c>
    </row>
    <row r="106" spans="1:4" x14ac:dyDescent="0.25">
      <c r="A106" s="170"/>
      <c r="B106" s="170"/>
      <c r="C106">
        <v>11522</v>
      </c>
      <c r="D106" t="s">
        <v>112</v>
      </c>
    </row>
    <row r="107" spans="1:4" x14ac:dyDescent="0.25">
      <c r="A107" s="170"/>
      <c r="B107" s="170"/>
      <c r="C107">
        <v>11526</v>
      </c>
      <c r="D107" t="s">
        <v>114</v>
      </c>
    </row>
    <row r="108" spans="1:4" x14ac:dyDescent="0.25">
      <c r="A108" s="170"/>
      <c r="B108" s="170"/>
      <c r="C108">
        <v>11527</v>
      </c>
      <c r="D108" t="s">
        <v>115</v>
      </c>
    </row>
    <row r="109" spans="1:4" x14ac:dyDescent="0.25">
      <c r="A109" s="170"/>
      <c r="B109" s="170"/>
      <c r="C109">
        <v>11528</v>
      </c>
      <c r="D109" t="s">
        <v>121</v>
      </c>
    </row>
    <row r="110" spans="1:4" x14ac:dyDescent="0.25">
      <c r="A110" s="170"/>
      <c r="B110" s="170"/>
      <c r="C110">
        <v>11529</v>
      </c>
      <c r="D110" t="s">
        <v>119</v>
      </c>
    </row>
    <row r="111" spans="1:4" x14ac:dyDescent="0.25">
      <c r="A111" s="170"/>
      <c r="B111" s="170"/>
      <c r="C111">
        <v>11530</v>
      </c>
      <c r="D111" t="s">
        <v>120</v>
      </c>
    </row>
    <row r="112" spans="1:4" x14ac:dyDescent="0.25">
      <c r="A112" s="170"/>
      <c r="B112" s="170"/>
      <c r="C112">
        <v>11531</v>
      </c>
      <c r="D112" t="s">
        <v>122</v>
      </c>
    </row>
    <row r="113" spans="1:4" x14ac:dyDescent="0.25">
      <c r="A113" s="170"/>
      <c r="B113" s="170"/>
      <c r="C113">
        <v>11533</v>
      </c>
      <c r="D113" t="s">
        <v>154</v>
      </c>
    </row>
    <row r="114" spans="1:4" x14ac:dyDescent="0.25">
      <c r="A114" s="170"/>
      <c r="B114" s="170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K1:K2"/>
    <mergeCell ref="L1:L2"/>
    <mergeCell ref="M1:M2"/>
    <mergeCell ref="F1:H1"/>
    <mergeCell ref="E1:E2"/>
    <mergeCell ref="I1:I2"/>
    <mergeCell ref="J1:J2"/>
    <mergeCell ref="A52:A114"/>
    <mergeCell ref="B52:B82"/>
    <mergeCell ref="B83:B114"/>
    <mergeCell ref="B18:B51"/>
    <mergeCell ref="B3:B17"/>
  </mergeCells>
  <conditionalFormatting sqref="C3:C114 E52:E92">
    <cfRule type="duplicateValues" dxfId="36" priority="10"/>
  </conditionalFormatting>
  <conditionalFormatting sqref="M3:M15">
    <cfRule type="cellIs" dxfId="35" priority="6" operator="greaterThan">
      <formula>10</formula>
    </cfRule>
    <cfRule type="cellIs" dxfId="34" priority="8" operator="between">
      <formula>1</formula>
      <formula>5</formula>
    </cfRule>
    <cfRule type="cellIs" dxfId="33" priority="11" operator="between">
      <formula>6</formula>
      <formula>10</formula>
    </cfRule>
  </conditionalFormatting>
  <conditionalFormatting sqref="M3:M15">
    <cfRule type="containsBlanks" dxfId="32" priority="3">
      <formula>LEN(TRIM(M3))=0</formula>
    </cfRule>
    <cfRule type="cellIs" dxfId="31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40625" defaultRowHeight="15" x14ac:dyDescent="0.25"/>
  <cols>
    <col min="1" max="1" width="5" style="9" customWidth="1"/>
    <col min="2" max="2" width="14.42578125" style="1" customWidth="1"/>
    <col min="3" max="3" width="38.28515625" style="1" bestFit="1" customWidth="1"/>
    <col min="4" max="5" width="6.5703125" style="1" customWidth="1"/>
    <col min="6" max="6" width="6.5703125" style="70" customWidth="1"/>
    <col min="7" max="9" width="6.5703125" style="1" customWidth="1"/>
    <col min="10" max="10" width="6.5703125" style="70" customWidth="1"/>
    <col min="11" max="13" width="6.5703125" style="1" customWidth="1"/>
    <col min="14" max="14" width="6.5703125" style="70" customWidth="1"/>
    <col min="15" max="17" width="6.5703125" style="1" customWidth="1"/>
    <col min="18" max="18" width="6.5703125" style="70" customWidth="1"/>
    <col min="19" max="21" width="6.5703125" style="1" customWidth="1"/>
    <col min="22" max="22" width="6.5703125" style="70" customWidth="1"/>
    <col min="23" max="24" width="6.5703125" style="1" customWidth="1"/>
    <col min="25" max="25" width="6.5703125" customWidth="1"/>
    <col min="26" max="26" width="6.5703125" style="55" customWidth="1"/>
    <col min="27" max="29" width="6.5703125" customWidth="1"/>
    <col min="30" max="30" width="6.5703125" style="55" customWidth="1"/>
    <col min="31" max="31" width="6.5703125" style="1" customWidth="1"/>
    <col min="32" max="32" width="8.7109375" style="1" customWidth="1"/>
    <col min="33" max="33" width="7.140625" customWidth="1"/>
  </cols>
  <sheetData>
    <row r="1" spans="1:35" ht="18" customHeight="1" thickBot="1" x14ac:dyDescent="0.3">
      <c r="A1" s="134"/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</row>
    <row r="2" spans="1:35" ht="15.75" thickBot="1" x14ac:dyDescent="0.3">
      <c r="A2" s="135"/>
      <c r="B2" s="134" t="s">
        <v>149</v>
      </c>
      <c r="C2" s="181" t="s">
        <v>123</v>
      </c>
      <c r="D2" s="183" t="s">
        <v>1049</v>
      </c>
      <c r="E2" s="184"/>
      <c r="F2" s="184"/>
      <c r="G2" s="185"/>
      <c r="H2" s="174" t="s">
        <v>1050</v>
      </c>
      <c r="I2" s="175"/>
      <c r="J2" s="175"/>
      <c r="K2" s="176"/>
      <c r="L2" s="174" t="s">
        <v>1051</v>
      </c>
      <c r="M2" s="175"/>
      <c r="N2" s="175"/>
      <c r="O2" s="176"/>
      <c r="P2" s="174" t="s">
        <v>1052</v>
      </c>
      <c r="Q2" s="175"/>
      <c r="R2" s="175"/>
      <c r="S2" s="176"/>
      <c r="T2" s="174" t="s">
        <v>1053</v>
      </c>
      <c r="U2" s="175"/>
      <c r="V2" s="175"/>
      <c r="W2" s="176"/>
      <c r="X2" s="174" t="s">
        <v>1054</v>
      </c>
      <c r="Y2" s="175"/>
      <c r="Z2" s="175"/>
      <c r="AA2" s="176"/>
      <c r="AB2" s="177" t="s">
        <v>1055</v>
      </c>
      <c r="AC2" s="175"/>
      <c r="AD2" s="175"/>
      <c r="AE2" s="176"/>
      <c r="AF2" s="178" t="s">
        <v>12</v>
      </c>
      <c r="AH2" t="s">
        <v>151</v>
      </c>
      <c r="AI2">
        <v>2024</v>
      </c>
    </row>
    <row r="3" spans="1:35" ht="18.75" customHeight="1" thickBot="1" x14ac:dyDescent="0.3">
      <c r="A3" s="136"/>
      <c r="B3" s="134"/>
      <c r="C3" s="182"/>
      <c r="D3" s="137" t="s">
        <v>124</v>
      </c>
      <c r="E3" s="138" t="s">
        <v>125</v>
      </c>
      <c r="F3" s="138" t="s">
        <v>126</v>
      </c>
      <c r="G3" s="139" t="s">
        <v>127</v>
      </c>
      <c r="H3" s="140" t="s">
        <v>124</v>
      </c>
      <c r="I3" s="141" t="s">
        <v>125</v>
      </c>
      <c r="J3" s="141" t="s">
        <v>126</v>
      </c>
      <c r="K3" s="142" t="s">
        <v>127</v>
      </c>
      <c r="L3" s="140" t="s">
        <v>124</v>
      </c>
      <c r="M3" s="141" t="s">
        <v>125</v>
      </c>
      <c r="N3" s="141" t="s">
        <v>126</v>
      </c>
      <c r="O3" s="142" t="s">
        <v>127</v>
      </c>
      <c r="P3" s="140" t="s">
        <v>124</v>
      </c>
      <c r="Q3" s="141" t="s">
        <v>125</v>
      </c>
      <c r="R3" s="141" t="s">
        <v>126</v>
      </c>
      <c r="S3" s="142" t="s">
        <v>127</v>
      </c>
      <c r="T3" s="140" t="s">
        <v>124</v>
      </c>
      <c r="U3" s="141" t="s">
        <v>125</v>
      </c>
      <c r="V3" s="141" t="s">
        <v>126</v>
      </c>
      <c r="W3" s="142" t="s">
        <v>127</v>
      </c>
      <c r="X3" s="140" t="s">
        <v>124</v>
      </c>
      <c r="Y3" s="141" t="s">
        <v>125</v>
      </c>
      <c r="Z3" s="141" t="s">
        <v>126</v>
      </c>
      <c r="AA3" s="142" t="s">
        <v>127</v>
      </c>
      <c r="AB3" s="140" t="s">
        <v>124</v>
      </c>
      <c r="AC3" s="141" t="s">
        <v>125</v>
      </c>
      <c r="AD3" s="141" t="s">
        <v>126</v>
      </c>
      <c r="AE3" s="142" t="s">
        <v>127</v>
      </c>
      <c r="AF3" s="179"/>
    </row>
    <row r="4" spans="1:35" ht="15.75" thickBot="1" x14ac:dyDescent="0.3">
      <c r="A4" s="98">
        <v>1</v>
      </c>
      <c r="B4" s="86"/>
      <c r="C4" s="15"/>
      <c r="D4" s="87"/>
      <c r="E4" s="88"/>
      <c r="F4" s="88"/>
      <c r="G4" s="89"/>
      <c r="H4" s="87"/>
      <c r="I4" s="88"/>
      <c r="J4" s="88"/>
      <c r="K4" s="89"/>
      <c r="L4" s="87"/>
      <c r="M4" s="88"/>
      <c r="N4" s="88"/>
      <c r="O4" s="89"/>
      <c r="P4" s="87"/>
      <c r="Q4" s="88"/>
      <c r="R4" s="88"/>
      <c r="S4" s="89"/>
      <c r="T4" s="87"/>
      <c r="U4" s="88"/>
      <c r="V4" s="88"/>
      <c r="W4" s="89"/>
      <c r="X4" s="87"/>
      <c r="Y4" s="88"/>
      <c r="Z4" s="88"/>
      <c r="AA4" s="89"/>
      <c r="AB4" s="87"/>
      <c r="AC4" s="88"/>
      <c r="AD4" s="88"/>
      <c r="AE4" s="89"/>
      <c r="AF4" s="90">
        <f>F4+J4+N4+R4+V4+Z4+AD4</f>
        <v>0</v>
      </c>
      <c r="AG4">
        <f>SUM(AF4:AF7)</f>
        <v>0</v>
      </c>
    </row>
    <row r="5" spans="1:35" x14ac:dyDescent="0.25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25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.75" thickBot="1" x14ac:dyDescent="0.3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30" priority="20094"/>
  </conditionalFormatting>
  <conditionalFormatting sqref="B4:B7">
    <cfRule type="duplicateValues" dxfId="29" priority="20095"/>
    <cfRule type="duplicateValues" dxfId="28" priority="20096"/>
    <cfRule type="duplicateValues" dxfId="27" priority="20097"/>
  </conditionalFormatting>
  <conditionalFormatting sqref="B4:B19888">
    <cfRule type="duplicateValues" dxfId="26" priority="20099"/>
    <cfRule type="duplicateValues" dxfId="25" priority="20100"/>
  </conditionalFormatting>
  <conditionalFormatting sqref="B4:B19887">
    <cfRule type="duplicateValues" dxfId="24" priority="20103"/>
  </conditionalFormatting>
  <conditionalFormatting sqref="B4:B19886">
    <cfRule type="duplicateValues" dxfId="23" priority="20105"/>
  </conditionalFormatting>
  <conditionalFormatting sqref="B4:B19677">
    <cfRule type="duplicateValues" dxfId="22" priority="20108"/>
  </conditionalFormatting>
  <conditionalFormatting sqref="B4:B19674">
    <cfRule type="duplicateValues" dxfId="21" priority="20110"/>
  </conditionalFormatting>
  <conditionalFormatting sqref="B4:B19676">
    <cfRule type="duplicateValues" dxfId="20" priority="20112"/>
  </conditionalFormatting>
  <conditionalFormatting sqref="B4:B19673">
    <cfRule type="duplicateValues" dxfId="19" priority="20114"/>
  </conditionalFormatting>
  <conditionalFormatting sqref="B4:B19559">
    <cfRule type="duplicateValues" dxfId="18" priority="20116"/>
    <cfRule type="duplicateValues" dxfId="17" priority="20117"/>
    <cfRule type="duplicateValues" dxfId="16" priority="20118"/>
    <cfRule type="duplicateValues" dxfId="15" priority="20119"/>
    <cfRule type="duplicateValues" dxfId="14" priority="20120"/>
    <cfRule type="duplicateValues" dxfId="13" priority="20121"/>
    <cfRule type="duplicateValues" dxfId="12" priority="20122"/>
    <cfRule type="duplicateValues" dxfId="11" priority="20123"/>
    <cfRule type="duplicateValues" dxfId="10" priority="20124"/>
    <cfRule type="duplicateValues" dxfId="9" priority="20125"/>
    <cfRule type="duplicateValues" dxfId="8" priority="20126"/>
    <cfRule type="duplicateValues" dxfId="7" priority="20127"/>
    <cfRule type="duplicateValues" dxfId="6" priority="20128"/>
  </conditionalFormatting>
  <conditionalFormatting sqref="B4:B19559">
    <cfRule type="duplicateValues" dxfId="5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19.5703125" bestFit="1" customWidth="1"/>
    <col min="3" max="3" width="27" bestFit="1" customWidth="1"/>
    <col min="4" max="4" width="20.28515625" bestFit="1" customWidth="1"/>
    <col min="5" max="5" width="15.42578125" bestFit="1" customWidth="1"/>
    <col min="6" max="6" width="12" bestFit="1" customWidth="1"/>
    <col min="7" max="7" width="81.140625" bestFit="1" customWidth="1"/>
    <col min="8" max="8" width="10.7109375" bestFit="1" customWidth="1"/>
  </cols>
  <sheetData>
    <row r="1" spans="1:27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126</v>
      </c>
      <c r="G1" t="s">
        <v>806</v>
      </c>
      <c r="Z1" t="s">
        <v>1076</v>
      </c>
      <c r="AA1" t="s">
        <v>1076</v>
      </c>
    </row>
    <row r="2" spans="1:27" x14ac:dyDescent="0.25">
      <c r="A2">
        <v>6</v>
      </c>
      <c r="B2" t="s">
        <v>385</v>
      </c>
      <c r="C2" t="s">
        <v>386</v>
      </c>
      <c r="D2" t="s">
        <v>274</v>
      </c>
      <c r="E2" t="s">
        <v>1110</v>
      </c>
      <c r="F2">
        <v>0</v>
      </c>
    </row>
    <row r="3" spans="1:27" x14ac:dyDescent="0.25">
      <c r="E3" t="s">
        <v>1111</v>
      </c>
      <c r="F3">
        <v>0</v>
      </c>
    </row>
    <row r="4" spans="1:27" x14ac:dyDescent="0.25">
      <c r="E4" t="s">
        <v>1112</v>
      </c>
      <c r="F4">
        <v>0</v>
      </c>
    </row>
    <row r="5" spans="1:27" x14ac:dyDescent="0.25">
      <c r="E5" t="s">
        <v>1113</v>
      </c>
      <c r="F5">
        <v>0</v>
      </c>
    </row>
    <row r="6" spans="1:27" x14ac:dyDescent="0.25">
      <c r="E6" t="s">
        <v>1114</v>
      </c>
      <c r="F6">
        <v>0.29374999999999996</v>
      </c>
      <c r="G6" t="s">
        <v>1115</v>
      </c>
    </row>
    <row r="7" spans="1:27" x14ac:dyDescent="0.25">
      <c r="E7" t="s">
        <v>1116</v>
      </c>
      <c r="F7">
        <v>0.30624999999999991</v>
      </c>
      <c r="G7" t="s">
        <v>1117</v>
      </c>
    </row>
    <row r="8" spans="1:27" x14ac:dyDescent="0.25">
      <c r="E8" t="s">
        <v>1118</v>
      </c>
      <c r="F8">
        <v>0.20625000000000004</v>
      </c>
      <c r="G8" t="s">
        <v>1119</v>
      </c>
    </row>
    <row r="9" spans="1:27" x14ac:dyDescent="0.25">
      <c r="E9" t="s">
        <v>1120</v>
      </c>
      <c r="F9">
        <v>0</v>
      </c>
    </row>
    <row r="10" spans="1:27" x14ac:dyDescent="0.25">
      <c r="E10" t="s">
        <v>1121</v>
      </c>
      <c r="F10">
        <v>0.29166666666666674</v>
      </c>
      <c r="G10" t="s">
        <v>1122</v>
      </c>
    </row>
    <row r="11" spans="1:27" x14ac:dyDescent="0.25">
      <c r="E11" t="s">
        <v>1123</v>
      </c>
      <c r="F11">
        <v>0.2895833333333333</v>
      </c>
      <c r="G11" t="s">
        <v>1124</v>
      </c>
    </row>
    <row r="12" spans="1:27" x14ac:dyDescent="0.25">
      <c r="E12" t="s">
        <v>1125</v>
      </c>
      <c r="F12">
        <v>0.29166666666666674</v>
      </c>
      <c r="G12" t="s">
        <v>1126</v>
      </c>
    </row>
    <row r="13" spans="1:27" x14ac:dyDescent="0.25">
      <c r="E13" t="s">
        <v>1127</v>
      </c>
      <c r="F13">
        <v>0.29097222222222219</v>
      </c>
      <c r="G13" t="s">
        <v>1128</v>
      </c>
    </row>
    <row r="14" spans="1:27" x14ac:dyDescent="0.25">
      <c r="E14" t="s">
        <v>1129</v>
      </c>
      <c r="F14">
        <v>0.33402777777777781</v>
      </c>
      <c r="G14" t="s">
        <v>1130</v>
      </c>
    </row>
    <row r="15" spans="1:27" x14ac:dyDescent="0.25">
      <c r="E15" t="s">
        <v>1131</v>
      </c>
      <c r="F15">
        <v>0.21111111111111103</v>
      </c>
      <c r="G15" t="s">
        <v>1132</v>
      </c>
    </row>
    <row r="16" spans="1:27" x14ac:dyDescent="0.25">
      <c r="E16" t="s">
        <v>1133</v>
      </c>
      <c r="F16">
        <v>0</v>
      </c>
    </row>
    <row r="17" spans="5:7" x14ac:dyDescent="0.25">
      <c r="E17" t="s">
        <v>1134</v>
      </c>
      <c r="F17">
        <v>0.29930555555555549</v>
      </c>
      <c r="G17" t="s">
        <v>1135</v>
      </c>
    </row>
    <row r="18" spans="5:7" x14ac:dyDescent="0.25">
      <c r="E18" t="s">
        <v>1136</v>
      </c>
      <c r="F18">
        <v>0.29444444444444451</v>
      </c>
      <c r="G18" t="s">
        <v>1137</v>
      </c>
    </row>
    <row r="19" spans="5:7" x14ac:dyDescent="0.25">
      <c r="E19" t="s">
        <v>1138</v>
      </c>
      <c r="F19">
        <v>0.29374999999999996</v>
      </c>
      <c r="G19" t="s">
        <v>1139</v>
      </c>
    </row>
    <row r="20" spans="5:7" x14ac:dyDescent="0.25">
      <c r="E20" t="s">
        <v>1140</v>
      </c>
      <c r="F20">
        <v>0.29583333333333339</v>
      </c>
      <c r="G20" t="s">
        <v>1141</v>
      </c>
    </row>
    <row r="21" spans="5:7" x14ac:dyDescent="0.25">
      <c r="E21" t="s">
        <v>1142</v>
      </c>
      <c r="F21">
        <v>0.29166666666666674</v>
      </c>
      <c r="G21" t="s">
        <v>1143</v>
      </c>
    </row>
    <row r="22" spans="5:7" x14ac:dyDescent="0.25">
      <c r="E22" t="s">
        <v>1144</v>
      </c>
      <c r="F22">
        <v>0.20902777777777781</v>
      </c>
      <c r="G22" t="s">
        <v>1145</v>
      </c>
    </row>
    <row r="23" spans="5:7" x14ac:dyDescent="0.25">
      <c r="E23" t="s">
        <v>1146</v>
      </c>
      <c r="F23">
        <v>0</v>
      </c>
    </row>
    <row r="24" spans="5:7" x14ac:dyDescent="0.25">
      <c r="E24" t="s">
        <v>1147</v>
      </c>
      <c r="F24">
        <v>0.29652777777777772</v>
      </c>
      <c r="G24" t="s">
        <v>1148</v>
      </c>
    </row>
    <row r="25" spans="5:7" x14ac:dyDescent="0.25">
      <c r="E25" t="s">
        <v>1149</v>
      </c>
      <c r="F25">
        <v>0.3354166666666667</v>
      </c>
      <c r="G25" t="s">
        <v>1150</v>
      </c>
    </row>
    <row r="26" spans="5:7" x14ac:dyDescent="0.25">
      <c r="E26" t="s">
        <v>1151</v>
      </c>
      <c r="F26">
        <v>0.33819444444444446</v>
      </c>
      <c r="G26" t="s">
        <v>1152</v>
      </c>
    </row>
    <row r="27" spans="5:7" x14ac:dyDescent="0.25">
      <c r="E27" t="s">
        <v>1153</v>
      </c>
      <c r="F27">
        <v>0.33749999999999991</v>
      </c>
      <c r="G27" t="s">
        <v>1154</v>
      </c>
    </row>
    <row r="28" spans="5:7" x14ac:dyDescent="0.25">
      <c r="E28" t="s">
        <v>1155</v>
      </c>
      <c r="F28">
        <v>0.33333333333333326</v>
      </c>
      <c r="G28" t="s">
        <v>1156</v>
      </c>
    </row>
    <row r="29" spans="5:7" x14ac:dyDescent="0.25">
      <c r="E29" t="s">
        <v>1157</v>
      </c>
      <c r="F29">
        <v>0</v>
      </c>
    </row>
    <row r="30" spans="5:7" x14ac:dyDescent="0.25">
      <c r="E30" t="s">
        <v>1158</v>
      </c>
      <c r="F30">
        <v>0</v>
      </c>
    </row>
    <row r="31" spans="5:7" x14ac:dyDescent="0.25">
      <c r="E31" t="s">
        <v>1159</v>
      </c>
      <c r="F31">
        <v>0.33402777777777781</v>
      </c>
      <c r="G31" t="s">
        <v>1160</v>
      </c>
    </row>
    <row r="32" spans="5:7" x14ac:dyDescent="0.25">
      <c r="E32" t="s">
        <v>1161</v>
      </c>
      <c r="F32">
        <v>6.1743055555555557</v>
      </c>
      <c r="G32" t="s">
        <v>1162</v>
      </c>
    </row>
    <row r="33" spans="1:7" x14ac:dyDescent="0.25">
      <c r="A33">
        <v>76</v>
      </c>
      <c r="B33" t="s">
        <v>653</v>
      </c>
      <c r="C33" t="s">
        <v>654</v>
      </c>
      <c r="D33" t="s">
        <v>295</v>
      </c>
      <c r="E33" t="s">
        <v>1110</v>
      </c>
      <c r="F33">
        <v>0</v>
      </c>
    </row>
    <row r="34" spans="1:7" x14ac:dyDescent="0.25">
      <c r="E34" t="s">
        <v>1111</v>
      </c>
      <c r="F34">
        <v>0</v>
      </c>
    </row>
    <row r="35" spans="1:7" x14ac:dyDescent="0.25">
      <c r="E35" t="s">
        <v>1112</v>
      </c>
      <c r="F35">
        <v>0.31666666666666665</v>
      </c>
      <c r="G35" t="s">
        <v>1163</v>
      </c>
    </row>
    <row r="36" spans="1:7" x14ac:dyDescent="0.25">
      <c r="E36" t="s">
        <v>1113</v>
      </c>
      <c r="F36">
        <v>0.29305555555555562</v>
      </c>
      <c r="G36" t="s">
        <v>1164</v>
      </c>
    </row>
    <row r="37" spans="1:7" x14ac:dyDescent="0.25">
      <c r="E37" t="s">
        <v>1114</v>
      </c>
      <c r="F37">
        <v>0.29444444444444451</v>
      </c>
      <c r="G37" t="s">
        <v>1165</v>
      </c>
    </row>
    <row r="38" spans="1:7" x14ac:dyDescent="0.25">
      <c r="E38" t="s">
        <v>1116</v>
      </c>
      <c r="F38">
        <v>0.37847222222222232</v>
      </c>
      <c r="G38" t="s">
        <v>1166</v>
      </c>
    </row>
    <row r="39" spans="1:7" x14ac:dyDescent="0.25">
      <c r="E39" t="s">
        <v>1118</v>
      </c>
      <c r="F39">
        <v>0.20486111111111116</v>
      </c>
      <c r="G39" t="s">
        <v>1167</v>
      </c>
    </row>
    <row r="40" spans="1:7" x14ac:dyDescent="0.25">
      <c r="E40" t="s">
        <v>1120</v>
      </c>
      <c r="F40">
        <v>0</v>
      </c>
    </row>
    <row r="41" spans="1:7" x14ac:dyDescent="0.25">
      <c r="E41" t="s">
        <v>1121</v>
      </c>
      <c r="F41">
        <v>0.29444444444444451</v>
      </c>
      <c r="G41" t="s">
        <v>1168</v>
      </c>
    </row>
    <row r="42" spans="1:7" x14ac:dyDescent="0.25">
      <c r="E42" t="s">
        <v>1123</v>
      </c>
      <c r="F42">
        <v>0.29583333333333339</v>
      </c>
      <c r="G42" t="s">
        <v>1169</v>
      </c>
    </row>
    <row r="43" spans="1:7" x14ac:dyDescent="0.25">
      <c r="E43" t="s">
        <v>1125</v>
      </c>
      <c r="F43">
        <v>0.29374999999999996</v>
      </c>
      <c r="G43" t="s">
        <v>1170</v>
      </c>
    </row>
    <row r="44" spans="1:7" x14ac:dyDescent="0.25">
      <c r="E44" t="s">
        <v>1127</v>
      </c>
      <c r="F44">
        <v>0.29305555555555562</v>
      </c>
      <c r="G44" t="s">
        <v>1171</v>
      </c>
    </row>
    <row r="45" spans="1:7" x14ac:dyDescent="0.25">
      <c r="E45" t="s">
        <v>1129</v>
      </c>
      <c r="F45">
        <v>0.33263888888888893</v>
      </c>
      <c r="G45" t="s">
        <v>1172</v>
      </c>
    </row>
    <row r="46" spans="1:7" x14ac:dyDescent="0.25">
      <c r="E46" t="s">
        <v>1131</v>
      </c>
      <c r="F46">
        <v>0.2138888888888888</v>
      </c>
      <c r="G46" t="s">
        <v>1173</v>
      </c>
    </row>
    <row r="47" spans="1:7" x14ac:dyDescent="0.25">
      <c r="E47" t="s">
        <v>1133</v>
      </c>
      <c r="F47">
        <v>0</v>
      </c>
    </row>
    <row r="48" spans="1:7" x14ac:dyDescent="0.25">
      <c r="E48" t="s">
        <v>1134</v>
      </c>
      <c r="F48">
        <v>0.29027777777777786</v>
      </c>
      <c r="G48" t="s">
        <v>1174</v>
      </c>
    </row>
    <row r="49" spans="1:7" x14ac:dyDescent="0.25">
      <c r="E49" t="s">
        <v>1136</v>
      </c>
      <c r="F49">
        <v>0.29166666666666674</v>
      </c>
      <c r="G49" t="s">
        <v>1175</v>
      </c>
    </row>
    <row r="50" spans="1:7" x14ac:dyDescent="0.25">
      <c r="E50" t="s">
        <v>1138</v>
      </c>
      <c r="F50">
        <v>0.2895833333333333</v>
      </c>
      <c r="G50" t="s">
        <v>1176</v>
      </c>
    </row>
    <row r="51" spans="1:7" x14ac:dyDescent="0.25">
      <c r="E51" t="s">
        <v>1140</v>
      </c>
      <c r="F51">
        <v>0.29861111111111116</v>
      </c>
      <c r="G51" t="s">
        <v>1177</v>
      </c>
    </row>
    <row r="52" spans="1:7" x14ac:dyDescent="0.25">
      <c r="E52" t="s">
        <v>1142</v>
      </c>
      <c r="F52">
        <v>0.29791666666666661</v>
      </c>
      <c r="G52" t="s">
        <v>1178</v>
      </c>
    </row>
    <row r="53" spans="1:7" x14ac:dyDescent="0.25">
      <c r="E53" t="s">
        <v>1144</v>
      </c>
      <c r="F53">
        <v>0.20972222222222214</v>
      </c>
      <c r="G53" t="s">
        <v>1179</v>
      </c>
    </row>
    <row r="54" spans="1:7" x14ac:dyDescent="0.25">
      <c r="E54" t="s">
        <v>1146</v>
      </c>
      <c r="F54">
        <v>0</v>
      </c>
    </row>
    <row r="55" spans="1:7" x14ac:dyDescent="0.25">
      <c r="E55" t="s">
        <v>1147</v>
      </c>
      <c r="F55">
        <v>0.29722222222222228</v>
      </c>
      <c r="G55" t="s">
        <v>1180</v>
      </c>
    </row>
    <row r="56" spans="1:7" x14ac:dyDescent="0.25">
      <c r="E56" t="s">
        <v>1149</v>
      </c>
      <c r="F56">
        <v>0.3388888888888888</v>
      </c>
      <c r="G56" t="s">
        <v>1181</v>
      </c>
    </row>
    <row r="57" spans="1:7" x14ac:dyDescent="0.25">
      <c r="E57" t="s">
        <v>1151</v>
      </c>
      <c r="F57">
        <v>0.33402777777777781</v>
      </c>
      <c r="G57" t="s">
        <v>1182</v>
      </c>
    </row>
    <row r="58" spans="1:7" x14ac:dyDescent="0.25">
      <c r="E58" t="s">
        <v>1153</v>
      </c>
      <c r="F58">
        <v>0.33333333333333326</v>
      </c>
      <c r="G58" t="s">
        <v>1183</v>
      </c>
    </row>
    <row r="59" spans="1:7" x14ac:dyDescent="0.25">
      <c r="E59" t="s">
        <v>1155</v>
      </c>
      <c r="F59">
        <v>0.17361111111111116</v>
      </c>
      <c r="G59" t="s">
        <v>1184</v>
      </c>
    </row>
    <row r="60" spans="1:7" x14ac:dyDescent="0.25">
      <c r="E60" t="s">
        <v>1157</v>
      </c>
      <c r="F60">
        <v>0</v>
      </c>
    </row>
    <row r="61" spans="1:7" x14ac:dyDescent="0.25">
      <c r="E61" t="s">
        <v>1158</v>
      </c>
      <c r="F61">
        <v>0</v>
      </c>
    </row>
    <row r="62" spans="1:7" x14ac:dyDescent="0.25">
      <c r="E62" t="s">
        <v>1159</v>
      </c>
      <c r="F62">
        <v>0.3354166666666667</v>
      </c>
      <c r="G62" t="s">
        <v>1185</v>
      </c>
    </row>
    <row r="63" spans="1:7" x14ac:dyDescent="0.25">
      <c r="E63" t="s">
        <v>1161</v>
      </c>
      <c r="F63">
        <v>6.7013888888888893</v>
      </c>
      <c r="G63" t="s">
        <v>1162</v>
      </c>
    </row>
    <row r="64" spans="1:7" x14ac:dyDescent="0.25">
      <c r="A64">
        <v>41</v>
      </c>
      <c r="B64" t="s">
        <v>531</v>
      </c>
      <c r="C64" t="s">
        <v>1186</v>
      </c>
      <c r="D64" t="s">
        <v>1187</v>
      </c>
      <c r="E64" t="s">
        <v>1110</v>
      </c>
      <c r="F64">
        <v>0</v>
      </c>
    </row>
    <row r="65" spans="5:7" x14ac:dyDescent="0.25">
      <c r="E65" t="s">
        <v>1111</v>
      </c>
      <c r="F65">
        <v>0.30833333333333335</v>
      </c>
      <c r="G65" t="s">
        <v>1188</v>
      </c>
    </row>
    <row r="66" spans="5:7" x14ac:dyDescent="0.25">
      <c r="E66" t="s">
        <v>1112</v>
      </c>
      <c r="F66">
        <v>0.32638888888888884</v>
      </c>
      <c r="G66" t="s">
        <v>1189</v>
      </c>
    </row>
    <row r="67" spans="5:7" x14ac:dyDescent="0.25">
      <c r="E67" t="s">
        <v>1113</v>
      </c>
      <c r="F67">
        <v>0.30000000000000004</v>
      </c>
      <c r="G67" t="s">
        <v>1190</v>
      </c>
    </row>
    <row r="68" spans="5:7" x14ac:dyDescent="0.25">
      <c r="E68" t="s">
        <v>1114</v>
      </c>
      <c r="F68">
        <v>0.30000000000000004</v>
      </c>
      <c r="G68" t="s">
        <v>1191</v>
      </c>
    </row>
    <row r="69" spans="5:7" x14ac:dyDescent="0.25">
      <c r="E69" t="s">
        <v>1116</v>
      </c>
      <c r="F69">
        <v>0.31180555555555545</v>
      </c>
      <c r="G69" t="s">
        <v>1192</v>
      </c>
    </row>
    <row r="70" spans="5:7" x14ac:dyDescent="0.25">
      <c r="E70" t="s">
        <v>1118</v>
      </c>
      <c r="F70">
        <v>0.2138888888888888</v>
      </c>
      <c r="G70" t="s">
        <v>1193</v>
      </c>
    </row>
    <row r="71" spans="5:7" x14ac:dyDescent="0.25">
      <c r="E71" t="s">
        <v>1120</v>
      </c>
      <c r="F71">
        <v>0</v>
      </c>
    </row>
    <row r="72" spans="5:7" x14ac:dyDescent="0.25">
      <c r="E72" t="s">
        <v>1121</v>
      </c>
      <c r="F72">
        <v>0.29722222222222228</v>
      </c>
      <c r="G72" t="s">
        <v>1194</v>
      </c>
    </row>
    <row r="73" spans="5:7" x14ac:dyDescent="0.25">
      <c r="E73" t="s">
        <v>1123</v>
      </c>
      <c r="F73">
        <v>0.29374999999999996</v>
      </c>
      <c r="G73" t="s">
        <v>1195</v>
      </c>
    </row>
    <row r="74" spans="5:7" x14ac:dyDescent="0.25">
      <c r="E74" t="s">
        <v>1125</v>
      </c>
      <c r="F74">
        <v>0.29861111111111116</v>
      </c>
      <c r="G74" t="s">
        <v>1196</v>
      </c>
    </row>
    <row r="75" spans="5:7" x14ac:dyDescent="0.25">
      <c r="E75" t="s">
        <v>1127</v>
      </c>
      <c r="F75">
        <v>0.29930555555555549</v>
      </c>
      <c r="G75" t="s">
        <v>1197</v>
      </c>
    </row>
    <row r="76" spans="5:7" x14ac:dyDescent="0.25">
      <c r="E76" t="s">
        <v>1129</v>
      </c>
      <c r="F76">
        <v>0.33819444444444446</v>
      </c>
      <c r="G76" t="s">
        <v>1198</v>
      </c>
    </row>
    <row r="77" spans="5:7" x14ac:dyDescent="0.25">
      <c r="E77" t="s">
        <v>1131</v>
      </c>
      <c r="F77">
        <v>0.22083333333333344</v>
      </c>
      <c r="G77" t="s">
        <v>1199</v>
      </c>
    </row>
    <row r="78" spans="5:7" x14ac:dyDescent="0.25">
      <c r="E78" t="s">
        <v>1133</v>
      </c>
      <c r="F78">
        <v>0</v>
      </c>
    </row>
    <row r="79" spans="5:7" x14ac:dyDescent="0.25">
      <c r="E79" t="s">
        <v>1134</v>
      </c>
      <c r="F79">
        <v>0.30555555555555558</v>
      </c>
      <c r="G79" t="s">
        <v>1200</v>
      </c>
    </row>
    <row r="80" spans="5:7" x14ac:dyDescent="0.25">
      <c r="E80" t="s">
        <v>1136</v>
      </c>
      <c r="F80">
        <v>0.30347222222222214</v>
      </c>
      <c r="G80" t="s">
        <v>1201</v>
      </c>
    </row>
    <row r="81" spans="1:7" x14ac:dyDescent="0.25">
      <c r="E81" t="s">
        <v>1138</v>
      </c>
      <c r="F81">
        <v>0.31319444444444455</v>
      </c>
      <c r="G81" t="s">
        <v>1202</v>
      </c>
    </row>
    <row r="82" spans="1:7" x14ac:dyDescent="0.25">
      <c r="E82" t="s">
        <v>1140</v>
      </c>
      <c r="F82">
        <v>0.30972222222222223</v>
      </c>
      <c r="G82" t="s">
        <v>1203</v>
      </c>
    </row>
    <row r="83" spans="1:7" x14ac:dyDescent="0.25">
      <c r="E83" t="s">
        <v>1142</v>
      </c>
      <c r="F83">
        <v>0.30347222222222214</v>
      </c>
      <c r="G83" t="s">
        <v>1204</v>
      </c>
    </row>
    <row r="84" spans="1:7" x14ac:dyDescent="0.25">
      <c r="E84" t="s">
        <v>1144</v>
      </c>
      <c r="F84">
        <v>0.19861111111111107</v>
      </c>
      <c r="G84" t="s">
        <v>1205</v>
      </c>
    </row>
    <row r="85" spans="1:7" x14ac:dyDescent="0.25">
      <c r="E85" t="s">
        <v>1146</v>
      </c>
      <c r="F85">
        <v>0</v>
      </c>
    </row>
    <row r="86" spans="1:7" x14ac:dyDescent="0.25">
      <c r="E86" t="s">
        <v>1147</v>
      </c>
      <c r="F86">
        <v>0.31180555555555545</v>
      </c>
      <c r="G86" t="s">
        <v>1206</v>
      </c>
    </row>
    <row r="87" spans="1:7" x14ac:dyDescent="0.25">
      <c r="E87" t="s">
        <v>1149</v>
      </c>
      <c r="F87">
        <v>0.34166666666666656</v>
      </c>
      <c r="G87" t="s">
        <v>1207</v>
      </c>
    </row>
    <row r="88" spans="1:7" x14ac:dyDescent="0.25">
      <c r="E88" t="s">
        <v>1151</v>
      </c>
      <c r="F88">
        <v>0.3486111111111112</v>
      </c>
      <c r="G88" t="s">
        <v>1208</v>
      </c>
    </row>
    <row r="89" spans="1:7" x14ac:dyDescent="0.25">
      <c r="E89" t="s">
        <v>1153</v>
      </c>
      <c r="F89">
        <v>0.3388888888888888</v>
      </c>
      <c r="G89" t="s">
        <v>1209</v>
      </c>
    </row>
    <row r="90" spans="1:7" x14ac:dyDescent="0.25">
      <c r="E90" t="s">
        <v>1155</v>
      </c>
      <c r="F90">
        <v>0.17708333333333326</v>
      </c>
      <c r="G90" t="s">
        <v>1210</v>
      </c>
    </row>
    <row r="91" spans="1:7" x14ac:dyDescent="0.25">
      <c r="E91" t="s">
        <v>1157</v>
      </c>
      <c r="F91">
        <v>0</v>
      </c>
    </row>
    <row r="92" spans="1:7" x14ac:dyDescent="0.25">
      <c r="E92" t="s">
        <v>1158</v>
      </c>
      <c r="F92">
        <v>0</v>
      </c>
    </row>
    <row r="93" spans="1:7" x14ac:dyDescent="0.25">
      <c r="E93" t="s">
        <v>1159</v>
      </c>
      <c r="F93">
        <v>0.34097222222222223</v>
      </c>
      <c r="G93" t="s">
        <v>1211</v>
      </c>
    </row>
    <row r="94" spans="1:7" x14ac:dyDescent="0.25">
      <c r="E94" t="s">
        <v>1161</v>
      </c>
      <c r="F94">
        <v>7.1013888888888896</v>
      </c>
      <c r="G94" t="s">
        <v>1162</v>
      </c>
    </row>
    <row r="95" spans="1:7" x14ac:dyDescent="0.25">
      <c r="A95">
        <v>68</v>
      </c>
      <c r="B95" t="s">
        <v>1212</v>
      </c>
      <c r="C95" t="s">
        <v>1213</v>
      </c>
      <c r="D95" t="s">
        <v>233</v>
      </c>
      <c r="E95" t="s">
        <v>1110</v>
      </c>
      <c r="F95">
        <v>0</v>
      </c>
    </row>
    <row r="96" spans="1:7" x14ac:dyDescent="0.25">
      <c r="E96" t="s">
        <v>1111</v>
      </c>
      <c r="F96">
        <v>0.40902777777777777</v>
      </c>
      <c r="G96" t="s">
        <v>1214</v>
      </c>
    </row>
    <row r="97" spans="5:7" x14ac:dyDescent="0.25">
      <c r="E97" t="s">
        <v>1112</v>
      </c>
      <c r="F97">
        <v>0.36458333333333326</v>
      </c>
      <c r="G97" t="s">
        <v>1215</v>
      </c>
    </row>
    <row r="98" spans="5:7" x14ac:dyDescent="0.25">
      <c r="E98" t="s">
        <v>1113</v>
      </c>
      <c r="F98">
        <v>0.36041666666666661</v>
      </c>
      <c r="G98" t="s">
        <v>1216</v>
      </c>
    </row>
    <row r="99" spans="5:7" x14ac:dyDescent="0.25">
      <c r="E99" t="s">
        <v>1114</v>
      </c>
      <c r="F99">
        <v>0.38749999999999996</v>
      </c>
      <c r="G99" t="s">
        <v>1217</v>
      </c>
    </row>
    <row r="100" spans="5:7" x14ac:dyDescent="0.25">
      <c r="E100" t="s">
        <v>1116</v>
      </c>
      <c r="F100">
        <v>0.39166666666666661</v>
      </c>
      <c r="G100" t="s">
        <v>1218</v>
      </c>
    </row>
    <row r="101" spans="5:7" x14ac:dyDescent="0.25">
      <c r="E101" t="s">
        <v>1118</v>
      </c>
      <c r="F101">
        <v>0.16874999999999996</v>
      </c>
      <c r="G101" t="s">
        <v>1219</v>
      </c>
    </row>
    <row r="102" spans="5:7" x14ac:dyDescent="0.25">
      <c r="E102" t="s">
        <v>1120</v>
      </c>
      <c r="F102">
        <v>0</v>
      </c>
    </row>
    <row r="103" spans="5:7" x14ac:dyDescent="0.25">
      <c r="E103" t="s">
        <v>1121</v>
      </c>
      <c r="F103">
        <v>0.40277777777777768</v>
      </c>
      <c r="G103" t="s">
        <v>1220</v>
      </c>
    </row>
    <row r="104" spans="5:7" x14ac:dyDescent="0.25">
      <c r="E104" t="s">
        <v>1123</v>
      </c>
      <c r="F104">
        <v>0.39166666666666661</v>
      </c>
      <c r="G104" t="s">
        <v>1221</v>
      </c>
    </row>
    <row r="105" spans="5:7" x14ac:dyDescent="0.25">
      <c r="E105" t="s">
        <v>1125</v>
      </c>
      <c r="F105">
        <v>0.40625</v>
      </c>
      <c r="G105" t="s">
        <v>1222</v>
      </c>
    </row>
    <row r="106" spans="5:7" x14ac:dyDescent="0.25">
      <c r="E106" t="s">
        <v>1127</v>
      </c>
      <c r="F106">
        <v>0.39305555555555549</v>
      </c>
      <c r="G106" t="s">
        <v>1223</v>
      </c>
    </row>
    <row r="107" spans="5:7" x14ac:dyDescent="0.25">
      <c r="E107" t="s">
        <v>1129</v>
      </c>
      <c r="F107">
        <v>0.21111111111111103</v>
      </c>
      <c r="G107" t="s">
        <v>1224</v>
      </c>
    </row>
    <row r="108" spans="5:7" x14ac:dyDescent="0.25">
      <c r="E108" t="s">
        <v>1131</v>
      </c>
      <c r="F108">
        <v>0.36805555555555558</v>
      </c>
      <c r="G108" t="s">
        <v>1225</v>
      </c>
    </row>
    <row r="109" spans="5:7" x14ac:dyDescent="0.25">
      <c r="E109" t="s">
        <v>1133</v>
      </c>
      <c r="F109">
        <v>0.38125000000000009</v>
      </c>
      <c r="G109" t="s">
        <v>1226</v>
      </c>
    </row>
    <row r="110" spans="5:7" x14ac:dyDescent="0.25">
      <c r="E110" t="s">
        <v>1134</v>
      </c>
      <c r="F110">
        <v>0.38680555555555562</v>
      </c>
      <c r="G110" t="s">
        <v>1227</v>
      </c>
    </row>
    <row r="111" spans="5:7" x14ac:dyDescent="0.25">
      <c r="E111" t="s">
        <v>1136</v>
      </c>
      <c r="F111">
        <v>0.39999999999999991</v>
      </c>
      <c r="G111" t="s">
        <v>1228</v>
      </c>
    </row>
    <row r="112" spans="5:7" x14ac:dyDescent="0.25">
      <c r="E112" t="s">
        <v>1138</v>
      </c>
      <c r="F112">
        <v>0.38888888888888884</v>
      </c>
      <c r="G112" t="s">
        <v>1229</v>
      </c>
    </row>
    <row r="113" spans="1:7" x14ac:dyDescent="0.25">
      <c r="E113" t="s">
        <v>1140</v>
      </c>
      <c r="F113">
        <v>0.39583333333333326</v>
      </c>
      <c r="G113" t="s">
        <v>1230</v>
      </c>
    </row>
    <row r="114" spans="1:7" x14ac:dyDescent="0.25">
      <c r="E114" t="s">
        <v>1142</v>
      </c>
      <c r="F114">
        <v>0.39513888888888893</v>
      </c>
      <c r="G114" t="s">
        <v>1231</v>
      </c>
    </row>
    <row r="115" spans="1:7" x14ac:dyDescent="0.25">
      <c r="E115" t="s">
        <v>1144</v>
      </c>
      <c r="F115">
        <v>0.22847222222222219</v>
      </c>
      <c r="G115" t="s">
        <v>1232</v>
      </c>
    </row>
    <row r="116" spans="1:7" x14ac:dyDescent="0.25">
      <c r="E116" t="s">
        <v>1146</v>
      </c>
      <c r="F116">
        <v>0</v>
      </c>
    </row>
    <row r="117" spans="1:7" x14ac:dyDescent="0.25">
      <c r="E117" t="s">
        <v>1147</v>
      </c>
      <c r="F117">
        <v>0.38611111111111107</v>
      </c>
      <c r="G117" t="s">
        <v>1233</v>
      </c>
    </row>
    <row r="118" spans="1:7" x14ac:dyDescent="0.25">
      <c r="E118" t="s">
        <v>1149</v>
      </c>
      <c r="F118">
        <v>0.38611111111111107</v>
      </c>
      <c r="G118" t="s">
        <v>1234</v>
      </c>
    </row>
    <row r="119" spans="1:7" x14ac:dyDescent="0.25">
      <c r="E119" t="s">
        <v>1151</v>
      </c>
      <c r="F119">
        <v>0.41666666666666674</v>
      </c>
      <c r="G119" t="s">
        <v>1235</v>
      </c>
    </row>
    <row r="120" spans="1:7" x14ac:dyDescent="0.25">
      <c r="E120" t="s">
        <v>1153</v>
      </c>
      <c r="F120">
        <v>0.38888888888888884</v>
      </c>
      <c r="G120" t="s">
        <v>1236</v>
      </c>
    </row>
    <row r="121" spans="1:7" x14ac:dyDescent="0.25">
      <c r="E121" t="s">
        <v>1155</v>
      </c>
      <c r="F121">
        <v>0.38472222222222219</v>
      </c>
      <c r="G121" t="s">
        <v>1237</v>
      </c>
    </row>
    <row r="122" spans="1:7" x14ac:dyDescent="0.25">
      <c r="E122" t="s">
        <v>1157</v>
      </c>
      <c r="F122">
        <v>0</v>
      </c>
    </row>
    <row r="123" spans="1:7" x14ac:dyDescent="0.25">
      <c r="E123" t="s">
        <v>1158</v>
      </c>
      <c r="F123">
        <v>0.38125000000000009</v>
      </c>
      <c r="G123" t="s">
        <v>1238</v>
      </c>
    </row>
    <row r="124" spans="1:7" x14ac:dyDescent="0.25">
      <c r="E124" t="s">
        <v>1159</v>
      </c>
      <c r="F124">
        <v>0.37916666666666665</v>
      </c>
      <c r="G124" t="s">
        <v>1239</v>
      </c>
    </row>
    <row r="125" spans="1:7" x14ac:dyDescent="0.25">
      <c r="E125" t="s">
        <v>1161</v>
      </c>
      <c r="F125">
        <v>9.5541666666666671</v>
      </c>
      <c r="G125" t="s">
        <v>1162</v>
      </c>
    </row>
    <row r="126" spans="1:7" x14ac:dyDescent="0.25">
      <c r="A126">
        <v>3</v>
      </c>
      <c r="B126" t="s">
        <v>371</v>
      </c>
      <c r="C126" t="s">
        <v>1240</v>
      </c>
      <c r="D126" t="s">
        <v>1241</v>
      </c>
      <c r="E126" t="s">
        <v>1110</v>
      </c>
      <c r="F126">
        <v>0</v>
      </c>
    </row>
    <row r="127" spans="1:7" x14ac:dyDescent="0.25">
      <c r="E127" t="s">
        <v>1111</v>
      </c>
      <c r="F127">
        <v>0</v>
      </c>
    </row>
    <row r="128" spans="1:7" x14ac:dyDescent="0.25">
      <c r="E128" t="s">
        <v>1112</v>
      </c>
      <c r="F128">
        <v>0</v>
      </c>
    </row>
    <row r="129" spans="5:7" x14ac:dyDescent="0.25">
      <c r="E129" t="s">
        <v>1113</v>
      </c>
      <c r="F129">
        <v>0</v>
      </c>
    </row>
    <row r="130" spans="5:7" x14ac:dyDescent="0.25">
      <c r="E130" t="s">
        <v>1114</v>
      </c>
      <c r="F130">
        <v>0</v>
      </c>
    </row>
    <row r="131" spans="5:7" x14ac:dyDescent="0.25">
      <c r="E131" t="s">
        <v>1116</v>
      </c>
      <c r="F131">
        <v>0</v>
      </c>
    </row>
    <row r="132" spans="5:7" x14ac:dyDescent="0.25">
      <c r="E132" t="s">
        <v>1118</v>
      </c>
      <c r="F132">
        <v>0</v>
      </c>
    </row>
    <row r="133" spans="5:7" x14ac:dyDescent="0.25">
      <c r="E133" t="s">
        <v>1120</v>
      </c>
      <c r="F133">
        <v>0</v>
      </c>
    </row>
    <row r="134" spans="5:7" x14ac:dyDescent="0.25">
      <c r="E134" t="s">
        <v>1121</v>
      </c>
      <c r="F134">
        <v>0.42222222222222228</v>
      </c>
      <c r="G134" t="s">
        <v>1242</v>
      </c>
    </row>
    <row r="135" spans="5:7" x14ac:dyDescent="0.25">
      <c r="E135" t="s">
        <v>1123</v>
      </c>
      <c r="F135">
        <v>0</v>
      </c>
    </row>
    <row r="136" spans="5:7" x14ac:dyDescent="0.25">
      <c r="E136" t="s">
        <v>1125</v>
      </c>
      <c r="F136">
        <v>0.41388888888888897</v>
      </c>
      <c r="G136" t="s">
        <v>1243</v>
      </c>
    </row>
    <row r="137" spans="5:7" x14ac:dyDescent="0.25">
      <c r="E137" t="s">
        <v>1127</v>
      </c>
      <c r="F137">
        <v>0.40347222222222223</v>
      </c>
      <c r="G137" t="s">
        <v>1244</v>
      </c>
    </row>
    <row r="138" spans="5:7" x14ac:dyDescent="0.25">
      <c r="E138" t="s">
        <v>1129</v>
      </c>
      <c r="F138">
        <v>0</v>
      </c>
    </row>
    <row r="139" spans="5:7" x14ac:dyDescent="0.25">
      <c r="E139" t="s">
        <v>1131</v>
      </c>
      <c r="F139">
        <v>0</v>
      </c>
    </row>
    <row r="140" spans="5:7" x14ac:dyDescent="0.25">
      <c r="E140" t="s">
        <v>1133</v>
      </c>
      <c r="F140">
        <v>0</v>
      </c>
    </row>
    <row r="141" spans="5:7" x14ac:dyDescent="0.25">
      <c r="E141" t="s">
        <v>1134</v>
      </c>
      <c r="F141">
        <v>0</v>
      </c>
    </row>
    <row r="142" spans="5:7" x14ac:dyDescent="0.25">
      <c r="E142" t="s">
        <v>1136</v>
      </c>
      <c r="F142">
        <v>0</v>
      </c>
    </row>
    <row r="143" spans="5:7" x14ac:dyDescent="0.25">
      <c r="E143" t="s">
        <v>1138</v>
      </c>
      <c r="F143">
        <v>0</v>
      </c>
    </row>
    <row r="144" spans="5:7" x14ac:dyDescent="0.25">
      <c r="E144" t="s">
        <v>1140</v>
      </c>
      <c r="F144">
        <v>0</v>
      </c>
    </row>
    <row r="145" spans="1:7" x14ac:dyDescent="0.25">
      <c r="E145" t="s">
        <v>1142</v>
      </c>
      <c r="F145">
        <v>0</v>
      </c>
    </row>
    <row r="146" spans="1:7" x14ac:dyDescent="0.25">
      <c r="E146" t="s">
        <v>1144</v>
      </c>
      <c r="F146">
        <v>0</v>
      </c>
    </row>
    <row r="147" spans="1:7" x14ac:dyDescent="0.25">
      <c r="E147" t="s">
        <v>1146</v>
      </c>
      <c r="F147">
        <v>0</v>
      </c>
    </row>
    <row r="148" spans="1:7" x14ac:dyDescent="0.25">
      <c r="E148" t="s">
        <v>1147</v>
      </c>
      <c r="F148">
        <v>0</v>
      </c>
    </row>
    <row r="149" spans="1:7" x14ac:dyDescent="0.25">
      <c r="E149" t="s">
        <v>1149</v>
      </c>
      <c r="F149">
        <v>0</v>
      </c>
    </row>
    <row r="150" spans="1:7" x14ac:dyDescent="0.25">
      <c r="E150" t="s">
        <v>1151</v>
      </c>
      <c r="F150">
        <v>0</v>
      </c>
    </row>
    <row r="151" spans="1:7" x14ac:dyDescent="0.25">
      <c r="E151" t="s">
        <v>1153</v>
      </c>
      <c r="F151">
        <v>0</v>
      </c>
    </row>
    <row r="152" spans="1:7" x14ac:dyDescent="0.25">
      <c r="E152" t="s">
        <v>1155</v>
      </c>
      <c r="F152">
        <v>0</v>
      </c>
    </row>
    <row r="153" spans="1:7" x14ac:dyDescent="0.25">
      <c r="E153" t="s">
        <v>1157</v>
      </c>
      <c r="F153">
        <v>0</v>
      </c>
    </row>
    <row r="154" spans="1:7" x14ac:dyDescent="0.25">
      <c r="E154" t="s">
        <v>1158</v>
      </c>
      <c r="F154">
        <v>0</v>
      </c>
    </row>
    <row r="155" spans="1:7" x14ac:dyDescent="0.25">
      <c r="E155" t="s">
        <v>1159</v>
      </c>
      <c r="F155">
        <v>0</v>
      </c>
    </row>
    <row r="156" spans="1:7" x14ac:dyDescent="0.25">
      <c r="E156" t="s">
        <v>1161</v>
      </c>
      <c r="F156">
        <v>1.2395833333333335</v>
      </c>
      <c r="G156" t="s">
        <v>1162</v>
      </c>
    </row>
    <row r="157" spans="1:7" x14ac:dyDescent="0.25">
      <c r="A157">
        <v>38</v>
      </c>
      <c r="B157" t="s">
        <v>517</v>
      </c>
      <c r="C157" t="s">
        <v>1245</v>
      </c>
      <c r="D157" t="s">
        <v>1246</v>
      </c>
      <c r="E157" t="s">
        <v>1110</v>
      </c>
      <c r="F157">
        <v>0</v>
      </c>
    </row>
    <row r="158" spans="1:7" x14ac:dyDescent="0.25">
      <c r="E158" t="s">
        <v>1111</v>
      </c>
      <c r="F158">
        <v>0.43472222222222223</v>
      </c>
      <c r="G158" t="s">
        <v>1247</v>
      </c>
    </row>
    <row r="159" spans="1:7" x14ac:dyDescent="0.25">
      <c r="E159" t="s">
        <v>1112</v>
      </c>
      <c r="F159">
        <v>0.42222222222222228</v>
      </c>
      <c r="G159" t="s">
        <v>1248</v>
      </c>
    </row>
    <row r="160" spans="1:7" x14ac:dyDescent="0.25">
      <c r="E160" t="s">
        <v>1113</v>
      </c>
      <c r="F160">
        <v>0.3979166666666667</v>
      </c>
      <c r="G160" t="s">
        <v>1249</v>
      </c>
    </row>
    <row r="161" spans="5:7" x14ac:dyDescent="0.25">
      <c r="E161" t="s">
        <v>1114</v>
      </c>
      <c r="F161">
        <v>0.45833333333333326</v>
      </c>
      <c r="G161" t="s">
        <v>1250</v>
      </c>
    </row>
    <row r="162" spans="5:7" x14ac:dyDescent="0.25">
      <c r="E162" t="s">
        <v>1116</v>
      </c>
      <c r="F162">
        <v>0.28680555555555554</v>
      </c>
      <c r="G162" t="s">
        <v>1251</v>
      </c>
    </row>
    <row r="163" spans="5:7" x14ac:dyDescent="0.25">
      <c r="E163" t="s">
        <v>1118</v>
      </c>
      <c r="F163">
        <v>0.45694444444444438</v>
      </c>
      <c r="G163" t="s">
        <v>1252</v>
      </c>
    </row>
    <row r="164" spans="5:7" x14ac:dyDescent="0.25">
      <c r="E164" t="s">
        <v>1120</v>
      </c>
      <c r="F164">
        <v>0</v>
      </c>
    </row>
    <row r="165" spans="5:7" x14ac:dyDescent="0.25">
      <c r="E165" t="s">
        <v>1121</v>
      </c>
      <c r="F165">
        <v>0.45902777777777781</v>
      </c>
      <c r="G165" t="s">
        <v>1253</v>
      </c>
    </row>
    <row r="166" spans="5:7" x14ac:dyDescent="0.25">
      <c r="E166" t="s">
        <v>1123</v>
      </c>
      <c r="F166">
        <v>0.45416666666666661</v>
      </c>
      <c r="G166" t="s">
        <v>1254</v>
      </c>
    </row>
    <row r="167" spans="5:7" x14ac:dyDescent="0.25">
      <c r="E167" t="s">
        <v>1125</v>
      </c>
      <c r="F167">
        <v>0.44513888888888897</v>
      </c>
      <c r="G167" t="s">
        <v>1255</v>
      </c>
    </row>
    <row r="168" spans="5:7" x14ac:dyDescent="0.25">
      <c r="E168" t="s">
        <v>1127</v>
      </c>
      <c r="F168">
        <v>0.43541666666666656</v>
      </c>
      <c r="G168" t="s">
        <v>1256</v>
      </c>
    </row>
    <row r="169" spans="5:7" x14ac:dyDescent="0.25">
      <c r="E169" t="s">
        <v>1129</v>
      </c>
      <c r="F169">
        <v>0.36250000000000004</v>
      </c>
      <c r="G169" t="s">
        <v>1257</v>
      </c>
    </row>
    <row r="170" spans="5:7" x14ac:dyDescent="0.25">
      <c r="E170" t="s">
        <v>1131</v>
      </c>
      <c r="F170">
        <v>0.42083333333333339</v>
      </c>
      <c r="G170" t="s">
        <v>1258</v>
      </c>
    </row>
    <row r="171" spans="5:7" x14ac:dyDescent="0.25">
      <c r="E171" t="s">
        <v>1133</v>
      </c>
      <c r="F171">
        <v>0</v>
      </c>
    </row>
    <row r="172" spans="5:7" x14ac:dyDescent="0.25">
      <c r="E172" t="s">
        <v>1134</v>
      </c>
      <c r="F172">
        <v>0.45833333333333326</v>
      </c>
      <c r="G172" t="s">
        <v>1259</v>
      </c>
    </row>
    <row r="173" spans="5:7" x14ac:dyDescent="0.25">
      <c r="E173" t="s">
        <v>1136</v>
      </c>
      <c r="F173">
        <v>0.45763888888888893</v>
      </c>
      <c r="G173" t="s">
        <v>1260</v>
      </c>
    </row>
    <row r="174" spans="5:7" x14ac:dyDescent="0.25">
      <c r="E174" t="s">
        <v>1138</v>
      </c>
      <c r="F174">
        <v>0.56805555555555554</v>
      </c>
      <c r="G174" t="s">
        <v>1261</v>
      </c>
    </row>
    <row r="175" spans="5:7" x14ac:dyDescent="0.25">
      <c r="E175" t="s">
        <v>1140</v>
      </c>
      <c r="F175">
        <v>0.36388888888888893</v>
      </c>
      <c r="G175" t="s">
        <v>1262</v>
      </c>
    </row>
    <row r="176" spans="5:7" x14ac:dyDescent="0.25">
      <c r="E176" t="s">
        <v>1142</v>
      </c>
      <c r="F176">
        <v>0.11111111111111116</v>
      </c>
      <c r="G176" t="s">
        <v>1263</v>
      </c>
    </row>
    <row r="177" spans="1:7" x14ac:dyDescent="0.25">
      <c r="E177" t="s">
        <v>1144</v>
      </c>
      <c r="F177">
        <v>0.41666666666666674</v>
      </c>
      <c r="G177" t="s">
        <v>1264</v>
      </c>
    </row>
    <row r="178" spans="1:7" x14ac:dyDescent="0.25">
      <c r="E178" t="s">
        <v>1146</v>
      </c>
      <c r="F178">
        <v>0</v>
      </c>
    </row>
    <row r="179" spans="1:7" x14ac:dyDescent="0.25">
      <c r="E179" t="s">
        <v>1147</v>
      </c>
      <c r="F179">
        <v>0</v>
      </c>
    </row>
    <row r="180" spans="1:7" x14ac:dyDescent="0.25">
      <c r="E180" t="s">
        <v>1149</v>
      </c>
      <c r="F180">
        <v>0.38402777777777786</v>
      </c>
      <c r="G180" t="s">
        <v>1265</v>
      </c>
    </row>
    <row r="181" spans="1:7" x14ac:dyDescent="0.25">
      <c r="E181" t="s">
        <v>1151</v>
      </c>
      <c r="F181">
        <v>0.38472222222222219</v>
      </c>
      <c r="G181" t="s">
        <v>1266</v>
      </c>
    </row>
    <row r="182" spans="1:7" x14ac:dyDescent="0.25">
      <c r="E182" t="s">
        <v>1153</v>
      </c>
      <c r="F182">
        <v>0.38125000000000009</v>
      </c>
      <c r="G182" t="s">
        <v>1267</v>
      </c>
    </row>
    <row r="183" spans="1:7" x14ac:dyDescent="0.25">
      <c r="E183" t="s">
        <v>1155</v>
      </c>
      <c r="F183">
        <v>0.32013888888888897</v>
      </c>
      <c r="G183" t="s">
        <v>1268</v>
      </c>
    </row>
    <row r="184" spans="1:7" x14ac:dyDescent="0.25">
      <c r="E184" t="s">
        <v>1157</v>
      </c>
      <c r="F184">
        <v>0.40625</v>
      </c>
      <c r="G184" t="s">
        <v>1269</v>
      </c>
    </row>
    <row r="185" spans="1:7" x14ac:dyDescent="0.25">
      <c r="E185" t="s">
        <v>1158</v>
      </c>
      <c r="F185">
        <v>0</v>
      </c>
    </row>
    <row r="186" spans="1:7" x14ac:dyDescent="0.25">
      <c r="E186" t="s">
        <v>1159</v>
      </c>
      <c r="F186">
        <v>0.34305555555555545</v>
      </c>
      <c r="G186" t="s">
        <v>1270</v>
      </c>
    </row>
    <row r="187" spans="1:7" x14ac:dyDescent="0.25">
      <c r="E187" t="s">
        <v>1161</v>
      </c>
      <c r="F187">
        <v>9.6291666666666664</v>
      </c>
      <c r="G187" t="s">
        <v>1162</v>
      </c>
    </row>
    <row r="188" spans="1:7" x14ac:dyDescent="0.25">
      <c r="A188">
        <v>44</v>
      </c>
      <c r="B188" t="s">
        <v>1271</v>
      </c>
      <c r="C188" t="s">
        <v>1272</v>
      </c>
      <c r="D188" t="s">
        <v>1273</v>
      </c>
      <c r="E188" t="s">
        <v>1110</v>
      </c>
      <c r="F188">
        <v>0</v>
      </c>
    </row>
    <row r="189" spans="1:7" x14ac:dyDescent="0.25">
      <c r="E189" t="s">
        <v>1111</v>
      </c>
      <c r="F189">
        <v>0.29722222222222228</v>
      </c>
      <c r="G189" t="s">
        <v>1274</v>
      </c>
    </row>
    <row r="190" spans="1:7" x14ac:dyDescent="0.25">
      <c r="E190" t="s">
        <v>1112</v>
      </c>
      <c r="F190">
        <v>0</v>
      </c>
    </row>
    <row r="191" spans="1:7" x14ac:dyDescent="0.25">
      <c r="E191" t="s">
        <v>1113</v>
      </c>
      <c r="F191">
        <v>0.29722222222222228</v>
      </c>
      <c r="G191" t="s">
        <v>1275</v>
      </c>
    </row>
    <row r="192" spans="1:7" x14ac:dyDescent="0.25">
      <c r="E192" t="s">
        <v>1114</v>
      </c>
      <c r="F192">
        <v>0.29305555555555562</v>
      </c>
      <c r="G192" t="s">
        <v>1276</v>
      </c>
    </row>
    <row r="193" spans="5:7" x14ac:dyDescent="0.25">
      <c r="E193" t="s">
        <v>1116</v>
      </c>
      <c r="F193">
        <v>0.30624999999999991</v>
      </c>
      <c r="G193" t="s">
        <v>1277</v>
      </c>
    </row>
    <row r="194" spans="5:7" x14ac:dyDescent="0.25">
      <c r="E194" t="s">
        <v>1118</v>
      </c>
      <c r="F194">
        <v>0.20694444444444438</v>
      </c>
      <c r="G194" t="s">
        <v>1278</v>
      </c>
    </row>
    <row r="195" spans="5:7" x14ac:dyDescent="0.25">
      <c r="E195" t="s">
        <v>1120</v>
      </c>
      <c r="F195">
        <v>0</v>
      </c>
    </row>
    <row r="196" spans="5:7" x14ac:dyDescent="0.25">
      <c r="E196" t="s">
        <v>1121</v>
      </c>
      <c r="F196">
        <v>0.29166666666666674</v>
      </c>
      <c r="G196" t="s">
        <v>1279</v>
      </c>
    </row>
    <row r="197" spans="5:7" x14ac:dyDescent="0.25">
      <c r="E197" t="s">
        <v>1123</v>
      </c>
      <c r="F197">
        <v>0.29583333333333339</v>
      </c>
      <c r="G197" t="s">
        <v>1280</v>
      </c>
    </row>
    <row r="198" spans="5:7" x14ac:dyDescent="0.25">
      <c r="E198" t="s">
        <v>1125</v>
      </c>
      <c r="F198">
        <v>0.29513888888888884</v>
      </c>
      <c r="G198" t="s">
        <v>1281</v>
      </c>
    </row>
    <row r="199" spans="5:7" x14ac:dyDescent="0.25">
      <c r="E199" t="s">
        <v>1127</v>
      </c>
      <c r="F199">
        <v>0.40972222222222232</v>
      </c>
      <c r="G199" t="s">
        <v>1282</v>
      </c>
    </row>
    <row r="200" spans="5:7" x14ac:dyDescent="0.25">
      <c r="E200" t="s">
        <v>1129</v>
      </c>
      <c r="F200">
        <v>0.33472222222222214</v>
      </c>
      <c r="G200" t="s">
        <v>1283</v>
      </c>
    </row>
    <row r="201" spans="5:7" x14ac:dyDescent="0.25">
      <c r="E201" t="s">
        <v>1131</v>
      </c>
      <c r="F201">
        <v>0.2138888888888888</v>
      </c>
      <c r="G201" t="s">
        <v>1284</v>
      </c>
    </row>
    <row r="202" spans="5:7" x14ac:dyDescent="0.25">
      <c r="E202" t="s">
        <v>1133</v>
      </c>
      <c r="F202">
        <v>0</v>
      </c>
    </row>
    <row r="203" spans="5:7" x14ac:dyDescent="0.25">
      <c r="E203" t="s">
        <v>1134</v>
      </c>
      <c r="F203">
        <v>0.29583333333333339</v>
      </c>
      <c r="G203" t="s">
        <v>1285</v>
      </c>
    </row>
    <row r="204" spans="5:7" x14ac:dyDescent="0.25">
      <c r="E204" t="s">
        <v>1136</v>
      </c>
      <c r="F204">
        <v>0.29583333333333339</v>
      </c>
      <c r="G204" t="s">
        <v>1286</v>
      </c>
    </row>
    <row r="205" spans="5:7" x14ac:dyDescent="0.25">
      <c r="E205" t="s">
        <v>1138</v>
      </c>
      <c r="F205">
        <v>0.29583333333333339</v>
      </c>
      <c r="G205" t="s">
        <v>1287</v>
      </c>
    </row>
    <row r="206" spans="5:7" x14ac:dyDescent="0.25">
      <c r="E206" t="s">
        <v>1140</v>
      </c>
      <c r="F206">
        <v>0.29583333333333339</v>
      </c>
      <c r="G206" t="s">
        <v>1288</v>
      </c>
    </row>
    <row r="207" spans="5:7" x14ac:dyDescent="0.25">
      <c r="E207" t="s">
        <v>1142</v>
      </c>
      <c r="F207">
        <v>0.30486111111111103</v>
      </c>
      <c r="G207" t="s">
        <v>1289</v>
      </c>
    </row>
    <row r="208" spans="5:7" x14ac:dyDescent="0.25">
      <c r="E208" t="s">
        <v>1144</v>
      </c>
      <c r="F208">
        <v>0.21458333333333335</v>
      </c>
      <c r="G208" t="s">
        <v>1290</v>
      </c>
    </row>
    <row r="209" spans="1:7" x14ac:dyDescent="0.25">
      <c r="E209" t="s">
        <v>1146</v>
      </c>
      <c r="F209">
        <v>0</v>
      </c>
    </row>
    <row r="210" spans="1:7" x14ac:dyDescent="0.25">
      <c r="E210" t="s">
        <v>1147</v>
      </c>
      <c r="F210">
        <v>0.30347222222222214</v>
      </c>
      <c r="G210" t="s">
        <v>1291</v>
      </c>
    </row>
    <row r="211" spans="1:7" x14ac:dyDescent="0.25">
      <c r="E211" t="s">
        <v>1149</v>
      </c>
      <c r="F211">
        <v>0.33958333333333335</v>
      </c>
      <c r="G211" t="s">
        <v>1292</v>
      </c>
    </row>
    <row r="212" spans="1:7" x14ac:dyDescent="0.25">
      <c r="E212" t="s">
        <v>1151</v>
      </c>
      <c r="F212">
        <v>0.33819444444444446</v>
      </c>
      <c r="G212" t="s">
        <v>1293</v>
      </c>
    </row>
    <row r="213" spans="1:7" x14ac:dyDescent="0.25">
      <c r="E213" t="s">
        <v>1153</v>
      </c>
      <c r="F213">
        <v>0.33611111111111103</v>
      </c>
      <c r="G213" t="s">
        <v>1294</v>
      </c>
    </row>
    <row r="214" spans="1:7" x14ac:dyDescent="0.25">
      <c r="E214" t="s">
        <v>1155</v>
      </c>
      <c r="F214">
        <v>0.17708333333333326</v>
      </c>
      <c r="G214" t="s">
        <v>1295</v>
      </c>
    </row>
    <row r="215" spans="1:7" x14ac:dyDescent="0.25">
      <c r="E215" t="s">
        <v>1157</v>
      </c>
      <c r="F215">
        <v>0</v>
      </c>
    </row>
    <row r="216" spans="1:7" x14ac:dyDescent="0.25">
      <c r="E216" t="s">
        <v>1158</v>
      </c>
      <c r="F216">
        <v>0</v>
      </c>
    </row>
    <row r="217" spans="1:7" x14ac:dyDescent="0.25">
      <c r="E217" t="s">
        <v>1159</v>
      </c>
      <c r="F217">
        <v>0.33749999999999991</v>
      </c>
      <c r="G217" t="s">
        <v>1296</v>
      </c>
    </row>
    <row r="218" spans="1:7" x14ac:dyDescent="0.25">
      <c r="E218" t="s">
        <v>1161</v>
      </c>
      <c r="F218">
        <v>6.7763888888888886</v>
      </c>
      <c r="G218" t="s">
        <v>1162</v>
      </c>
    </row>
    <row r="219" spans="1:7" x14ac:dyDescent="0.25">
      <c r="A219">
        <v>18</v>
      </c>
      <c r="B219" t="s">
        <v>1297</v>
      </c>
      <c r="C219" t="s">
        <v>1298</v>
      </c>
      <c r="D219" t="s">
        <v>279</v>
      </c>
      <c r="E219" t="s">
        <v>1110</v>
      </c>
      <c r="F219">
        <v>0</v>
      </c>
    </row>
    <row r="220" spans="1:7" x14ac:dyDescent="0.25">
      <c r="E220" t="s">
        <v>1111</v>
      </c>
      <c r="F220">
        <v>0.29513888888888884</v>
      </c>
      <c r="G220" t="s">
        <v>1299</v>
      </c>
    </row>
    <row r="221" spans="1:7" x14ac:dyDescent="0.25">
      <c r="E221" t="s">
        <v>1112</v>
      </c>
      <c r="F221">
        <v>0.3208333333333333</v>
      </c>
      <c r="G221" t="s">
        <v>1300</v>
      </c>
    </row>
    <row r="222" spans="1:7" x14ac:dyDescent="0.25">
      <c r="E222" t="s">
        <v>1113</v>
      </c>
      <c r="F222">
        <v>0.29166666666666674</v>
      </c>
      <c r="G222" t="s">
        <v>1301</v>
      </c>
    </row>
    <row r="223" spans="1:7" x14ac:dyDescent="0.25">
      <c r="E223" t="s">
        <v>1114</v>
      </c>
      <c r="F223">
        <v>0</v>
      </c>
    </row>
    <row r="224" spans="1:7" x14ac:dyDescent="0.25">
      <c r="E224" t="s">
        <v>1116</v>
      </c>
      <c r="F224">
        <v>0</v>
      </c>
    </row>
    <row r="225" spans="5:7" x14ac:dyDescent="0.25">
      <c r="E225" t="s">
        <v>1118</v>
      </c>
      <c r="F225">
        <v>0.20347222222222228</v>
      </c>
      <c r="G225" t="s">
        <v>1302</v>
      </c>
    </row>
    <row r="226" spans="5:7" x14ac:dyDescent="0.25">
      <c r="E226" t="s">
        <v>1120</v>
      </c>
      <c r="F226">
        <v>0</v>
      </c>
    </row>
    <row r="227" spans="5:7" x14ac:dyDescent="0.25">
      <c r="E227" t="s">
        <v>1121</v>
      </c>
      <c r="F227">
        <v>0.28680555555555554</v>
      </c>
      <c r="G227" t="s">
        <v>1303</v>
      </c>
    </row>
    <row r="228" spans="5:7" x14ac:dyDescent="0.25">
      <c r="E228" t="s">
        <v>1123</v>
      </c>
      <c r="F228">
        <v>0.29444444444444451</v>
      </c>
      <c r="G228" t="s">
        <v>1304</v>
      </c>
    </row>
    <row r="229" spans="5:7" x14ac:dyDescent="0.25">
      <c r="E229" t="s">
        <v>1125</v>
      </c>
      <c r="F229">
        <v>0.28888888888888897</v>
      </c>
      <c r="G229" t="s">
        <v>1305</v>
      </c>
    </row>
    <row r="230" spans="5:7" x14ac:dyDescent="0.25">
      <c r="E230" t="s">
        <v>1127</v>
      </c>
      <c r="F230">
        <v>0.29236111111111107</v>
      </c>
      <c r="G230" t="s">
        <v>1306</v>
      </c>
    </row>
    <row r="231" spans="5:7" x14ac:dyDescent="0.25">
      <c r="E231" t="s">
        <v>1129</v>
      </c>
      <c r="F231">
        <v>0.32638888888888884</v>
      </c>
      <c r="G231" t="s">
        <v>1307</v>
      </c>
    </row>
    <row r="232" spans="5:7" x14ac:dyDescent="0.25">
      <c r="E232" t="s">
        <v>1131</v>
      </c>
      <c r="F232">
        <v>0</v>
      </c>
    </row>
    <row r="233" spans="5:7" x14ac:dyDescent="0.25">
      <c r="E233" t="s">
        <v>1133</v>
      </c>
      <c r="F233">
        <v>0</v>
      </c>
    </row>
    <row r="234" spans="5:7" x14ac:dyDescent="0.25">
      <c r="E234" t="s">
        <v>1134</v>
      </c>
      <c r="F234">
        <v>0.28888888888888897</v>
      </c>
      <c r="G234" t="s">
        <v>1308</v>
      </c>
    </row>
    <row r="235" spans="5:7" x14ac:dyDescent="0.25">
      <c r="E235" t="s">
        <v>1136</v>
      </c>
      <c r="F235">
        <v>0.28680555555555554</v>
      </c>
      <c r="G235" t="s">
        <v>1309</v>
      </c>
    </row>
    <row r="236" spans="5:7" x14ac:dyDescent="0.25">
      <c r="E236" t="s">
        <v>1138</v>
      </c>
      <c r="F236">
        <v>0.32569444444444451</v>
      </c>
      <c r="G236" t="s">
        <v>1310</v>
      </c>
    </row>
    <row r="237" spans="5:7" x14ac:dyDescent="0.25">
      <c r="E237" t="s">
        <v>1140</v>
      </c>
      <c r="F237">
        <v>0.29374999999999996</v>
      </c>
      <c r="G237" t="s">
        <v>1311</v>
      </c>
    </row>
    <row r="238" spans="5:7" x14ac:dyDescent="0.25">
      <c r="E238" t="s">
        <v>1142</v>
      </c>
      <c r="F238">
        <v>0</v>
      </c>
    </row>
    <row r="239" spans="5:7" x14ac:dyDescent="0.25">
      <c r="E239" t="s">
        <v>1144</v>
      </c>
      <c r="F239">
        <v>0.20416666666666661</v>
      </c>
      <c r="G239" t="s">
        <v>1312</v>
      </c>
    </row>
    <row r="240" spans="5:7" x14ac:dyDescent="0.25">
      <c r="E240" t="s">
        <v>1146</v>
      </c>
      <c r="F240">
        <v>0</v>
      </c>
    </row>
    <row r="241" spans="1:7" x14ac:dyDescent="0.25">
      <c r="E241" t="s">
        <v>1147</v>
      </c>
      <c r="F241">
        <v>0.29305555555555562</v>
      </c>
      <c r="G241" t="s">
        <v>1313</v>
      </c>
    </row>
    <row r="242" spans="1:7" x14ac:dyDescent="0.25">
      <c r="E242" t="s">
        <v>1149</v>
      </c>
      <c r="F242">
        <v>0.33333333333333326</v>
      </c>
      <c r="G242" t="s">
        <v>1314</v>
      </c>
    </row>
    <row r="243" spans="1:7" x14ac:dyDescent="0.25">
      <c r="E243" t="s">
        <v>1151</v>
      </c>
      <c r="F243">
        <v>0.32430555555555562</v>
      </c>
      <c r="G243" t="s">
        <v>1315</v>
      </c>
    </row>
    <row r="244" spans="1:7" x14ac:dyDescent="0.25">
      <c r="E244" t="s">
        <v>1153</v>
      </c>
      <c r="F244">
        <v>0.33263888888888893</v>
      </c>
      <c r="G244" t="s">
        <v>1316</v>
      </c>
    </row>
    <row r="245" spans="1:7" x14ac:dyDescent="0.25">
      <c r="E245" t="s">
        <v>1155</v>
      </c>
      <c r="F245">
        <v>0.17083333333333339</v>
      </c>
      <c r="G245" t="s">
        <v>1317</v>
      </c>
    </row>
    <row r="246" spans="1:7" x14ac:dyDescent="0.25">
      <c r="E246" t="s">
        <v>1157</v>
      </c>
      <c r="F246">
        <v>0</v>
      </c>
    </row>
    <row r="247" spans="1:7" x14ac:dyDescent="0.25">
      <c r="E247" t="s">
        <v>1158</v>
      </c>
      <c r="F247">
        <v>0</v>
      </c>
    </row>
    <row r="248" spans="1:7" x14ac:dyDescent="0.25">
      <c r="E248" t="s">
        <v>1159</v>
      </c>
      <c r="F248">
        <v>0</v>
      </c>
    </row>
    <row r="249" spans="1:7" x14ac:dyDescent="0.25">
      <c r="E249" t="s">
        <v>1161</v>
      </c>
      <c r="F249">
        <v>5.4534722222222225</v>
      </c>
      <c r="G249" t="s">
        <v>1162</v>
      </c>
    </row>
    <row r="250" spans="1:7" x14ac:dyDescent="0.25">
      <c r="A250">
        <v>64</v>
      </c>
      <c r="B250" t="s">
        <v>1318</v>
      </c>
      <c r="C250" t="s">
        <v>1319</v>
      </c>
      <c r="D250" t="s">
        <v>286</v>
      </c>
      <c r="E250" t="s">
        <v>1110</v>
      </c>
      <c r="F250">
        <v>0</v>
      </c>
    </row>
    <row r="251" spans="1:7" x14ac:dyDescent="0.25">
      <c r="E251" t="s">
        <v>1111</v>
      </c>
      <c r="F251">
        <v>0</v>
      </c>
    </row>
    <row r="252" spans="1:7" x14ac:dyDescent="0.25">
      <c r="E252" t="s">
        <v>1112</v>
      </c>
      <c r="F252">
        <v>0.34930555555555554</v>
      </c>
      <c r="G252" t="s">
        <v>1320</v>
      </c>
    </row>
    <row r="253" spans="1:7" x14ac:dyDescent="0.25">
      <c r="E253" t="s">
        <v>1113</v>
      </c>
      <c r="F253">
        <v>0.22430555555555554</v>
      </c>
      <c r="G253" t="s">
        <v>1321</v>
      </c>
    </row>
    <row r="254" spans="1:7" x14ac:dyDescent="0.25">
      <c r="E254" t="s">
        <v>1114</v>
      </c>
      <c r="F254">
        <v>0.29861111111111116</v>
      </c>
      <c r="G254" t="s">
        <v>1322</v>
      </c>
    </row>
    <row r="255" spans="1:7" x14ac:dyDescent="0.25">
      <c r="E255" t="s">
        <v>1116</v>
      </c>
      <c r="F255">
        <v>0.31388888888888888</v>
      </c>
      <c r="G255" t="s">
        <v>1323</v>
      </c>
    </row>
    <row r="256" spans="1:7" x14ac:dyDescent="0.25">
      <c r="E256" t="s">
        <v>1118</v>
      </c>
      <c r="F256">
        <v>0.43958333333333344</v>
      </c>
      <c r="G256" t="s">
        <v>1324</v>
      </c>
    </row>
    <row r="257" spans="5:7" x14ac:dyDescent="0.25">
      <c r="E257" t="s">
        <v>1120</v>
      </c>
      <c r="F257">
        <v>0</v>
      </c>
    </row>
    <row r="258" spans="5:7" x14ac:dyDescent="0.25">
      <c r="E258" t="s">
        <v>1121</v>
      </c>
      <c r="F258">
        <v>0.1298611111111112</v>
      </c>
      <c r="G258" t="s">
        <v>1325</v>
      </c>
    </row>
    <row r="259" spans="5:7" x14ac:dyDescent="0.25">
      <c r="E259" t="s">
        <v>1123</v>
      </c>
      <c r="F259">
        <v>0.29652777777777772</v>
      </c>
      <c r="G259" t="s">
        <v>1326</v>
      </c>
    </row>
    <row r="260" spans="5:7" x14ac:dyDescent="0.25">
      <c r="E260" t="s">
        <v>1125</v>
      </c>
      <c r="F260">
        <v>0.30208333333333326</v>
      </c>
      <c r="G260" t="s">
        <v>1327</v>
      </c>
    </row>
    <row r="261" spans="5:7" x14ac:dyDescent="0.25">
      <c r="E261" t="s">
        <v>1127</v>
      </c>
      <c r="F261">
        <v>0.32708333333333339</v>
      </c>
      <c r="G261" t="s">
        <v>1328</v>
      </c>
    </row>
    <row r="262" spans="5:7" x14ac:dyDescent="0.25">
      <c r="E262" t="s">
        <v>1129</v>
      </c>
      <c r="F262">
        <v>0.37222222222222223</v>
      </c>
      <c r="G262" t="s">
        <v>1329</v>
      </c>
    </row>
    <row r="263" spans="5:7" x14ac:dyDescent="0.25">
      <c r="E263" t="s">
        <v>1131</v>
      </c>
      <c r="F263">
        <v>0.21944444444444455</v>
      </c>
      <c r="G263" t="s">
        <v>1330</v>
      </c>
    </row>
    <row r="264" spans="5:7" x14ac:dyDescent="0.25">
      <c r="E264" t="s">
        <v>1133</v>
      </c>
      <c r="F264">
        <v>0</v>
      </c>
    </row>
    <row r="265" spans="5:7" x14ac:dyDescent="0.25">
      <c r="E265" t="s">
        <v>1134</v>
      </c>
      <c r="F265">
        <v>0.30347222222222214</v>
      </c>
      <c r="G265" t="s">
        <v>1331</v>
      </c>
    </row>
    <row r="266" spans="5:7" x14ac:dyDescent="0.25">
      <c r="E266" t="s">
        <v>1136</v>
      </c>
      <c r="F266">
        <v>0.30347222222222214</v>
      </c>
      <c r="G266" t="s">
        <v>1332</v>
      </c>
    </row>
    <row r="267" spans="5:7" x14ac:dyDescent="0.25">
      <c r="E267" t="s">
        <v>1138</v>
      </c>
      <c r="F267">
        <v>0.30138888888888893</v>
      </c>
      <c r="G267" t="s">
        <v>1333</v>
      </c>
    </row>
    <row r="268" spans="5:7" x14ac:dyDescent="0.25">
      <c r="E268" t="s">
        <v>1140</v>
      </c>
      <c r="F268">
        <v>0.29791666666666661</v>
      </c>
      <c r="G268" t="s">
        <v>1334</v>
      </c>
    </row>
    <row r="269" spans="5:7" x14ac:dyDescent="0.25">
      <c r="E269" t="s">
        <v>1142</v>
      </c>
      <c r="F269">
        <v>0.24583333333333335</v>
      </c>
      <c r="G269" t="s">
        <v>1335</v>
      </c>
    </row>
    <row r="270" spans="5:7" x14ac:dyDescent="0.25">
      <c r="E270" t="s">
        <v>1144</v>
      </c>
      <c r="F270">
        <v>0.21527777777777768</v>
      </c>
      <c r="G270" t="s">
        <v>1336</v>
      </c>
    </row>
    <row r="271" spans="5:7" x14ac:dyDescent="0.25">
      <c r="E271" t="s">
        <v>1146</v>
      </c>
      <c r="F271">
        <v>0</v>
      </c>
    </row>
    <row r="272" spans="5:7" x14ac:dyDescent="0.25">
      <c r="E272" t="s">
        <v>1147</v>
      </c>
      <c r="F272">
        <v>0.29791666666666661</v>
      </c>
      <c r="G272" t="s">
        <v>1337</v>
      </c>
    </row>
    <row r="273" spans="1:7" x14ac:dyDescent="0.25">
      <c r="E273" t="s">
        <v>1149</v>
      </c>
      <c r="F273">
        <v>0.34097222222222223</v>
      </c>
      <c r="G273" t="s">
        <v>1338</v>
      </c>
    </row>
    <row r="274" spans="1:7" x14ac:dyDescent="0.25">
      <c r="E274" t="s">
        <v>1151</v>
      </c>
      <c r="F274">
        <v>0.33125000000000004</v>
      </c>
      <c r="G274" t="s">
        <v>1339</v>
      </c>
    </row>
    <row r="275" spans="1:7" x14ac:dyDescent="0.25">
      <c r="E275" t="s">
        <v>1153</v>
      </c>
      <c r="F275">
        <v>0.34097222222222223</v>
      </c>
      <c r="G275" t="s">
        <v>1340</v>
      </c>
    </row>
    <row r="276" spans="1:7" x14ac:dyDescent="0.25">
      <c r="E276" t="s">
        <v>1155</v>
      </c>
      <c r="F276">
        <v>0.17708333333333326</v>
      </c>
      <c r="G276" t="s">
        <v>1341</v>
      </c>
    </row>
    <row r="277" spans="1:7" x14ac:dyDescent="0.25">
      <c r="E277" t="s">
        <v>1157</v>
      </c>
      <c r="F277">
        <v>0</v>
      </c>
    </row>
    <row r="278" spans="1:7" x14ac:dyDescent="0.25">
      <c r="E278" t="s">
        <v>1158</v>
      </c>
      <c r="F278">
        <v>0</v>
      </c>
    </row>
    <row r="279" spans="1:7" x14ac:dyDescent="0.25">
      <c r="E279" t="s">
        <v>1159</v>
      </c>
      <c r="F279">
        <v>0.33749999999999991</v>
      </c>
      <c r="G279" t="s">
        <v>1342</v>
      </c>
    </row>
    <row r="280" spans="1:7" x14ac:dyDescent="0.25">
      <c r="E280" t="s">
        <v>1161</v>
      </c>
      <c r="F280">
        <v>6.7659722222222225</v>
      </c>
      <c r="G280" t="s">
        <v>1162</v>
      </c>
    </row>
    <row r="281" spans="1:7" x14ac:dyDescent="0.25">
      <c r="A281">
        <v>53</v>
      </c>
      <c r="B281" t="s">
        <v>1343</v>
      </c>
      <c r="C281" t="s">
        <v>1344</v>
      </c>
      <c r="D281" t="s">
        <v>248</v>
      </c>
      <c r="E281" t="s">
        <v>1110</v>
      </c>
      <c r="F281">
        <v>0</v>
      </c>
    </row>
    <row r="282" spans="1:7" x14ac:dyDescent="0.25">
      <c r="E282" t="s">
        <v>1111</v>
      </c>
      <c r="F282">
        <v>0.29861111111111116</v>
      </c>
      <c r="G282" t="s">
        <v>1345</v>
      </c>
    </row>
    <row r="283" spans="1:7" x14ac:dyDescent="0.25">
      <c r="E283" t="s">
        <v>1112</v>
      </c>
      <c r="F283">
        <v>0.31875000000000009</v>
      </c>
      <c r="G283" t="s">
        <v>1346</v>
      </c>
    </row>
    <row r="284" spans="1:7" x14ac:dyDescent="0.25">
      <c r="E284" t="s">
        <v>1113</v>
      </c>
      <c r="F284">
        <v>0.2270833333333333</v>
      </c>
      <c r="G284" t="s">
        <v>1347</v>
      </c>
    </row>
    <row r="285" spans="1:7" x14ac:dyDescent="0.25">
      <c r="E285" t="s">
        <v>1114</v>
      </c>
      <c r="F285">
        <v>0.29652777777777772</v>
      </c>
      <c r="G285" t="s">
        <v>1348</v>
      </c>
    </row>
    <row r="286" spans="1:7" x14ac:dyDescent="0.25">
      <c r="E286" t="s">
        <v>1116</v>
      </c>
      <c r="F286">
        <v>0</v>
      </c>
    </row>
    <row r="287" spans="1:7" x14ac:dyDescent="0.25">
      <c r="E287" t="s">
        <v>1118</v>
      </c>
      <c r="F287">
        <v>0.21249999999999991</v>
      </c>
      <c r="G287" t="s">
        <v>1349</v>
      </c>
    </row>
    <row r="288" spans="1:7" x14ac:dyDescent="0.25">
      <c r="E288" t="s">
        <v>1120</v>
      </c>
      <c r="F288">
        <v>0</v>
      </c>
    </row>
    <row r="289" spans="5:7" x14ac:dyDescent="0.25">
      <c r="E289" t="s">
        <v>1121</v>
      </c>
      <c r="F289">
        <v>0.30138888888888893</v>
      </c>
      <c r="G289" t="s">
        <v>1350</v>
      </c>
    </row>
    <row r="290" spans="5:7" x14ac:dyDescent="0.25">
      <c r="E290" t="s">
        <v>1123</v>
      </c>
      <c r="F290">
        <v>0.29444444444444451</v>
      </c>
      <c r="G290" t="s">
        <v>1351</v>
      </c>
    </row>
    <row r="291" spans="5:7" x14ac:dyDescent="0.25">
      <c r="E291" t="s">
        <v>1125</v>
      </c>
      <c r="F291">
        <v>0.29583333333333339</v>
      </c>
      <c r="G291" t="s">
        <v>1352</v>
      </c>
    </row>
    <row r="292" spans="5:7" x14ac:dyDescent="0.25">
      <c r="E292" t="s">
        <v>1127</v>
      </c>
      <c r="F292">
        <v>0.30138888888888893</v>
      </c>
      <c r="G292" t="s">
        <v>1353</v>
      </c>
    </row>
    <row r="293" spans="5:7" x14ac:dyDescent="0.25">
      <c r="E293" t="s">
        <v>1129</v>
      </c>
      <c r="F293">
        <v>0.34305555555555545</v>
      </c>
      <c r="G293" t="s">
        <v>1354</v>
      </c>
    </row>
    <row r="294" spans="5:7" x14ac:dyDescent="0.25">
      <c r="E294" t="s">
        <v>1131</v>
      </c>
      <c r="F294">
        <v>0.22013888888888888</v>
      </c>
      <c r="G294" t="s">
        <v>1355</v>
      </c>
    </row>
    <row r="295" spans="5:7" x14ac:dyDescent="0.25">
      <c r="E295" t="s">
        <v>1133</v>
      </c>
      <c r="F295">
        <v>0</v>
      </c>
    </row>
    <row r="296" spans="5:7" x14ac:dyDescent="0.25">
      <c r="E296" t="s">
        <v>1134</v>
      </c>
      <c r="F296">
        <v>0.3041666666666667</v>
      </c>
      <c r="G296" t="s">
        <v>1356</v>
      </c>
    </row>
    <row r="297" spans="5:7" x14ac:dyDescent="0.25">
      <c r="E297" t="s">
        <v>1136</v>
      </c>
      <c r="F297">
        <v>0.30208333333333326</v>
      </c>
      <c r="G297" t="s">
        <v>1357</v>
      </c>
    </row>
    <row r="298" spans="5:7" x14ac:dyDescent="0.25">
      <c r="E298" t="s">
        <v>1138</v>
      </c>
      <c r="F298">
        <v>0.30694444444444446</v>
      </c>
      <c r="G298" t="s">
        <v>1358</v>
      </c>
    </row>
    <row r="299" spans="5:7" x14ac:dyDescent="0.25">
      <c r="E299" t="s">
        <v>1140</v>
      </c>
      <c r="F299">
        <v>0.30069444444444438</v>
      </c>
      <c r="G299" t="s">
        <v>1359</v>
      </c>
    </row>
    <row r="300" spans="5:7" x14ac:dyDescent="0.25">
      <c r="E300" t="s">
        <v>1142</v>
      </c>
      <c r="F300">
        <v>0.30000000000000004</v>
      </c>
      <c r="G300" t="s">
        <v>1360</v>
      </c>
    </row>
    <row r="301" spans="5:7" x14ac:dyDescent="0.25">
      <c r="E301" t="s">
        <v>1144</v>
      </c>
      <c r="F301">
        <v>0.21249999999999991</v>
      </c>
      <c r="G301" t="s">
        <v>1361</v>
      </c>
    </row>
    <row r="302" spans="5:7" x14ac:dyDescent="0.25">
      <c r="E302" t="s">
        <v>1146</v>
      </c>
      <c r="F302">
        <v>0</v>
      </c>
    </row>
    <row r="303" spans="5:7" x14ac:dyDescent="0.25">
      <c r="E303" t="s">
        <v>1147</v>
      </c>
      <c r="F303">
        <v>0.29930555555555549</v>
      </c>
      <c r="G303" t="s">
        <v>1362</v>
      </c>
    </row>
    <row r="304" spans="5:7" x14ac:dyDescent="0.25">
      <c r="E304" t="s">
        <v>1149</v>
      </c>
      <c r="F304">
        <v>0.35555555555555562</v>
      </c>
      <c r="G304" t="s">
        <v>1363</v>
      </c>
    </row>
    <row r="305" spans="1:7" x14ac:dyDescent="0.25">
      <c r="E305" t="s">
        <v>1151</v>
      </c>
      <c r="F305">
        <v>0.34166666666666656</v>
      </c>
      <c r="G305" t="s">
        <v>1364</v>
      </c>
    </row>
    <row r="306" spans="1:7" x14ac:dyDescent="0.25">
      <c r="E306" t="s">
        <v>1153</v>
      </c>
      <c r="F306">
        <v>0.34305555555555545</v>
      </c>
      <c r="G306" t="s">
        <v>1365</v>
      </c>
    </row>
    <row r="307" spans="1:7" x14ac:dyDescent="0.25">
      <c r="E307" t="s">
        <v>1155</v>
      </c>
      <c r="F307">
        <v>0.18055555555555558</v>
      </c>
      <c r="G307" t="s">
        <v>1366</v>
      </c>
    </row>
    <row r="308" spans="1:7" x14ac:dyDescent="0.25">
      <c r="E308" t="s">
        <v>1157</v>
      </c>
      <c r="F308">
        <v>0</v>
      </c>
    </row>
    <row r="309" spans="1:7" x14ac:dyDescent="0.25">
      <c r="E309" t="s">
        <v>1158</v>
      </c>
      <c r="F309">
        <v>0</v>
      </c>
    </row>
    <row r="310" spans="1:7" x14ac:dyDescent="0.25">
      <c r="E310" t="s">
        <v>1159</v>
      </c>
      <c r="F310">
        <v>0.34166666666666656</v>
      </c>
      <c r="G310" t="s">
        <v>1367</v>
      </c>
    </row>
    <row r="311" spans="1:7" x14ac:dyDescent="0.25">
      <c r="E311" t="s">
        <v>1161</v>
      </c>
      <c r="F311">
        <v>6.697916666666667</v>
      </c>
      <c r="G311" t="s">
        <v>1162</v>
      </c>
    </row>
    <row r="312" spans="1:7" x14ac:dyDescent="0.25">
      <c r="A312">
        <v>17</v>
      </c>
      <c r="B312" t="s">
        <v>1368</v>
      </c>
      <c r="C312" t="s">
        <v>1369</v>
      </c>
      <c r="D312" t="s">
        <v>277</v>
      </c>
      <c r="E312" t="s">
        <v>1110</v>
      </c>
      <c r="F312">
        <v>0</v>
      </c>
    </row>
    <row r="313" spans="1:7" x14ac:dyDescent="0.25">
      <c r="E313" t="s">
        <v>1111</v>
      </c>
      <c r="F313">
        <v>0.29513888888888884</v>
      </c>
      <c r="G313" t="s">
        <v>1370</v>
      </c>
    </row>
    <row r="314" spans="1:7" x14ac:dyDescent="0.25">
      <c r="E314" t="s">
        <v>1112</v>
      </c>
      <c r="F314">
        <v>0.29027777777777786</v>
      </c>
      <c r="G314" t="s">
        <v>1371</v>
      </c>
    </row>
    <row r="315" spans="1:7" x14ac:dyDescent="0.25">
      <c r="E315" t="s">
        <v>1113</v>
      </c>
      <c r="F315">
        <v>0.29166666666666674</v>
      </c>
      <c r="G315" t="s">
        <v>1372</v>
      </c>
    </row>
    <row r="316" spans="1:7" x14ac:dyDescent="0.25">
      <c r="E316" t="s">
        <v>1114</v>
      </c>
      <c r="F316">
        <v>0.29513888888888884</v>
      </c>
      <c r="G316" t="s">
        <v>1373</v>
      </c>
    </row>
    <row r="317" spans="1:7" x14ac:dyDescent="0.25">
      <c r="E317" t="s">
        <v>1116</v>
      </c>
      <c r="F317">
        <v>0.30208333333333326</v>
      </c>
      <c r="G317" t="s">
        <v>1374</v>
      </c>
    </row>
    <row r="318" spans="1:7" x14ac:dyDescent="0.25">
      <c r="E318" t="s">
        <v>1118</v>
      </c>
      <c r="F318">
        <v>0.20555555555555549</v>
      </c>
      <c r="G318" t="s">
        <v>1375</v>
      </c>
    </row>
    <row r="319" spans="1:7" x14ac:dyDescent="0.25">
      <c r="E319" t="s">
        <v>1120</v>
      </c>
      <c r="F319">
        <v>0</v>
      </c>
    </row>
    <row r="320" spans="1:7" x14ac:dyDescent="0.25">
      <c r="E320" t="s">
        <v>1121</v>
      </c>
      <c r="F320">
        <v>0.29236111111111107</v>
      </c>
      <c r="G320" t="s">
        <v>1376</v>
      </c>
    </row>
    <row r="321" spans="5:7" x14ac:dyDescent="0.25">
      <c r="E321" t="s">
        <v>1123</v>
      </c>
      <c r="F321">
        <v>0</v>
      </c>
    </row>
    <row r="322" spans="5:7" x14ac:dyDescent="0.25">
      <c r="E322" t="s">
        <v>1125</v>
      </c>
      <c r="F322">
        <v>0</v>
      </c>
    </row>
    <row r="323" spans="5:7" x14ac:dyDescent="0.25">
      <c r="E323" t="s">
        <v>1127</v>
      </c>
      <c r="F323">
        <v>0.29166666666666674</v>
      </c>
      <c r="G323" t="s">
        <v>1377</v>
      </c>
    </row>
    <row r="324" spans="5:7" x14ac:dyDescent="0.25">
      <c r="E324" t="s">
        <v>1129</v>
      </c>
      <c r="F324">
        <v>0.35833333333333339</v>
      </c>
      <c r="G324" t="s">
        <v>1378</v>
      </c>
    </row>
    <row r="325" spans="5:7" x14ac:dyDescent="0.25">
      <c r="E325" t="s">
        <v>1131</v>
      </c>
      <c r="F325">
        <v>0.20972222222222214</v>
      </c>
      <c r="G325" t="s">
        <v>1379</v>
      </c>
    </row>
    <row r="326" spans="5:7" x14ac:dyDescent="0.25">
      <c r="E326" t="s">
        <v>1133</v>
      </c>
      <c r="F326">
        <v>0</v>
      </c>
    </row>
    <row r="327" spans="5:7" x14ac:dyDescent="0.25">
      <c r="E327" t="s">
        <v>1134</v>
      </c>
      <c r="F327">
        <v>0.29513888888888884</v>
      </c>
      <c r="G327" t="s">
        <v>1380</v>
      </c>
    </row>
    <row r="328" spans="5:7" x14ac:dyDescent="0.25">
      <c r="E328" t="s">
        <v>1136</v>
      </c>
      <c r="F328">
        <v>0.29374999999999996</v>
      </c>
      <c r="G328" t="s">
        <v>1381</v>
      </c>
    </row>
    <row r="329" spans="5:7" x14ac:dyDescent="0.25">
      <c r="E329" t="s">
        <v>1138</v>
      </c>
      <c r="F329">
        <v>0.29583333333333339</v>
      </c>
      <c r="G329" t="s">
        <v>1382</v>
      </c>
    </row>
    <row r="330" spans="5:7" x14ac:dyDescent="0.25">
      <c r="E330" t="s">
        <v>1140</v>
      </c>
      <c r="F330">
        <v>0.3041666666666667</v>
      </c>
      <c r="G330" t="s">
        <v>1383</v>
      </c>
    </row>
    <row r="331" spans="5:7" x14ac:dyDescent="0.25">
      <c r="E331" t="s">
        <v>1142</v>
      </c>
      <c r="F331">
        <v>0.29374999999999996</v>
      </c>
      <c r="G331" t="s">
        <v>1384</v>
      </c>
    </row>
    <row r="332" spans="5:7" x14ac:dyDescent="0.25">
      <c r="E332" t="s">
        <v>1144</v>
      </c>
      <c r="F332">
        <v>0.20833333333333326</v>
      </c>
      <c r="G332" t="s">
        <v>1385</v>
      </c>
    </row>
    <row r="333" spans="5:7" x14ac:dyDescent="0.25">
      <c r="E333" t="s">
        <v>1146</v>
      </c>
      <c r="F333">
        <v>0</v>
      </c>
    </row>
    <row r="334" spans="5:7" x14ac:dyDescent="0.25">
      <c r="E334" t="s">
        <v>1147</v>
      </c>
      <c r="F334">
        <v>0.29652777777777772</v>
      </c>
      <c r="G334" t="s">
        <v>1386</v>
      </c>
    </row>
    <row r="335" spans="5:7" x14ac:dyDescent="0.25">
      <c r="E335" t="s">
        <v>1149</v>
      </c>
      <c r="F335">
        <v>0.33333333333333326</v>
      </c>
      <c r="G335" t="s">
        <v>1387</v>
      </c>
    </row>
    <row r="336" spans="5:7" x14ac:dyDescent="0.25">
      <c r="E336" t="s">
        <v>1151</v>
      </c>
      <c r="F336">
        <v>0.3388888888888888</v>
      </c>
      <c r="G336" t="s">
        <v>1388</v>
      </c>
    </row>
    <row r="337" spans="1:7" x14ac:dyDescent="0.25">
      <c r="E337" t="s">
        <v>1153</v>
      </c>
      <c r="F337">
        <v>0.3388888888888888</v>
      </c>
      <c r="G337" t="s">
        <v>1389</v>
      </c>
    </row>
    <row r="338" spans="1:7" x14ac:dyDescent="0.25">
      <c r="E338" t="s">
        <v>1155</v>
      </c>
      <c r="F338">
        <v>0.17361111111111116</v>
      </c>
      <c r="G338" t="s">
        <v>1390</v>
      </c>
    </row>
    <row r="339" spans="1:7" x14ac:dyDescent="0.25">
      <c r="E339" t="s">
        <v>1157</v>
      </c>
      <c r="F339">
        <v>0</v>
      </c>
    </row>
    <row r="340" spans="1:7" x14ac:dyDescent="0.25">
      <c r="E340" t="s">
        <v>1158</v>
      </c>
      <c r="F340">
        <v>0</v>
      </c>
    </row>
    <row r="341" spans="1:7" x14ac:dyDescent="0.25">
      <c r="E341" t="s">
        <v>1159</v>
      </c>
      <c r="F341">
        <v>0.33472222222222214</v>
      </c>
      <c r="G341" t="s">
        <v>1391</v>
      </c>
    </row>
    <row r="342" spans="1:7" x14ac:dyDescent="0.25">
      <c r="E342" t="s">
        <v>1161</v>
      </c>
      <c r="F342">
        <v>6.3388888888888886</v>
      </c>
      <c r="G342" t="s">
        <v>1162</v>
      </c>
    </row>
    <row r="343" spans="1:7" x14ac:dyDescent="0.25">
      <c r="A343">
        <v>7</v>
      </c>
      <c r="B343" t="s">
        <v>390</v>
      </c>
      <c r="C343" t="s">
        <v>391</v>
      </c>
      <c r="D343" t="s">
        <v>275</v>
      </c>
      <c r="E343" t="s">
        <v>1110</v>
      </c>
      <c r="F343">
        <v>0</v>
      </c>
    </row>
    <row r="344" spans="1:7" x14ac:dyDescent="0.25">
      <c r="E344" t="s">
        <v>1111</v>
      </c>
      <c r="F344">
        <v>0</v>
      </c>
    </row>
    <row r="345" spans="1:7" x14ac:dyDescent="0.25">
      <c r="E345" t="s">
        <v>1112</v>
      </c>
      <c r="F345">
        <v>0</v>
      </c>
    </row>
    <row r="346" spans="1:7" x14ac:dyDescent="0.25">
      <c r="E346" t="s">
        <v>1113</v>
      </c>
      <c r="F346">
        <v>0</v>
      </c>
    </row>
    <row r="347" spans="1:7" x14ac:dyDescent="0.25">
      <c r="E347" t="s">
        <v>1114</v>
      </c>
      <c r="F347">
        <v>0</v>
      </c>
    </row>
    <row r="348" spans="1:7" x14ac:dyDescent="0.25">
      <c r="E348" t="s">
        <v>1116</v>
      </c>
      <c r="F348">
        <v>0</v>
      </c>
    </row>
    <row r="349" spans="1:7" x14ac:dyDescent="0.25">
      <c r="E349" t="s">
        <v>1118</v>
      </c>
      <c r="F349">
        <v>0</v>
      </c>
    </row>
    <row r="350" spans="1:7" x14ac:dyDescent="0.25">
      <c r="E350" t="s">
        <v>1120</v>
      </c>
      <c r="F350">
        <v>0</v>
      </c>
    </row>
    <row r="351" spans="1:7" x14ac:dyDescent="0.25">
      <c r="E351" t="s">
        <v>1121</v>
      </c>
      <c r="F351">
        <v>0.30347222222222214</v>
      </c>
      <c r="G351" t="s">
        <v>1392</v>
      </c>
    </row>
    <row r="352" spans="1:7" x14ac:dyDescent="0.25">
      <c r="E352" t="s">
        <v>1123</v>
      </c>
      <c r="F352">
        <v>0.30347222222222214</v>
      </c>
      <c r="G352" t="s">
        <v>1393</v>
      </c>
    </row>
    <row r="353" spans="5:7" x14ac:dyDescent="0.25">
      <c r="E353" t="s">
        <v>1125</v>
      </c>
      <c r="F353">
        <v>0.32013888888888897</v>
      </c>
      <c r="G353" t="s">
        <v>1394</v>
      </c>
    </row>
    <row r="354" spans="5:7" x14ac:dyDescent="0.25">
      <c r="E354" t="s">
        <v>1127</v>
      </c>
      <c r="F354">
        <v>0.44305555555555554</v>
      </c>
      <c r="G354" t="s">
        <v>1395</v>
      </c>
    </row>
    <row r="355" spans="5:7" x14ac:dyDescent="0.25">
      <c r="E355" t="s">
        <v>1129</v>
      </c>
      <c r="F355">
        <v>0</v>
      </c>
    </row>
    <row r="356" spans="5:7" x14ac:dyDescent="0.25">
      <c r="E356" t="s">
        <v>1131</v>
      </c>
      <c r="F356">
        <v>0.13472222222222219</v>
      </c>
      <c r="G356" t="s">
        <v>1396</v>
      </c>
    </row>
    <row r="357" spans="5:7" x14ac:dyDescent="0.25">
      <c r="E357" t="s">
        <v>1133</v>
      </c>
      <c r="F357">
        <v>0</v>
      </c>
    </row>
    <row r="358" spans="5:7" x14ac:dyDescent="0.25">
      <c r="E358" t="s">
        <v>1134</v>
      </c>
      <c r="F358">
        <v>0.32291666666666674</v>
      </c>
      <c r="G358" t="s">
        <v>1397</v>
      </c>
    </row>
    <row r="359" spans="5:7" x14ac:dyDescent="0.25">
      <c r="E359" t="s">
        <v>1136</v>
      </c>
      <c r="F359">
        <v>0.42430555555555549</v>
      </c>
      <c r="G359" t="s">
        <v>1398</v>
      </c>
    </row>
    <row r="360" spans="5:7" x14ac:dyDescent="0.25">
      <c r="E360" t="s">
        <v>1138</v>
      </c>
      <c r="F360">
        <v>0.38888888888888884</v>
      </c>
      <c r="G360" t="s">
        <v>1399</v>
      </c>
    </row>
    <row r="361" spans="5:7" x14ac:dyDescent="0.25">
      <c r="E361" t="s">
        <v>1140</v>
      </c>
      <c r="F361">
        <v>0.41527777777777786</v>
      </c>
      <c r="G361" t="s">
        <v>1400</v>
      </c>
    </row>
    <row r="362" spans="5:7" x14ac:dyDescent="0.25">
      <c r="E362" t="s">
        <v>1142</v>
      </c>
      <c r="F362">
        <v>0.43055555555555558</v>
      </c>
      <c r="G362" t="s">
        <v>1401</v>
      </c>
    </row>
    <row r="363" spans="5:7" x14ac:dyDescent="0.25">
      <c r="E363" t="s">
        <v>1144</v>
      </c>
      <c r="F363">
        <v>0</v>
      </c>
    </row>
    <row r="364" spans="5:7" x14ac:dyDescent="0.25">
      <c r="E364" t="s">
        <v>1146</v>
      </c>
      <c r="F364">
        <v>0</v>
      </c>
    </row>
    <row r="365" spans="5:7" x14ac:dyDescent="0.25">
      <c r="E365" t="s">
        <v>1147</v>
      </c>
      <c r="F365">
        <v>0.4145833333333333</v>
      </c>
      <c r="G365" t="s">
        <v>1402</v>
      </c>
    </row>
    <row r="366" spans="5:7" x14ac:dyDescent="0.25">
      <c r="E366" t="s">
        <v>1149</v>
      </c>
      <c r="F366">
        <v>0.45347222222222228</v>
      </c>
      <c r="G366" t="s">
        <v>1403</v>
      </c>
    </row>
    <row r="367" spans="5:7" x14ac:dyDescent="0.25">
      <c r="E367" t="s">
        <v>1151</v>
      </c>
      <c r="F367">
        <v>0.43055555555555558</v>
      </c>
      <c r="G367" t="s">
        <v>1404</v>
      </c>
    </row>
    <row r="368" spans="5:7" x14ac:dyDescent="0.25">
      <c r="E368" t="s">
        <v>1153</v>
      </c>
      <c r="F368">
        <v>0.38680555555555562</v>
      </c>
      <c r="G368" t="s">
        <v>1405</v>
      </c>
    </row>
    <row r="369" spans="1:7" x14ac:dyDescent="0.25">
      <c r="E369" t="s">
        <v>1155</v>
      </c>
      <c r="F369">
        <v>0.35069444444444442</v>
      </c>
      <c r="G369" t="s">
        <v>1406</v>
      </c>
    </row>
    <row r="370" spans="1:7" x14ac:dyDescent="0.25">
      <c r="E370" t="s">
        <v>1157</v>
      </c>
      <c r="F370">
        <v>0</v>
      </c>
    </row>
    <row r="371" spans="1:7" x14ac:dyDescent="0.25">
      <c r="E371" t="s">
        <v>1158</v>
      </c>
      <c r="F371">
        <v>0</v>
      </c>
    </row>
    <row r="372" spans="1:7" x14ac:dyDescent="0.25">
      <c r="E372" t="s">
        <v>1159</v>
      </c>
      <c r="F372">
        <v>0.45138888888888884</v>
      </c>
      <c r="G372" t="s">
        <v>1407</v>
      </c>
    </row>
    <row r="373" spans="1:7" x14ac:dyDescent="0.25">
      <c r="E373" t="s">
        <v>1161</v>
      </c>
      <c r="F373">
        <v>5.9743055555555555</v>
      </c>
      <c r="G373" t="s">
        <v>1162</v>
      </c>
    </row>
    <row r="374" spans="1:7" x14ac:dyDescent="0.25">
      <c r="A374">
        <v>29</v>
      </c>
      <c r="B374" t="s">
        <v>1408</v>
      </c>
      <c r="C374" t="s">
        <v>1409</v>
      </c>
      <c r="D374" t="s">
        <v>1410</v>
      </c>
      <c r="E374" t="s">
        <v>1110</v>
      </c>
      <c r="F374">
        <v>0</v>
      </c>
    </row>
    <row r="375" spans="1:7" x14ac:dyDescent="0.25">
      <c r="E375" t="s">
        <v>1111</v>
      </c>
      <c r="F375">
        <v>0.3076388888888888</v>
      </c>
      <c r="G375" t="s">
        <v>1411</v>
      </c>
    </row>
    <row r="376" spans="1:7" x14ac:dyDescent="0.25">
      <c r="E376" t="s">
        <v>1112</v>
      </c>
      <c r="F376">
        <v>0.32916666666666661</v>
      </c>
      <c r="G376" t="s">
        <v>1412</v>
      </c>
    </row>
    <row r="377" spans="1:7" x14ac:dyDescent="0.25">
      <c r="E377" t="s">
        <v>1113</v>
      </c>
      <c r="F377">
        <v>0.2895833333333333</v>
      </c>
      <c r="G377" t="s">
        <v>1413</v>
      </c>
    </row>
    <row r="378" spans="1:7" x14ac:dyDescent="0.25">
      <c r="E378" t="s">
        <v>1114</v>
      </c>
      <c r="F378">
        <v>0.30138888888888893</v>
      </c>
      <c r="G378" t="s">
        <v>1414</v>
      </c>
    </row>
    <row r="379" spans="1:7" x14ac:dyDescent="0.25">
      <c r="E379" t="s">
        <v>1116</v>
      </c>
      <c r="F379">
        <v>0.31597222222222232</v>
      </c>
      <c r="G379" t="s">
        <v>1415</v>
      </c>
    </row>
    <row r="380" spans="1:7" x14ac:dyDescent="0.25">
      <c r="E380" t="s">
        <v>1118</v>
      </c>
      <c r="F380">
        <v>0</v>
      </c>
    </row>
    <row r="381" spans="1:7" x14ac:dyDescent="0.25">
      <c r="E381" t="s">
        <v>1120</v>
      </c>
      <c r="F381">
        <v>0</v>
      </c>
    </row>
    <row r="382" spans="1:7" x14ac:dyDescent="0.25">
      <c r="E382" t="s">
        <v>1121</v>
      </c>
      <c r="F382">
        <v>0.30277777777777781</v>
      </c>
      <c r="G382" t="s">
        <v>1416</v>
      </c>
    </row>
    <row r="383" spans="1:7" x14ac:dyDescent="0.25">
      <c r="E383" t="s">
        <v>1123</v>
      </c>
      <c r="F383">
        <v>0.29236111111111107</v>
      </c>
      <c r="G383" t="s">
        <v>1417</v>
      </c>
    </row>
    <row r="384" spans="1:7" x14ac:dyDescent="0.25">
      <c r="E384" t="s">
        <v>1125</v>
      </c>
      <c r="F384">
        <v>0.30486111111111103</v>
      </c>
      <c r="G384" t="s">
        <v>1418</v>
      </c>
    </row>
    <row r="385" spans="5:7" x14ac:dyDescent="0.25">
      <c r="E385" t="s">
        <v>1127</v>
      </c>
      <c r="F385">
        <v>0.3076388888888888</v>
      </c>
      <c r="G385" t="s">
        <v>1419</v>
      </c>
    </row>
    <row r="386" spans="5:7" x14ac:dyDescent="0.25">
      <c r="E386" t="s">
        <v>1129</v>
      </c>
      <c r="F386">
        <v>0.35069444444444442</v>
      </c>
      <c r="G386" t="s">
        <v>1420</v>
      </c>
    </row>
    <row r="387" spans="5:7" x14ac:dyDescent="0.25">
      <c r="E387" t="s">
        <v>1131</v>
      </c>
      <c r="F387">
        <v>0.22847222222222219</v>
      </c>
      <c r="G387" t="s">
        <v>1421</v>
      </c>
    </row>
    <row r="388" spans="5:7" x14ac:dyDescent="0.25">
      <c r="E388" t="s">
        <v>1133</v>
      </c>
      <c r="F388">
        <v>0</v>
      </c>
    </row>
    <row r="389" spans="5:7" x14ac:dyDescent="0.25">
      <c r="E389" t="s">
        <v>1134</v>
      </c>
      <c r="F389">
        <v>0.20208333333333339</v>
      </c>
      <c r="G389" t="s">
        <v>1422</v>
      </c>
    </row>
    <row r="390" spans="5:7" x14ac:dyDescent="0.25">
      <c r="E390" t="s">
        <v>1136</v>
      </c>
      <c r="F390">
        <v>0.30902777777777768</v>
      </c>
      <c r="G390" t="s">
        <v>1423</v>
      </c>
    </row>
    <row r="391" spans="5:7" x14ac:dyDescent="0.25">
      <c r="E391" t="s">
        <v>1138</v>
      </c>
      <c r="F391">
        <v>0.30624999999999991</v>
      </c>
      <c r="G391" t="s">
        <v>1424</v>
      </c>
    </row>
    <row r="392" spans="5:7" x14ac:dyDescent="0.25">
      <c r="E392" t="s">
        <v>1140</v>
      </c>
      <c r="F392">
        <v>0.32499999999999996</v>
      </c>
      <c r="G392" t="s">
        <v>1425</v>
      </c>
    </row>
    <row r="393" spans="5:7" x14ac:dyDescent="0.25">
      <c r="E393" t="s">
        <v>1142</v>
      </c>
      <c r="F393">
        <v>0.3041666666666667</v>
      </c>
      <c r="G393" t="s">
        <v>1426</v>
      </c>
    </row>
    <row r="394" spans="5:7" x14ac:dyDescent="0.25">
      <c r="E394" t="s">
        <v>1144</v>
      </c>
      <c r="F394">
        <v>0.22291666666666665</v>
      </c>
      <c r="G394" t="s">
        <v>1427</v>
      </c>
    </row>
    <row r="395" spans="5:7" x14ac:dyDescent="0.25">
      <c r="E395" t="s">
        <v>1146</v>
      </c>
      <c r="F395">
        <v>0</v>
      </c>
    </row>
    <row r="396" spans="5:7" x14ac:dyDescent="0.25">
      <c r="E396" t="s">
        <v>1147</v>
      </c>
      <c r="F396">
        <v>0.30833333333333335</v>
      </c>
      <c r="G396" t="s">
        <v>1428</v>
      </c>
    </row>
    <row r="397" spans="5:7" x14ac:dyDescent="0.25">
      <c r="E397" t="s">
        <v>1149</v>
      </c>
      <c r="F397">
        <v>0.35138888888888897</v>
      </c>
      <c r="G397" t="s">
        <v>1429</v>
      </c>
    </row>
    <row r="398" spans="5:7" x14ac:dyDescent="0.25">
      <c r="E398" t="s">
        <v>1151</v>
      </c>
      <c r="F398">
        <v>0.34236111111111112</v>
      </c>
      <c r="G398" t="s">
        <v>1430</v>
      </c>
    </row>
    <row r="399" spans="5:7" x14ac:dyDescent="0.25">
      <c r="E399" t="s">
        <v>1153</v>
      </c>
      <c r="F399">
        <v>0.35555555555555562</v>
      </c>
      <c r="G399" t="s">
        <v>1431</v>
      </c>
    </row>
    <row r="400" spans="5:7" x14ac:dyDescent="0.25">
      <c r="E400" t="s">
        <v>1155</v>
      </c>
      <c r="F400">
        <v>0.3798611111111112</v>
      </c>
      <c r="G400" t="s">
        <v>1432</v>
      </c>
    </row>
    <row r="401" spans="1:7" x14ac:dyDescent="0.25">
      <c r="E401" t="s">
        <v>1157</v>
      </c>
      <c r="F401">
        <v>0</v>
      </c>
    </row>
    <row r="402" spans="1:7" x14ac:dyDescent="0.25">
      <c r="E402" t="s">
        <v>1158</v>
      </c>
      <c r="F402">
        <v>0</v>
      </c>
    </row>
    <row r="403" spans="1:7" x14ac:dyDescent="0.25">
      <c r="E403" t="s">
        <v>1159</v>
      </c>
      <c r="F403">
        <v>0.33749999999999991</v>
      </c>
      <c r="G403" t="s">
        <v>1433</v>
      </c>
    </row>
    <row r="404" spans="1:7" x14ac:dyDescent="0.25">
      <c r="E404" t="s">
        <v>1161</v>
      </c>
      <c r="F404">
        <v>7.0749999999999993</v>
      </c>
      <c r="G404" t="s">
        <v>1162</v>
      </c>
    </row>
    <row r="405" spans="1:7" x14ac:dyDescent="0.25">
      <c r="A405">
        <v>52</v>
      </c>
      <c r="B405" t="s">
        <v>1434</v>
      </c>
      <c r="C405" t="s">
        <v>578</v>
      </c>
      <c r="D405" t="s">
        <v>249</v>
      </c>
      <c r="E405" t="s">
        <v>1110</v>
      </c>
      <c r="F405">
        <v>0</v>
      </c>
    </row>
    <row r="406" spans="1:7" x14ac:dyDescent="0.25">
      <c r="E406" t="s">
        <v>1111</v>
      </c>
      <c r="F406">
        <v>0.29791666666666661</v>
      </c>
      <c r="G406" t="s">
        <v>1435</v>
      </c>
    </row>
    <row r="407" spans="1:7" x14ac:dyDescent="0.25">
      <c r="E407" t="s">
        <v>1112</v>
      </c>
      <c r="F407">
        <v>0.32777777777777772</v>
      </c>
      <c r="G407" t="s">
        <v>1436</v>
      </c>
    </row>
    <row r="408" spans="1:7" x14ac:dyDescent="0.25">
      <c r="E408" t="s">
        <v>1113</v>
      </c>
      <c r="F408">
        <v>0.29305555555555562</v>
      </c>
      <c r="G408" t="s">
        <v>1437</v>
      </c>
    </row>
    <row r="409" spans="1:7" x14ac:dyDescent="0.25">
      <c r="E409" t="s">
        <v>1114</v>
      </c>
      <c r="F409">
        <v>0.29374999999999996</v>
      </c>
      <c r="G409" t="s">
        <v>1438</v>
      </c>
    </row>
    <row r="410" spans="1:7" x14ac:dyDescent="0.25">
      <c r="E410" t="s">
        <v>1116</v>
      </c>
      <c r="F410">
        <v>0.3076388888888888</v>
      </c>
      <c r="G410" t="s">
        <v>1439</v>
      </c>
    </row>
    <row r="411" spans="1:7" x14ac:dyDescent="0.25">
      <c r="E411" t="s">
        <v>1118</v>
      </c>
      <c r="F411">
        <v>0.20625000000000004</v>
      </c>
      <c r="G411" t="s">
        <v>1440</v>
      </c>
    </row>
    <row r="412" spans="1:7" x14ac:dyDescent="0.25">
      <c r="E412" t="s">
        <v>1120</v>
      </c>
      <c r="F412">
        <v>0</v>
      </c>
    </row>
    <row r="413" spans="1:7" x14ac:dyDescent="0.25">
      <c r="E413" t="s">
        <v>1121</v>
      </c>
      <c r="F413">
        <v>0.27499999999999991</v>
      </c>
      <c r="G413" t="s">
        <v>1441</v>
      </c>
    </row>
    <row r="414" spans="1:7" x14ac:dyDescent="0.25">
      <c r="E414" t="s">
        <v>1123</v>
      </c>
      <c r="F414">
        <v>0.29513888888888884</v>
      </c>
      <c r="G414" t="s">
        <v>1442</v>
      </c>
    </row>
    <row r="415" spans="1:7" x14ac:dyDescent="0.25">
      <c r="E415" t="s">
        <v>1125</v>
      </c>
      <c r="F415">
        <v>0.32430555555555562</v>
      </c>
      <c r="G415" t="s">
        <v>1443</v>
      </c>
    </row>
    <row r="416" spans="1:7" x14ac:dyDescent="0.25">
      <c r="E416" t="s">
        <v>1127</v>
      </c>
      <c r="F416">
        <v>0.28888888888888897</v>
      </c>
      <c r="G416" t="s">
        <v>1444</v>
      </c>
    </row>
    <row r="417" spans="5:7" x14ac:dyDescent="0.25">
      <c r="E417" t="s">
        <v>1129</v>
      </c>
      <c r="F417">
        <v>0.33402777777777781</v>
      </c>
      <c r="G417" t="s">
        <v>1445</v>
      </c>
    </row>
    <row r="418" spans="5:7" x14ac:dyDescent="0.25">
      <c r="E418" t="s">
        <v>1131</v>
      </c>
      <c r="F418">
        <v>0.44305555555555554</v>
      </c>
      <c r="G418" t="s">
        <v>1446</v>
      </c>
    </row>
    <row r="419" spans="5:7" x14ac:dyDescent="0.25">
      <c r="E419" t="s">
        <v>1133</v>
      </c>
      <c r="F419">
        <v>0</v>
      </c>
    </row>
    <row r="420" spans="5:7" x14ac:dyDescent="0.25">
      <c r="E420" t="s">
        <v>1134</v>
      </c>
      <c r="F420">
        <v>0.30138888888888893</v>
      </c>
      <c r="G420" t="s">
        <v>1447</v>
      </c>
    </row>
    <row r="421" spans="5:7" x14ac:dyDescent="0.25">
      <c r="E421" t="s">
        <v>1136</v>
      </c>
      <c r="F421">
        <v>0.4013888888888888</v>
      </c>
      <c r="G421" t="s">
        <v>1448</v>
      </c>
    </row>
    <row r="422" spans="5:7" x14ac:dyDescent="0.25">
      <c r="E422" t="s">
        <v>1138</v>
      </c>
      <c r="F422">
        <v>7.2222222222222188E-2</v>
      </c>
      <c r="G422" t="s">
        <v>1449</v>
      </c>
    </row>
    <row r="423" spans="5:7" x14ac:dyDescent="0.25">
      <c r="E423" t="s">
        <v>1140</v>
      </c>
      <c r="F423">
        <v>0.33055555555555549</v>
      </c>
      <c r="G423" t="s">
        <v>1450</v>
      </c>
    </row>
    <row r="424" spans="5:7" x14ac:dyDescent="0.25">
      <c r="E424" t="s">
        <v>1142</v>
      </c>
      <c r="F424">
        <v>0.29097222222222219</v>
      </c>
      <c r="G424" t="s">
        <v>1451</v>
      </c>
    </row>
    <row r="425" spans="5:7" x14ac:dyDescent="0.25">
      <c r="E425" t="s">
        <v>1144</v>
      </c>
      <c r="F425">
        <v>0.21111111111111103</v>
      </c>
      <c r="G425" t="s">
        <v>1452</v>
      </c>
    </row>
    <row r="426" spans="5:7" x14ac:dyDescent="0.25">
      <c r="E426" t="s">
        <v>1146</v>
      </c>
      <c r="F426">
        <v>0</v>
      </c>
    </row>
    <row r="427" spans="5:7" x14ac:dyDescent="0.25">
      <c r="E427" t="s">
        <v>1147</v>
      </c>
      <c r="F427">
        <v>0.29166666666666674</v>
      </c>
      <c r="G427" t="s">
        <v>1453</v>
      </c>
    </row>
    <row r="428" spans="5:7" x14ac:dyDescent="0.25">
      <c r="E428" t="s">
        <v>1149</v>
      </c>
      <c r="F428">
        <v>0.33472222222222214</v>
      </c>
      <c r="G428" t="s">
        <v>1454</v>
      </c>
    </row>
    <row r="429" spans="5:7" x14ac:dyDescent="0.25">
      <c r="E429" t="s">
        <v>1151</v>
      </c>
      <c r="F429">
        <v>0.34027777777777768</v>
      </c>
      <c r="G429" t="s">
        <v>1455</v>
      </c>
    </row>
    <row r="430" spans="5:7" x14ac:dyDescent="0.25">
      <c r="E430" t="s">
        <v>1153</v>
      </c>
      <c r="F430">
        <v>0.36736111111111103</v>
      </c>
      <c r="G430" t="s">
        <v>1456</v>
      </c>
    </row>
    <row r="431" spans="5:7" x14ac:dyDescent="0.25">
      <c r="E431" t="s">
        <v>1155</v>
      </c>
      <c r="F431">
        <v>0.17986111111111103</v>
      </c>
      <c r="G431" t="s">
        <v>1457</v>
      </c>
    </row>
    <row r="432" spans="5:7" x14ac:dyDescent="0.25">
      <c r="E432" t="s">
        <v>1157</v>
      </c>
      <c r="F432">
        <v>0</v>
      </c>
    </row>
    <row r="433" spans="1:7" x14ac:dyDescent="0.25">
      <c r="E433" t="s">
        <v>1158</v>
      </c>
      <c r="F433">
        <v>0</v>
      </c>
    </row>
    <row r="434" spans="1:7" x14ac:dyDescent="0.25">
      <c r="E434" t="s">
        <v>1159</v>
      </c>
      <c r="F434">
        <v>0.32291666666666674</v>
      </c>
      <c r="G434" t="s">
        <v>1458</v>
      </c>
    </row>
    <row r="435" spans="1:7" x14ac:dyDescent="0.25">
      <c r="E435" t="s">
        <v>1161</v>
      </c>
      <c r="F435">
        <v>7.1312499999999996</v>
      </c>
      <c r="G435" t="s">
        <v>1162</v>
      </c>
    </row>
    <row r="436" spans="1:7" x14ac:dyDescent="0.25">
      <c r="A436">
        <v>46</v>
      </c>
      <c r="B436" t="s">
        <v>1459</v>
      </c>
      <c r="C436" t="s">
        <v>1460</v>
      </c>
      <c r="D436" t="s">
        <v>1461</v>
      </c>
      <c r="E436" t="s">
        <v>1110</v>
      </c>
      <c r="F436">
        <v>0</v>
      </c>
    </row>
    <row r="437" spans="1:7" x14ac:dyDescent="0.25">
      <c r="E437" t="s">
        <v>1111</v>
      </c>
      <c r="F437">
        <v>0</v>
      </c>
    </row>
    <row r="438" spans="1:7" x14ac:dyDescent="0.25">
      <c r="E438" t="s">
        <v>1112</v>
      </c>
      <c r="F438">
        <v>0.34930555555555554</v>
      </c>
      <c r="G438" t="s">
        <v>1462</v>
      </c>
    </row>
    <row r="439" spans="1:7" x14ac:dyDescent="0.25">
      <c r="E439" t="s">
        <v>1113</v>
      </c>
      <c r="F439">
        <v>0.22986111111111107</v>
      </c>
      <c r="G439" t="s">
        <v>1463</v>
      </c>
    </row>
    <row r="440" spans="1:7" x14ac:dyDescent="0.25">
      <c r="E440" t="s">
        <v>1114</v>
      </c>
      <c r="F440">
        <v>0.32152777777777786</v>
      </c>
      <c r="G440" t="s">
        <v>1464</v>
      </c>
    </row>
    <row r="441" spans="1:7" x14ac:dyDescent="0.25">
      <c r="E441" t="s">
        <v>1116</v>
      </c>
      <c r="F441">
        <v>0.31458333333333344</v>
      </c>
      <c r="G441" t="s">
        <v>1465</v>
      </c>
    </row>
    <row r="442" spans="1:7" x14ac:dyDescent="0.25">
      <c r="E442" t="s">
        <v>1118</v>
      </c>
      <c r="F442">
        <v>0</v>
      </c>
    </row>
    <row r="443" spans="1:7" x14ac:dyDescent="0.25">
      <c r="E443" t="s">
        <v>1120</v>
      </c>
      <c r="F443">
        <v>0</v>
      </c>
    </row>
    <row r="444" spans="1:7" x14ac:dyDescent="0.25">
      <c r="E444" t="s">
        <v>1121</v>
      </c>
      <c r="F444">
        <v>0.29374999999999996</v>
      </c>
      <c r="G444" t="s">
        <v>1466</v>
      </c>
    </row>
    <row r="445" spans="1:7" x14ac:dyDescent="0.25">
      <c r="E445" t="s">
        <v>1123</v>
      </c>
      <c r="F445">
        <v>0.32777777777777772</v>
      </c>
      <c r="G445" t="s">
        <v>1467</v>
      </c>
    </row>
    <row r="446" spans="1:7" x14ac:dyDescent="0.25">
      <c r="E446" t="s">
        <v>1125</v>
      </c>
      <c r="F446">
        <v>0</v>
      </c>
    </row>
    <row r="447" spans="1:7" x14ac:dyDescent="0.25">
      <c r="E447" t="s">
        <v>1127</v>
      </c>
      <c r="F447">
        <v>0</v>
      </c>
    </row>
    <row r="448" spans="1:7" x14ac:dyDescent="0.25">
      <c r="E448" t="s">
        <v>1129</v>
      </c>
      <c r="F448">
        <v>0</v>
      </c>
    </row>
    <row r="449" spans="5:6" x14ac:dyDescent="0.25">
      <c r="E449" t="s">
        <v>1131</v>
      </c>
      <c r="F449">
        <v>0</v>
      </c>
    </row>
    <row r="450" spans="5:6" x14ac:dyDescent="0.25">
      <c r="E450" t="s">
        <v>1133</v>
      </c>
      <c r="F450">
        <v>0</v>
      </c>
    </row>
    <row r="451" spans="5:6" x14ac:dyDescent="0.25">
      <c r="E451" t="s">
        <v>1134</v>
      </c>
      <c r="F451">
        <v>0</v>
      </c>
    </row>
    <row r="452" spans="5:6" x14ac:dyDescent="0.25">
      <c r="E452" t="s">
        <v>1136</v>
      </c>
      <c r="F452">
        <v>0</v>
      </c>
    </row>
    <row r="453" spans="5:6" x14ac:dyDescent="0.25">
      <c r="E453" t="s">
        <v>1138</v>
      </c>
      <c r="F453">
        <v>0</v>
      </c>
    </row>
    <row r="454" spans="5:6" x14ac:dyDescent="0.25">
      <c r="E454" t="s">
        <v>1140</v>
      </c>
      <c r="F454">
        <v>0</v>
      </c>
    </row>
    <row r="455" spans="5:6" x14ac:dyDescent="0.25">
      <c r="E455" t="s">
        <v>1142</v>
      </c>
      <c r="F455">
        <v>0</v>
      </c>
    </row>
    <row r="456" spans="5:6" x14ac:dyDescent="0.25">
      <c r="E456" t="s">
        <v>1144</v>
      </c>
      <c r="F456">
        <v>0</v>
      </c>
    </row>
    <row r="457" spans="5:6" x14ac:dyDescent="0.25">
      <c r="E457" t="s">
        <v>1146</v>
      </c>
      <c r="F457">
        <v>0</v>
      </c>
    </row>
    <row r="458" spans="5:6" x14ac:dyDescent="0.25">
      <c r="E458" t="s">
        <v>1147</v>
      </c>
      <c r="F458">
        <v>0</v>
      </c>
    </row>
    <row r="459" spans="5:6" x14ac:dyDescent="0.25">
      <c r="E459" t="s">
        <v>1149</v>
      </c>
      <c r="F459">
        <v>0</v>
      </c>
    </row>
    <row r="460" spans="5:6" x14ac:dyDescent="0.25">
      <c r="E460" t="s">
        <v>1151</v>
      </c>
      <c r="F460">
        <v>0</v>
      </c>
    </row>
    <row r="461" spans="5:6" x14ac:dyDescent="0.25">
      <c r="E461" t="s">
        <v>1153</v>
      </c>
      <c r="F461">
        <v>0</v>
      </c>
    </row>
    <row r="462" spans="5:6" x14ac:dyDescent="0.25">
      <c r="E462" t="s">
        <v>1155</v>
      </c>
      <c r="F462">
        <v>0</v>
      </c>
    </row>
    <row r="463" spans="5:6" x14ac:dyDescent="0.25">
      <c r="E463" t="s">
        <v>1157</v>
      </c>
      <c r="F463">
        <v>0</v>
      </c>
    </row>
    <row r="464" spans="5:6" x14ac:dyDescent="0.25">
      <c r="E464" t="s">
        <v>1158</v>
      </c>
      <c r="F464">
        <v>0</v>
      </c>
    </row>
    <row r="465" spans="1:7" x14ac:dyDescent="0.25">
      <c r="E465" t="s">
        <v>1159</v>
      </c>
      <c r="F465">
        <v>0</v>
      </c>
    </row>
    <row r="466" spans="1:7" x14ac:dyDescent="0.25">
      <c r="E466" t="s">
        <v>1161</v>
      </c>
      <c r="F466">
        <v>1.8368055555555554</v>
      </c>
      <c r="G466" t="s">
        <v>1162</v>
      </c>
    </row>
    <row r="467" spans="1:7" x14ac:dyDescent="0.25">
      <c r="A467">
        <v>80</v>
      </c>
      <c r="B467" t="s">
        <v>666</v>
      </c>
      <c r="C467" t="s">
        <v>667</v>
      </c>
      <c r="D467" t="s">
        <v>1468</v>
      </c>
      <c r="E467" t="s">
        <v>1110</v>
      </c>
      <c r="F467">
        <v>0</v>
      </c>
    </row>
    <row r="468" spans="1:7" x14ac:dyDescent="0.25">
      <c r="E468" t="s">
        <v>1111</v>
      </c>
      <c r="F468">
        <v>0.4013888888888888</v>
      </c>
      <c r="G468" t="s">
        <v>1469</v>
      </c>
    </row>
    <row r="469" spans="1:7" x14ac:dyDescent="0.25">
      <c r="E469" t="s">
        <v>1112</v>
      </c>
      <c r="F469">
        <v>9.7916666666666652E-2</v>
      </c>
      <c r="G469" t="s">
        <v>1470</v>
      </c>
    </row>
    <row r="470" spans="1:7" x14ac:dyDescent="0.25">
      <c r="E470" t="s">
        <v>1113</v>
      </c>
      <c r="F470">
        <v>0.29791666666666661</v>
      </c>
      <c r="G470" t="s">
        <v>1471</v>
      </c>
    </row>
    <row r="471" spans="1:7" x14ac:dyDescent="0.25">
      <c r="E471" t="s">
        <v>1114</v>
      </c>
      <c r="F471">
        <v>0.30138888888888893</v>
      </c>
      <c r="G471" t="s">
        <v>1472</v>
      </c>
    </row>
    <row r="472" spans="1:7" x14ac:dyDescent="0.25">
      <c r="E472" t="s">
        <v>1116</v>
      </c>
      <c r="F472">
        <v>0.30833333333333335</v>
      </c>
      <c r="G472" t="s">
        <v>1473</v>
      </c>
    </row>
    <row r="473" spans="1:7" x14ac:dyDescent="0.25">
      <c r="E473" t="s">
        <v>1118</v>
      </c>
      <c r="F473">
        <v>0.43819444444444455</v>
      </c>
      <c r="G473" t="s">
        <v>1474</v>
      </c>
    </row>
    <row r="474" spans="1:7" x14ac:dyDescent="0.25">
      <c r="E474" t="s">
        <v>1120</v>
      </c>
      <c r="F474">
        <v>0</v>
      </c>
    </row>
    <row r="475" spans="1:7" x14ac:dyDescent="0.25">
      <c r="E475" t="s">
        <v>1121</v>
      </c>
      <c r="F475">
        <v>0.29583333333333339</v>
      </c>
      <c r="G475" t="s">
        <v>1475</v>
      </c>
    </row>
    <row r="476" spans="1:7" x14ac:dyDescent="0.25">
      <c r="E476" t="s">
        <v>1123</v>
      </c>
      <c r="F476">
        <v>0</v>
      </c>
    </row>
    <row r="477" spans="1:7" x14ac:dyDescent="0.25">
      <c r="E477" t="s">
        <v>1125</v>
      </c>
      <c r="F477">
        <v>0.30347222222222214</v>
      </c>
      <c r="G477" t="s">
        <v>1476</v>
      </c>
    </row>
    <row r="478" spans="1:7" x14ac:dyDescent="0.25">
      <c r="E478" t="s">
        <v>1127</v>
      </c>
      <c r="F478">
        <v>0.31388888888888888</v>
      </c>
      <c r="G478" t="s">
        <v>1477</v>
      </c>
    </row>
    <row r="479" spans="1:7" x14ac:dyDescent="0.25">
      <c r="E479" t="s">
        <v>1129</v>
      </c>
      <c r="F479">
        <v>0.33055555555555549</v>
      </c>
      <c r="G479" t="s">
        <v>1478</v>
      </c>
    </row>
    <row r="480" spans="1:7" x14ac:dyDescent="0.25">
      <c r="E480" t="s">
        <v>1131</v>
      </c>
      <c r="F480">
        <v>0</v>
      </c>
    </row>
    <row r="481" spans="5:7" x14ac:dyDescent="0.25">
      <c r="E481" t="s">
        <v>1133</v>
      </c>
      <c r="F481">
        <v>0</v>
      </c>
    </row>
    <row r="482" spans="5:7" x14ac:dyDescent="0.25">
      <c r="E482" t="s">
        <v>1134</v>
      </c>
      <c r="F482">
        <v>0.2861111111111112</v>
      </c>
      <c r="G482" t="s">
        <v>1479</v>
      </c>
    </row>
    <row r="483" spans="5:7" x14ac:dyDescent="0.25">
      <c r="E483" t="s">
        <v>1136</v>
      </c>
      <c r="F483">
        <v>0.3076388888888888</v>
      </c>
      <c r="G483" t="s">
        <v>1480</v>
      </c>
    </row>
    <row r="484" spans="5:7" x14ac:dyDescent="0.25">
      <c r="E484" t="s">
        <v>1138</v>
      </c>
      <c r="F484">
        <v>0.28333333333333344</v>
      </c>
      <c r="G484" t="s">
        <v>1481</v>
      </c>
    </row>
    <row r="485" spans="5:7" x14ac:dyDescent="0.25">
      <c r="E485" t="s">
        <v>1140</v>
      </c>
      <c r="F485">
        <v>0</v>
      </c>
    </row>
    <row r="486" spans="5:7" x14ac:dyDescent="0.25">
      <c r="E486" t="s">
        <v>1142</v>
      </c>
      <c r="F486">
        <v>0.30277777777777781</v>
      </c>
      <c r="G486" t="s">
        <v>1482</v>
      </c>
    </row>
    <row r="487" spans="5:7" x14ac:dyDescent="0.25">
      <c r="E487" t="s">
        <v>1144</v>
      </c>
      <c r="F487">
        <v>0.21597222222222223</v>
      </c>
      <c r="G487" t="s">
        <v>1483</v>
      </c>
    </row>
    <row r="488" spans="5:7" x14ac:dyDescent="0.25">
      <c r="E488" t="s">
        <v>1146</v>
      </c>
      <c r="F488">
        <v>0</v>
      </c>
    </row>
    <row r="489" spans="5:7" x14ac:dyDescent="0.25">
      <c r="E489" t="s">
        <v>1147</v>
      </c>
      <c r="F489">
        <v>0</v>
      </c>
    </row>
    <row r="490" spans="5:7" x14ac:dyDescent="0.25">
      <c r="E490" t="s">
        <v>1149</v>
      </c>
      <c r="F490">
        <v>0</v>
      </c>
    </row>
    <row r="491" spans="5:7" x14ac:dyDescent="0.25">
      <c r="E491" t="s">
        <v>1151</v>
      </c>
      <c r="F491">
        <v>0.34027777777777768</v>
      </c>
      <c r="G491" t="s">
        <v>1484</v>
      </c>
    </row>
    <row r="492" spans="5:7" x14ac:dyDescent="0.25">
      <c r="E492" t="s">
        <v>1153</v>
      </c>
      <c r="F492">
        <v>0.34097222222222223</v>
      </c>
      <c r="G492" t="s">
        <v>1485</v>
      </c>
    </row>
    <row r="493" spans="5:7" x14ac:dyDescent="0.25">
      <c r="E493" t="s">
        <v>1155</v>
      </c>
      <c r="F493">
        <v>0.17361111111111116</v>
      </c>
      <c r="G493" t="s">
        <v>1486</v>
      </c>
    </row>
    <row r="494" spans="5:7" x14ac:dyDescent="0.25">
      <c r="E494" t="s">
        <v>1157</v>
      </c>
      <c r="F494">
        <v>0</v>
      </c>
    </row>
    <row r="495" spans="5:7" x14ac:dyDescent="0.25">
      <c r="E495" t="s">
        <v>1158</v>
      </c>
      <c r="F495">
        <v>0</v>
      </c>
    </row>
    <row r="496" spans="5:7" x14ac:dyDescent="0.25">
      <c r="E496" t="s">
        <v>1159</v>
      </c>
      <c r="F496">
        <v>0.33749999999999991</v>
      </c>
      <c r="G496" t="s">
        <v>1487</v>
      </c>
    </row>
    <row r="497" spans="1:7" x14ac:dyDescent="0.25">
      <c r="E497" t="s">
        <v>1161</v>
      </c>
      <c r="F497">
        <v>5.677083333333333</v>
      </c>
      <c r="G497" t="s">
        <v>1162</v>
      </c>
    </row>
    <row r="498" spans="1:7" x14ac:dyDescent="0.25">
      <c r="A498">
        <v>20</v>
      </c>
      <c r="B498" t="s">
        <v>1488</v>
      </c>
      <c r="C498" t="s">
        <v>1489</v>
      </c>
      <c r="D498" t="s">
        <v>285</v>
      </c>
      <c r="E498" t="s">
        <v>1110</v>
      </c>
      <c r="F498">
        <v>0</v>
      </c>
    </row>
    <row r="499" spans="1:7" x14ac:dyDescent="0.25">
      <c r="E499" t="s">
        <v>1111</v>
      </c>
      <c r="F499">
        <v>0.30833333333333335</v>
      </c>
      <c r="G499" t="s">
        <v>1490</v>
      </c>
    </row>
    <row r="500" spans="1:7" x14ac:dyDescent="0.25">
      <c r="E500" t="s">
        <v>1112</v>
      </c>
      <c r="F500">
        <v>0.33125000000000004</v>
      </c>
      <c r="G500" t="s">
        <v>1491</v>
      </c>
    </row>
    <row r="501" spans="1:7" x14ac:dyDescent="0.25">
      <c r="E501" t="s">
        <v>1113</v>
      </c>
      <c r="F501">
        <v>0</v>
      </c>
    </row>
    <row r="502" spans="1:7" x14ac:dyDescent="0.25">
      <c r="E502" t="s">
        <v>1114</v>
      </c>
      <c r="F502">
        <v>0.32708333333333339</v>
      </c>
      <c r="G502" t="s">
        <v>1492</v>
      </c>
    </row>
    <row r="503" spans="1:7" x14ac:dyDescent="0.25">
      <c r="E503" t="s">
        <v>1116</v>
      </c>
      <c r="F503">
        <v>0.30555555555555558</v>
      </c>
      <c r="G503" t="s">
        <v>1493</v>
      </c>
    </row>
    <row r="504" spans="1:7" x14ac:dyDescent="0.25">
      <c r="E504" t="s">
        <v>1118</v>
      </c>
      <c r="F504">
        <v>0</v>
      </c>
    </row>
    <row r="505" spans="1:7" x14ac:dyDescent="0.25">
      <c r="E505" t="s">
        <v>1120</v>
      </c>
      <c r="F505">
        <v>0</v>
      </c>
    </row>
    <row r="506" spans="1:7" x14ac:dyDescent="0.25">
      <c r="E506" t="s">
        <v>1121</v>
      </c>
      <c r="F506">
        <v>0.3076388888888888</v>
      </c>
      <c r="G506" t="s">
        <v>1494</v>
      </c>
    </row>
    <row r="507" spans="1:7" x14ac:dyDescent="0.25">
      <c r="E507" t="s">
        <v>1123</v>
      </c>
      <c r="F507">
        <v>0.3076388888888888</v>
      </c>
      <c r="G507" t="s">
        <v>1495</v>
      </c>
    </row>
    <row r="508" spans="1:7" x14ac:dyDescent="0.25">
      <c r="E508" t="s">
        <v>1125</v>
      </c>
      <c r="F508">
        <v>0.3041666666666667</v>
      </c>
      <c r="G508" t="s">
        <v>1496</v>
      </c>
    </row>
    <row r="509" spans="1:7" x14ac:dyDescent="0.25">
      <c r="E509" t="s">
        <v>1127</v>
      </c>
      <c r="F509">
        <v>0.30694444444444446</v>
      </c>
      <c r="G509" t="s">
        <v>1497</v>
      </c>
    </row>
    <row r="510" spans="1:7" x14ac:dyDescent="0.25">
      <c r="E510" t="s">
        <v>1129</v>
      </c>
      <c r="F510">
        <v>0.30972222222222223</v>
      </c>
      <c r="G510" t="s">
        <v>1498</v>
      </c>
    </row>
    <row r="511" spans="1:7" x14ac:dyDescent="0.25">
      <c r="E511" t="s">
        <v>1131</v>
      </c>
      <c r="F511">
        <v>0.22500000000000009</v>
      </c>
      <c r="G511" t="s">
        <v>1499</v>
      </c>
    </row>
    <row r="512" spans="1:7" x14ac:dyDescent="0.25">
      <c r="E512" t="s">
        <v>1133</v>
      </c>
      <c r="F512">
        <v>0</v>
      </c>
    </row>
    <row r="513" spans="5:7" x14ac:dyDescent="0.25">
      <c r="E513" t="s">
        <v>1134</v>
      </c>
      <c r="F513">
        <v>0.29166666666666674</v>
      </c>
      <c r="G513" t="s">
        <v>1500</v>
      </c>
    </row>
    <row r="514" spans="5:7" x14ac:dyDescent="0.25">
      <c r="E514" t="s">
        <v>1136</v>
      </c>
      <c r="F514">
        <v>0.3076388888888888</v>
      </c>
      <c r="G514" t="s">
        <v>1501</v>
      </c>
    </row>
    <row r="515" spans="5:7" x14ac:dyDescent="0.25">
      <c r="E515" t="s">
        <v>1138</v>
      </c>
      <c r="F515">
        <v>0.2763888888888888</v>
      </c>
      <c r="G515" t="s">
        <v>1502</v>
      </c>
    </row>
    <row r="516" spans="5:7" x14ac:dyDescent="0.25">
      <c r="E516" t="s">
        <v>1140</v>
      </c>
      <c r="F516">
        <v>0.30694444444444446</v>
      </c>
      <c r="G516" t="s">
        <v>1503</v>
      </c>
    </row>
    <row r="517" spans="5:7" x14ac:dyDescent="0.25">
      <c r="E517" t="s">
        <v>1142</v>
      </c>
      <c r="F517">
        <v>0.30624999999999991</v>
      </c>
      <c r="G517" t="s">
        <v>1504</v>
      </c>
    </row>
    <row r="518" spans="5:7" x14ac:dyDescent="0.25">
      <c r="E518" t="s">
        <v>1144</v>
      </c>
      <c r="F518">
        <v>0.21666666666666656</v>
      </c>
      <c r="G518" t="s">
        <v>1505</v>
      </c>
    </row>
    <row r="519" spans="5:7" x14ac:dyDescent="0.25">
      <c r="E519" t="s">
        <v>1146</v>
      </c>
      <c r="F519">
        <v>0</v>
      </c>
    </row>
    <row r="520" spans="5:7" x14ac:dyDescent="0.25">
      <c r="E520" t="s">
        <v>1147</v>
      </c>
      <c r="F520">
        <v>0.30277777777777781</v>
      </c>
      <c r="G520" t="s">
        <v>1506</v>
      </c>
    </row>
    <row r="521" spans="5:7" x14ac:dyDescent="0.25">
      <c r="E521" t="s">
        <v>1149</v>
      </c>
      <c r="F521">
        <v>0.33125000000000004</v>
      </c>
      <c r="G521" t="s">
        <v>1507</v>
      </c>
    </row>
    <row r="522" spans="5:7" x14ac:dyDescent="0.25">
      <c r="E522" t="s">
        <v>1151</v>
      </c>
      <c r="F522">
        <v>0.3388888888888888</v>
      </c>
      <c r="G522" t="s">
        <v>1508</v>
      </c>
    </row>
    <row r="523" spans="5:7" x14ac:dyDescent="0.25">
      <c r="E523" t="s">
        <v>1153</v>
      </c>
      <c r="F523">
        <v>0.34097222222222223</v>
      </c>
      <c r="G523" t="s">
        <v>1509</v>
      </c>
    </row>
    <row r="524" spans="5:7" x14ac:dyDescent="0.25">
      <c r="E524" t="s">
        <v>1155</v>
      </c>
      <c r="F524">
        <v>0.17291666666666661</v>
      </c>
      <c r="G524" t="s">
        <v>1510</v>
      </c>
    </row>
    <row r="525" spans="5:7" x14ac:dyDescent="0.25">
      <c r="E525" t="s">
        <v>1157</v>
      </c>
      <c r="F525">
        <v>0</v>
      </c>
    </row>
    <row r="526" spans="5:7" x14ac:dyDescent="0.25">
      <c r="E526" t="s">
        <v>1158</v>
      </c>
      <c r="F526">
        <v>0</v>
      </c>
    </row>
    <row r="527" spans="5:7" x14ac:dyDescent="0.25">
      <c r="E527" t="s">
        <v>1159</v>
      </c>
      <c r="F527">
        <v>0.33749999999999991</v>
      </c>
      <c r="G527" t="s">
        <v>1511</v>
      </c>
    </row>
    <row r="528" spans="5:7" x14ac:dyDescent="0.25">
      <c r="E528" t="s">
        <v>1161</v>
      </c>
      <c r="F528">
        <v>6.5631944444444441</v>
      </c>
      <c r="G528" t="s">
        <v>1162</v>
      </c>
    </row>
    <row r="529" spans="1:7" x14ac:dyDescent="0.25">
      <c r="A529">
        <v>26</v>
      </c>
      <c r="B529" t="s">
        <v>1512</v>
      </c>
      <c r="C529" t="s">
        <v>1513</v>
      </c>
      <c r="D529" t="s">
        <v>1514</v>
      </c>
      <c r="E529" t="s">
        <v>1110</v>
      </c>
      <c r="F529">
        <v>0</v>
      </c>
    </row>
    <row r="530" spans="1:7" x14ac:dyDescent="0.25">
      <c r="E530" t="s">
        <v>1111</v>
      </c>
      <c r="F530">
        <v>0.3076388888888888</v>
      </c>
      <c r="G530" t="s">
        <v>1515</v>
      </c>
    </row>
    <row r="531" spans="1:7" x14ac:dyDescent="0.25">
      <c r="E531" t="s">
        <v>1112</v>
      </c>
      <c r="F531">
        <v>0.33263888888888893</v>
      </c>
      <c r="G531" t="s">
        <v>1516</v>
      </c>
    </row>
    <row r="532" spans="1:7" x14ac:dyDescent="0.25">
      <c r="E532" t="s">
        <v>1113</v>
      </c>
      <c r="F532">
        <v>0.3076388888888888</v>
      </c>
      <c r="G532" t="s">
        <v>1517</v>
      </c>
    </row>
    <row r="533" spans="1:7" x14ac:dyDescent="0.25">
      <c r="E533" t="s">
        <v>1114</v>
      </c>
      <c r="F533">
        <v>0.30833333333333335</v>
      </c>
      <c r="G533" t="s">
        <v>1518</v>
      </c>
    </row>
    <row r="534" spans="1:7" x14ac:dyDescent="0.25">
      <c r="E534" t="s">
        <v>1116</v>
      </c>
      <c r="F534">
        <v>0</v>
      </c>
    </row>
    <row r="535" spans="1:7" x14ac:dyDescent="0.25">
      <c r="E535" t="s">
        <v>1118</v>
      </c>
      <c r="F535">
        <v>0.2236111111111112</v>
      </c>
      <c r="G535" t="s">
        <v>1519</v>
      </c>
    </row>
    <row r="536" spans="1:7" x14ac:dyDescent="0.25">
      <c r="E536" t="s">
        <v>1120</v>
      </c>
      <c r="F536">
        <v>0</v>
      </c>
    </row>
    <row r="537" spans="1:7" x14ac:dyDescent="0.25">
      <c r="E537" t="s">
        <v>1121</v>
      </c>
      <c r="F537">
        <v>0.33472222222222214</v>
      </c>
      <c r="G537" t="s">
        <v>1520</v>
      </c>
    </row>
    <row r="538" spans="1:7" x14ac:dyDescent="0.25">
      <c r="E538" t="s">
        <v>1123</v>
      </c>
      <c r="F538">
        <v>0.31180555555555545</v>
      </c>
      <c r="G538" t="s">
        <v>1521</v>
      </c>
    </row>
    <row r="539" spans="1:7" x14ac:dyDescent="0.25">
      <c r="E539" t="s">
        <v>1125</v>
      </c>
      <c r="F539">
        <v>0.30833333333333335</v>
      </c>
      <c r="G539" t="s">
        <v>1522</v>
      </c>
    </row>
    <row r="540" spans="1:7" x14ac:dyDescent="0.25">
      <c r="E540" t="s">
        <v>1127</v>
      </c>
      <c r="F540">
        <v>0.30902777777777768</v>
      </c>
      <c r="G540" t="s">
        <v>1523</v>
      </c>
    </row>
    <row r="541" spans="1:7" x14ac:dyDescent="0.25">
      <c r="E541" t="s">
        <v>1129</v>
      </c>
      <c r="F541">
        <v>0.35069444444444442</v>
      </c>
      <c r="G541" t="s">
        <v>1524</v>
      </c>
    </row>
    <row r="542" spans="1:7" x14ac:dyDescent="0.25">
      <c r="E542" t="s">
        <v>1131</v>
      </c>
      <c r="F542">
        <v>0.22430555555555554</v>
      </c>
      <c r="G542" t="s">
        <v>1525</v>
      </c>
    </row>
    <row r="543" spans="1:7" x14ac:dyDescent="0.25">
      <c r="E543" t="s">
        <v>1133</v>
      </c>
      <c r="F543">
        <v>0</v>
      </c>
    </row>
    <row r="544" spans="1:7" x14ac:dyDescent="0.25">
      <c r="E544" t="s">
        <v>1134</v>
      </c>
      <c r="F544">
        <v>0.3125</v>
      </c>
      <c r="G544" t="s">
        <v>1526</v>
      </c>
    </row>
    <row r="545" spans="1:7" x14ac:dyDescent="0.25">
      <c r="E545" t="s">
        <v>1136</v>
      </c>
      <c r="F545">
        <v>0.31041666666666656</v>
      </c>
      <c r="G545" t="s">
        <v>1527</v>
      </c>
    </row>
    <row r="546" spans="1:7" x14ac:dyDescent="0.25">
      <c r="E546" t="s">
        <v>1138</v>
      </c>
      <c r="F546">
        <v>0.30972222222222223</v>
      </c>
      <c r="G546" t="s">
        <v>1528</v>
      </c>
    </row>
    <row r="547" spans="1:7" x14ac:dyDescent="0.25">
      <c r="E547" t="s">
        <v>1140</v>
      </c>
      <c r="F547">
        <v>0.3125</v>
      </c>
      <c r="G547" t="s">
        <v>1529</v>
      </c>
    </row>
    <row r="548" spans="1:7" x14ac:dyDescent="0.25">
      <c r="E548" t="s">
        <v>1142</v>
      </c>
      <c r="F548">
        <v>0.30972222222222223</v>
      </c>
      <c r="G548" t="s">
        <v>1530</v>
      </c>
    </row>
    <row r="549" spans="1:7" x14ac:dyDescent="0.25">
      <c r="E549" t="s">
        <v>1144</v>
      </c>
      <c r="F549">
        <v>0.22430555555555554</v>
      </c>
      <c r="G549" t="s">
        <v>1531</v>
      </c>
    </row>
    <row r="550" spans="1:7" x14ac:dyDescent="0.25">
      <c r="E550" t="s">
        <v>1146</v>
      </c>
      <c r="F550">
        <v>0</v>
      </c>
    </row>
    <row r="551" spans="1:7" x14ac:dyDescent="0.25">
      <c r="E551" t="s">
        <v>1147</v>
      </c>
      <c r="F551">
        <v>0.30000000000000004</v>
      </c>
      <c r="G551" t="s">
        <v>1532</v>
      </c>
    </row>
    <row r="552" spans="1:7" x14ac:dyDescent="0.25">
      <c r="E552" t="s">
        <v>1149</v>
      </c>
      <c r="F552">
        <v>0.34513888888888888</v>
      </c>
      <c r="G552" t="s">
        <v>1533</v>
      </c>
    </row>
    <row r="553" spans="1:7" x14ac:dyDescent="0.25">
      <c r="E553" t="s">
        <v>1151</v>
      </c>
      <c r="F553">
        <v>0.34305555555555545</v>
      </c>
      <c r="G553" t="s">
        <v>1534</v>
      </c>
    </row>
    <row r="554" spans="1:7" x14ac:dyDescent="0.25">
      <c r="E554" t="s">
        <v>1153</v>
      </c>
      <c r="F554">
        <v>0.34513888888888888</v>
      </c>
      <c r="G554" t="s">
        <v>1535</v>
      </c>
    </row>
    <row r="555" spans="1:7" x14ac:dyDescent="0.25">
      <c r="E555" t="s">
        <v>1155</v>
      </c>
      <c r="F555">
        <v>0.18333333333333335</v>
      </c>
      <c r="G555" t="s">
        <v>1536</v>
      </c>
    </row>
    <row r="556" spans="1:7" x14ac:dyDescent="0.25">
      <c r="E556" t="s">
        <v>1157</v>
      </c>
      <c r="F556">
        <v>0</v>
      </c>
    </row>
    <row r="557" spans="1:7" x14ac:dyDescent="0.25">
      <c r="E557" t="s">
        <v>1158</v>
      </c>
      <c r="F557">
        <v>0</v>
      </c>
    </row>
    <row r="558" spans="1:7" x14ac:dyDescent="0.25">
      <c r="E558" t="s">
        <v>1159</v>
      </c>
      <c r="F558">
        <v>0.33958333333333335</v>
      </c>
      <c r="G558" t="s">
        <v>1537</v>
      </c>
    </row>
    <row r="559" spans="1:7" x14ac:dyDescent="0.25">
      <c r="E559" t="s">
        <v>1161</v>
      </c>
      <c r="F559">
        <v>6.9541666666666666</v>
      </c>
      <c r="G559" t="s">
        <v>1162</v>
      </c>
    </row>
    <row r="560" spans="1:7" x14ac:dyDescent="0.25">
      <c r="A560">
        <v>39</v>
      </c>
      <c r="B560" t="s">
        <v>1538</v>
      </c>
      <c r="C560" t="s">
        <v>1539</v>
      </c>
      <c r="D560" t="s">
        <v>1540</v>
      </c>
      <c r="E560" t="s">
        <v>1110</v>
      </c>
      <c r="F560">
        <v>0</v>
      </c>
    </row>
    <row r="561" spans="5:7" x14ac:dyDescent="0.25">
      <c r="E561" t="s">
        <v>1111</v>
      </c>
      <c r="F561">
        <v>0.29791666666666661</v>
      </c>
      <c r="G561" t="s">
        <v>1541</v>
      </c>
    </row>
    <row r="562" spans="5:7" x14ac:dyDescent="0.25">
      <c r="E562" t="s">
        <v>1112</v>
      </c>
      <c r="F562">
        <v>0.3208333333333333</v>
      </c>
      <c r="G562" t="s">
        <v>1542</v>
      </c>
    </row>
    <row r="563" spans="5:7" x14ac:dyDescent="0.25">
      <c r="E563" t="s">
        <v>1113</v>
      </c>
      <c r="F563">
        <v>0.29791666666666661</v>
      </c>
      <c r="G563" t="s">
        <v>1543</v>
      </c>
    </row>
    <row r="564" spans="5:7" x14ac:dyDescent="0.25">
      <c r="E564" t="s">
        <v>1114</v>
      </c>
      <c r="F564">
        <v>0.29583333333333339</v>
      </c>
      <c r="G564" t="s">
        <v>1544</v>
      </c>
    </row>
    <row r="565" spans="5:7" x14ac:dyDescent="0.25">
      <c r="E565" t="s">
        <v>1116</v>
      </c>
      <c r="F565">
        <v>0.30555555555555558</v>
      </c>
      <c r="G565" t="s">
        <v>1545</v>
      </c>
    </row>
    <row r="566" spans="5:7" x14ac:dyDescent="0.25">
      <c r="E566" t="s">
        <v>1118</v>
      </c>
      <c r="F566">
        <v>0.20694444444444438</v>
      </c>
      <c r="G566" t="s">
        <v>1546</v>
      </c>
    </row>
    <row r="567" spans="5:7" x14ac:dyDescent="0.25">
      <c r="E567" t="s">
        <v>1120</v>
      </c>
      <c r="F567">
        <v>0</v>
      </c>
    </row>
    <row r="568" spans="5:7" x14ac:dyDescent="0.25">
      <c r="E568" t="s">
        <v>1121</v>
      </c>
      <c r="F568">
        <v>0</v>
      </c>
    </row>
    <row r="569" spans="5:7" x14ac:dyDescent="0.25">
      <c r="E569" t="s">
        <v>1123</v>
      </c>
      <c r="F569">
        <v>0.29583333333333339</v>
      </c>
      <c r="G569" t="s">
        <v>1547</v>
      </c>
    </row>
    <row r="570" spans="5:7" x14ac:dyDescent="0.25">
      <c r="E570" t="s">
        <v>1125</v>
      </c>
      <c r="F570">
        <v>0.29236111111111107</v>
      </c>
      <c r="G570" t="s">
        <v>1548</v>
      </c>
    </row>
    <row r="571" spans="5:7" x14ac:dyDescent="0.25">
      <c r="E571" t="s">
        <v>1127</v>
      </c>
      <c r="F571">
        <v>0.30069444444444438</v>
      </c>
      <c r="G571" t="s">
        <v>1549</v>
      </c>
    </row>
    <row r="572" spans="5:7" x14ac:dyDescent="0.25">
      <c r="E572" t="s">
        <v>1129</v>
      </c>
      <c r="F572">
        <v>0.34097222222222223</v>
      </c>
      <c r="G572" t="s">
        <v>1550</v>
      </c>
    </row>
    <row r="573" spans="5:7" x14ac:dyDescent="0.25">
      <c r="E573" t="s">
        <v>1131</v>
      </c>
      <c r="F573">
        <v>0.21249999999999991</v>
      </c>
      <c r="G573" t="s">
        <v>1551</v>
      </c>
    </row>
    <row r="574" spans="5:7" x14ac:dyDescent="0.25">
      <c r="E574" t="s">
        <v>1133</v>
      </c>
      <c r="F574">
        <v>0</v>
      </c>
    </row>
    <row r="575" spans="5:7" x14ac:dyDescent="0.25">
      <c r="E575" t="s">
        <v>1134</v>
      </c>
      <c r="F575">
        <v>0.29027777777777786</v>
      </c>
      <c r="G575" t="s">
        <v>1552</v>
      </c>
    </row>
    <row r="576" spans="5:7" x14ac:dyDescent="0.25">
      <c r="E576" t="s">
        <v>1136</v>
      </c>
      <c r="F576">
        <v>0.29305555555555562</v>
      </c>
      <c r="G576" t="s">
        <v>1553</v>
      </c>
    </row>
    <row r="577" spans="1:7" x14ac:dyDescent="0.25">
      <c r="E577" t="s">
        <v>1138</v>
      </c>
      <c r="F577">
        <v>0.29791666666666661</v>
      </c>
      <c r="G577" t="s">
        <v>1554</v>
      </c>
    </row>
    <row r="578" spans="1:7" x14ac:dyDescent="0.25">
      <c r="E578" t="s">
        <v>1140</v>
      </c>
      <c r="F578">
        <v>0.30138888888888893</v>
      </c>
      <c r="G578" t="s">
        <v>1555</v>
      </c>
    </row>
    <row r="579" spans="1:7" x14ac:dyDescent="0.25">
      <c r="E579" t="s">
        <v>1142</v>
      </c>
      <c r="F579">
        <v>0.29444444444444451</v>
      </c>
      <c r="G579" t="s">
        <v>1556</v>
      </c>
    </row>
    <row r="580" spans="1:7" x14ac:dyDescent="0.25">
      <c r="E580" t="s">
        <v>1144</v>
      </c>
      <c r="F580">
        <v>0.21458333333333335</v>
      </c>
      <c r="G580" t="s">
        <v>1557</v>
      </c>
    </row>
    <row r="581" spans="1:7" x14ac:dyDescent="0.25">
      <c r="E581" t="s">
        <v>1146</v>
      </c>
      <c r="F581">
        <v>0</v>
      </c>
    </row>
    <row r="582" spans="1:7" x14ac:dyDescent="0.25">
      <c r="E582" t="s">
        <v>1147</v>
      </c>
      <c r="F582">
        <v>0.29930555555555549</v>
      </c>
      <c r="G582" t="s">
        <v>1558</v>
      </c>
    </row>
    <row r="583" spans="1:7" x14ac:dyDescent="0.25">
      <c r="E583" t="s">
        <v>1149</v>
      </c>
      <c r="F583">
        <v>0</v>
      </c>
    </row>
    <row r="584" spans="1:7" x14ac:dyDescent="0.25">
      <c r="E584" t="s">
        <v>1151</v>
      </c>
      <c r="F584">
        <v>0.33958333333333335</v>
      </c>
      <c r="G584" t="s">
        <v>1559</v>
      </c>
    </row>
    <row r="585" spans="1:7" x14ac:dyDescent="0.25">
      <c r="E585" t="s">
        <v>1153</v>
      </c>
      <c r="F585">
        <v>0.34097222222222223</v>
      </c>
      <c r="G585" t="s">
        <v>1560</v>
      </c>
    </row>
    <row r="586" spans="1:7" x14ac:dyDescent="0.25">
      <c r="E586" t="s">
        <v>1155</v>
      </c>
      <c r="F586">
        <v>0.17430555555555549</v>
      </c>
      <c r="G586" t="s">
        <v>1561</v>
      </c>
    </row>
    <row r="587" spans="1:7" x14ac:dyDescent="0.25">
      <c r="E587" t="s">
        <v>1157</v>
      </c>
      <c r="F587">
        <v>0</v>
      </c>
    </row>
    <row r="588" spans="1:7" x14ac:dyDescent="0.25">
      <c r="E588" t="s">
        <v>1158</v>
      </c>
      <c r="F588">
        <v>0</v>
      </c>
    </row>
    <row r="589" spans="1:7" x14ac:dyDescent="0.25">
      <c r="E589" t="s">
        <v>1159</v>
      </c>
      <c r="F589">
        <v>0.34166666666666656</v>
      </c>
      <c r="G589" t="s">
        <v>1562</v>
      </c>
    </row>
    <row r="590" spans="1:7" x14ac:dyDescent="0.25">
      <c r="E590" t="s">
        <v>1161</v>
      </c>
      <c r="F590">
        <v>6.3548611111111111</v>
      </c>
      <c r="G590" t="s">
        <v>1162</v>
      </c>
    </row>
    <row r="591" spans="1:7" x14ac:dyDescent="0.25">
      <c r="A591">
        <v>16</v>
      </c>
      <c r="B591" t="s">
        <v>1563</v>
      </c>
      <c r="C591" t="s">
        <v>1564</v>
      </c>
      <c r="D591" t="s">
        <v>278</v>
      </c>
      <c r="E591" t="s">
        <v>1110</v>
      </c>
      <c r="F591">
        <v>0</v>
      </c>
    </row>
    <row r="592" spans="1:7" x14ac:dyDescent="0.25">
      <c r="E592" t="s">
        <v>1111</v>
      </c>
      <c r="F592">
        <v>0.23194444444444451</v>
      </c>
      <c r="G592" t="s">
        <v>1565</v>
      </c>
    </row>
    <row r="593" spans="5:7" x14ac:dyDescent="0.25">
      <c r="E593" t="s">
        <v>1112</v>
      </c>
      <c r="F593">
        <v>0.34166666666666656</v>
      </c>
      <c r="G593" t="s">
        <v>1566</v>
      </c>
    </row>
    <row r="594" spans="5:7" x14ac:dyDescent="0.25">
      <c r="E594" t="s">
        <v>1113</v>
      </c>
      <c r="F594">
        <v>0.40416666666666656</v>
      </c>
      <c r="G594" t="s">
        <v>1567</v>
      </c>
    </row>
    <row r="595" spans="5:7" x14ac:dyDescent="0.25">
      <c r="E595" t="s">
        <v>1114</v>
      </c>
      <c r="F595">
        <v>0.28819444444444442</v>
      </c>
      <c r="G595" t="s">
        <v>1568</v>
      </c>
    </row>
    <row r="596" spans="5:7" x14ac:dyDescent="0.25">
      <c r="E596" t="s">
        <v>1116</v>
      </c>
      <c r="F596">
        <v>0.30000000000000004</v>
      </c>
      <c r="G596" t="s">
        <v>1569</v>
      </c>
    </row>
    <row r="597" spans="5:7" x14ac:dyDescent="0.25">
      <c r="E597" t="s">
        <v>1118</v>
      </c>
      <c r="F597">
        <v>0.20486111111111116</v>
      </c>
      <c r="G597" t="s">
        <v>1570</v>
      </c>
    </row>
    <row r="598" spans="5:7" x14ac:dyDescent="0.25">
      <c r="E598" t="s">
        <v>1120</v>
      </c>
      <c r="F598">
        <v>0</v>
      </c>
    </row>
    <row r="599" spans="5:7" x14ac:dyDescent="0.25">
      <c r="E599" t="s">
        <v>1121</v>
      </c>
      <c r="F599">
        <v>0.40555555555555545</v>
      </c>
      <c r="G599" t="s">
        <v>1571</v>
      </c>
    </row>
    <row r="600" spans="5:7" x14ac:dyDescent="0.25">
      <c r="E600" t="s">
        <v>1123</v>
      </c>
      <c r="F600">
        <v>0.40347222222222223</v>
      </c>
      <c r="G600" t="s">
        <v>1572</v>
      </c>
    </row>
    <row r="601" spans="5:7" x14ac:dyDescent="0.25">
      <c r="E601" t="s">
        <v>1125</v>
      </c>
      <c r="F601">
        <v>0.29097222222222219</v>
      </c>
      <c r="G601" t="s">
        <v>1573</v>
      </c>
    </row>
    <row r="602" spans="5:7" x14ac:dyDescent="0.25">
      <c r="E602" t="s">
        <v>1127</v>
      </c>
      <c r="F602">
        <v>0.28888888888888897</v>
      </c>
      <c r="G602" t="s">
        <v>1574</v>
      </c>
    </row>
    <row r="603" spans="5:7" x14ac:dyDescent="0.25">
      <c r="E603" t="s">
        <v>1129</v>
      </c>
      <c r="F603">
        <v>0.33819444444444446</v>
      </c>
      <c r="G603" t="s">
        <v>1575</v>
      </c>
    </row>
    <row r="604" spans="5:7" x14ac:dyDescent="0.25">
      <c r="E604" t="s">
        <v>1131</v>
      </c>
      <c r="F604">
        <v>0.20694444444444438</v>
      </c>
      <c r="G604" t="s">
        <v>1576</v>
      </c>
    </row>
    <row r="605" spans="5:7" x14ac:dyDescent="0.25">
      <c r="E605" t="s">
        <v>1133</v>
      </c>
      <c r="F605">
        <v>0</v>
      </c>
    </row>
    <row r="606" spans="5:7" x14ac:dyDescent="0.25">
      <c r="E606" t="s">
        <v>1134</v>
      </c>
      <c r="F606">
        <v>0.29513888888888884</v>
      </c>
      <c r="G606" t="s">
        <v>1577</v>
      </c>
    </row>
    <row r="607" spans="5:7" x14ac:dyDescent="0.25">
      <c r="E607" t="s">
        <v>1136</v>
      </c>
      <c r="F607">
        <v>0.32361111111111107</v>
      </c>
      <c r="G607" t="s">
        <v>1578</v>
      </c>
    </row>
    <row r="608" spans="5:7" x14ac:dyDescent="0.25">
      <c r="E608" t="s">
        <v>1138</v>
      </c>
      <c r="F608">
        <v>0.29166666666666674</v>
      </c>
      <c r="G608" t="s">
        <v>1579</v>
      </c>
    </row>
    <row r="609" spans="1:7" x14ac:dyDescent="0.25">
      <c r="E609" t="s">
        <v>1140</v>
      </c>
      <c r="F609">
        <v>0.27847222222222223</v>
      </c>
      <c r="G609" t="s">
        <v>1580</v>
      </c>
    </row>
    <row r="610" spans="1:7" x14ac:dyDescent="0.25">
      <c r="E610" t="s">
        <v>1142</v>
      </c>
      <c r="F610">
        <v>0.29097222222222219</v>
      </c>
      <c r="G610" t="s">
        <v>1581</v>
      </c>
    </row>
    <row r="611" spans="1:7" x14ac:dyDescent="0.25">
      <c r="E611" t="s">
        <v>1144</v>
      </c>
      <c r="F611">
        <v>0.20833333333333326</v>
      </c>
      <c r="G611" t="s">
        <v>1582</v>
      </c>
    </row>
    <row r="612" spans="1:7" x14ac:dyDescent="0.25">
      <c r="E612" t="s">
        <v>1146</v>
      </c>
      <c r="F612">
        <v>0</v>
      </c>
    </row>
    <row r="613" spans="1:7" x14ac:dyDescent="0.25">
      <c r="E613" t="s">
        <v>1147</v>
      </c>
      <c r="F613">
        <v>0.29166666666666674</v>
      </c>
      <c r="G613" t="s">
        <v>1583</v>
      </c>
    </row>
    <row r="614" spans="1:7" x14ac:dyDescent="0.25">
      <c r="E614" t="s">
        <v>1149</v>
      </c>
      <c r="F614">
        <v>0.29652777777777772</v>
      </c>
      <c r="G614" t="s">
        <v>1584</v>
      </c>
    </row>
    <row r="615" spans="1:7" x14ac:dyDescent="0.25">
      <c r="E615" t="s">
        <v>1151</v>
      </c>
      <c r="F615">
        <v>0.33194444444444438</v>
      </c>
      <c r="G615" t="s">
        <v>1585</v>
      </c>
    </row>
    <row r="616" spans="1:7" x14ac:dyDescent="0.25">
      <c r="E616" t="s">
        <v>1153</v>
      </c>
      <c r="F616">
        <v>0.33749999999999991</v>
      </c>
      <c r="G616" t="s">
        <v>1586</v>
      </c>
    </row>
    <row r="617" spans="1:7" x14ac:dyDescent="0.25">
      <c r="E617" t="s">
        <v>1155</v>
      </c>
      <c r="F617">
        <v>0.36041666666666661</v>
      </c>
      <c r="G617" t="s">
        <v>1587</v>
      </c>
    </row>
    <row r="618" spans="1:7" x14ac:dyDescent="0.25">
      <c r="E618" t="s">
        <v>1157</v>
      </c>
      <c r="F618">
        <v>0</v>
      </c>
    </row>
    <row r="619" spans="1:7" x14ac:dyDescent="0.25">
      <c r="E619" t="s">
        <v>1158</v>
      </c>
      <c r="F619">
        <v>0</v>
      </c>
    </row>
    <row r="620" spans="1:7" x14ac:dyDescent="0.25">
      <c r="E620" t="s">
        <v>1159</v>
      </c>
      <c r="F620">
        <v>0.14513888888888893</v>
      </c>
      <c r="G620" t="s">
        <v>1588</v>
      </c>
    </row>
    <row r="621" spans="1:7" x14ac:dyDescent="0.25">
      <c r="E621" t="s">
        <v>1161</v>
      </c>
      <c r="F621">
        <v>7.15625</v>
      </c>
      <c r="G621" t="s">
        <v>1162</v>
      </c>
    </row>
    <row r="622" spans="1:7" x14ac:dyDescent="0.25">
      <c r="A622">
        <v>102</v>
      </c>
      <c r="B622" t="s">
        <v>1589</v>
      </c>
      <c r="C622" t="s">
        <v>1590</v>
      </c>
      <c r="D622" t="s">
        <v>320</v>
      </c>
      <c r="E622" t="s">
        <v>1110</v>
      </c>
      <c r="F622">
        <v>0</v>
      </c>
    </row>
    <row r="623" spans="1:7" x14ac:dyDescent="0.25">
      <c r="E623" t="s">
        <v>1111</v>
      </c>
      <c r="F623">
        <v>0</v>
      </c>
    </row>
    <row r="624" spans="1:7" x14ac:dyDescent="0.25">
      <c r="E624" t="s">
        <v>1112</v>
      </c>
      <c r="F624">
        <v>0</v>
      </c>
    </row>
    <row r="625" spans="5:7" x14ac:dyDescent="0.25">
      <c r="E625" t="s">
        <v>1113</v>
      </c>
      <c r="F625">
        <v>0</v>
      </c>
    </row>
    <row r="626" spans="5:7" x14ac:dyDescent="0.25">
      <c r="E626" t="s">
        <v>1114</v>
      </c>
      <c r="F626">
        <v>0</v>
      </c>
    </row>
    <row r="627" spans="5:7" x14ac:dyDescent="0.25">
      <c r="E627" t="s">
        <v>1116</v>
      </c>
      <c r="F627">
        <v>0</v>
      </c>
    </row>
    <row r="628" spans="5:7" x14ac:dyDescent="0.25">
      <c r="E628" t="s">
        <v>1118</v>
      </c>
      <c r="F628">
        <v>0</v>
      </c>
    </row>
    <row r="629" spans="5:7" x14ac:dyDescent="0.25">
      <c r="E629" t="s">
        <v>1120</v>
      </c>
      <c r="F629">
        <v>0</v>
      </c>
    </row>
    <row r="630" spans="5:7" x14ac:dyDescent="0.25">
      <c r="E630" t="s">
        <v>1121</v>
      </c>
      <c r="F630">
        <v>0</v>
      </c>
    </row>
    <row r="631" spans="5:7" x14ac:dyDescent="0.25">
      <c r="E631" t="s">
        <v>1123</v>
      </c>
      <c r="F631">
        <v>0</v>
      </c>
    </row>
    <row r="632" spans="5:7" x14ac:dyDescent="0.25">
      <c r="E632" t="s">
        <v>1125</v>
      </c>
      <c r="F632">
        <v>0</v>
      </c>
    </row>
    <row r="633" spans="5:7" x14ac:dyDescent="0.25">
      <c r="E633" t="s">
        <v>1127</v>
      </c>
      <c r="F633">
        <v>0</v>
      </c>
    </row>
    <row r="634" spans="5:7" x14ac:dyDescent="0.25">
      <c r="E634" t="s">
        <v>1129</v>
      </c>
      <c r="F634">
        <v>0</v>
      </c>
    </row>
    <row r="635" spans="5:7" x14ac:dyDescent="0.25">
      <c r="E635" t="s">
        <v>1131</v>
      </c>
      <c r="F635">
        <v>0</v>
      </c>
    </row>
    <row r="636" spans="5:7" x14ac:dyDescent="0.25">
      <c r="E636" t="s">
        <v>1133</v>
      </c>
      <c r="F636">
        <v>0</v>
      </c>
    </row>
    <row r="637" spans="5:7" x14ac:dyDescent="0.25">
      <c r="E637" t="s">
        <v>1134</v>
      </c>
      <c r="F637">
        <v>0</v>
      </c>
    </row>
    <row r="638" spans="5:7" x14ac:dyDescent="0.25">
      <c r="E638" t="s">
        <v>1136</v>
      </c>
      <c r="F638">
        <v>0</v>
      </c>
    </row>
    <row r="639" spans="5:7" x14ac:dyDescent="0.25">
      <c r="E639" t="s">
        <v>1138</v>
      </c>
      <c r="F639">
        <v>2.0138888888888928E-2</v>
      </c>
      <c r="G639" t="s">
        <v>1591</v>
      </c>
    </row>
    <row r="640" spans="5:7" x14ac:dyDescent="0.25">
      <c r="E640" t="s">
        <v>1140</v>
      </c>
      <c r="F640">
        <v>0</v>
      </c>
    </row>
    <row r="641" spans="1:7" x14ac:dyDescent="0.25">
      <c r="E641" t="s">
        <v>1142</v>
      </c>
      <c r="F641">
        <v>0</v>
      </c>
    </row>
    <row r="642" spans="1:7" x14ac:dyDescent="0.25">
      <c r="E642" t="s">
        <v>1144</v>
      </c>
      <c r="F642">
        <v>0</v>
      </c>
    </row>
    <row r="643" spans="1:7" x14ac:dyDescent="0.25">
      <c r="E643" t="s">
        <v>1146</v>
      </c>
      <c r="F643">
        <v>0</v>
      </c>
    </row>
    <row r="644" spans="1:7" x14ac:dyDescent="0.25">
      <c r="E644" t="s">
        <v>1147</v>
      </c>
      <c r="F644">
        <v>0</v>
      </c>
    </row>
    <row r="645" spans="1:7" x14ac:dyDescent="0.25">
      <c r="E645" t="s">
        <v>1149</v>
      </c>
      <c r="F645">
        <v>0</v>
      </c>
    </row>
    <row r="646" spans="1:7" x14ac:dyDescent="0.25">
      <c r="E646" t="s">
        <v>1151</v>
      </c>
      <c r="F646">
        <v>0</v>
      </c>
    </row>
    <row r="647" spans="1:7" x14ac:dyDescent="0.25">
      <c r="E647" t="s">
        <v>1153</v>
      </c>
      <c r="F647">
        <v>0</v>
      </c>
    </row>
    <row r="648" spans="1:7" x14ac:dyDescent="0.25">
      <c r="E648" t="s">
        <v>1155</v>
      </c>
      <c r="F648">
        <v>0</v>
      </c>
    </row>
    <row r="649" spans="1:7" x14ac:dyDescent="0.25">
      <c r="E649" t="s">
        <v>1157</v>
      </c>
      <c r="F649">
        <v>0</v>
      </c>
    </row>
    <row r="650" spans="1:7" x14ac:dyDescent="0.25">
      <c r="E650" t="s">
        <v>1158</v>
      </c>
      <c r="F650">
        <v>0</v>
      </c>
    </row>
    <row r="651" spans="1:7" x14ac:dyDescent="0.25">
      <c r="E651" t="s">
        <v>1159</v>
      </c>
      <c r="F651">
        <v>0</v>
      </c>
    </row>
    <row r="652" spans="1:7" x14ac:dyDescent="0.25">
      <c r="E652" t="s">
        <v>1161</v>
      </c>
      <c r="F652">
        <v>2.0138888888888928E-2</v>
      </c>
      <c r="G652" t="s">
        <v>1162</v>
      </c>
    </row>
    <row r="653" spans="1:7" x14ac:dyDescent="0.25">
      <c r="A653">
        <v>14</v>
      </c>
      <c r="B653" t="s">
        <v>1592</v>
      </c>
      <c r="C653" t="s">
        <v>1593</v>
      </c>
      <c r="D653" t="s">
        <v>280</v>
      </c>
      <c r="E653" t="s">
        <v>1110</v>
      </c>
      <c r="F653">
        <v>0</v>
      </c>
    </row>
    <row r="654" spans="1:7" x14ac:dyDescent="0.25">
      <c r="E654" t="s">
        <v>1111</v>
      </c>
      <c r="F654">
        <v>0.41388888888888897</v>
      </c>
      <c r="G654" t="s">
        <v>1594</v>
      </c>
    </row>
    <row r="655" spans="1:7" x14ac:dyDescent="0.25">
      <c r="E655" t="s">
        <v>1112</v>
      </c>
      <c r="F655">
        <v>0.32430555555555562</v>
      </c>
      <c r="G655" t="s">
        <v>1595</v>
      </c>
    </row>
    <row r="656" spans="1:7" x14ac:dyDescent="0.25">
      <c r="E656" t="s">
        <v>1113</v>
      </c>
      <c r="F656">
        <v>0.26597222222222228</v>
      </c>
      <c r="G656" t="s">
        <v>1596</v>
      </c>
    </row>
    <row r="657" spans="5:7" x14ac:dyDescent="0.25">
      <c r="E657" t="s">
        <v>1114</v>
      </c>
      <c r="F657">
        <v>0.30347222222222214</v>
      </c>
      <c r="G657" t="s">
        <v>1597</v>
      </c>
    </row>
    <row r="658" spans="5:7" x14ac:dyDescent="0.25">
      <c r="E658" t="s">
        <v>1116</v>
      </c>
      <c r="F658">
        <v>0.31180555555555545</v>
      </c>
      <c r="G658" t="s">
        <v>1598</v>
      </c>
    </row>
    <row r="659" spans="5:7" x14ac:dyDescent="0.25">
      <c r="E659" t="s">
        <v>1118</v>
      </c>
      <c r="F659">
        <v>0.4375</v>
      </c>
      <c r="G659" t="s">
        <v>1599</v>
      </c>
    </row>
    <row r="660" spans="5:7" x14ac:dyDescent="0.25">
      <c r="E660" t="s">
        <v>1120</v>
      </c>
      <c r="F660">
        <v>0</v>
      </c>
    </row>
    <row r="661" spans="5:7" x14ac:dyDescent="0.25">
      <c r="E661" t="s">
        <v>1121</v>
      </c>
      <c r="F661">
        <v>0.29791666666666661</v>
      </c>
      <c r="G661" t="s">
        <v>1600</v>
      </c>
    </row>
    <row r="662" spans="5:7" x14ac:dyDescent="0.25">
      <c r="E662" t="s">
        <v>1123</v>
      </c>
      <c r="F662">
        <v>0.3041666666666667</v>
      </c>
      <c r="G662" t="s">
        <v>1601</v>
      </c>
    </row>
    <row r="663" spans="5:7" x14ac:dyDescent="0.25">
      <c r="E663" t="s">
        <v>1125</v>
      </c>
      <c r="F663">
        <v>0.31875000000000009</v>
      </c>
      <c r="G663" t="s">
        <v>1602</v>
      </c>
    </row>
    <row r="664" spans="5:7" x14ac:dyDescent="0.25">
      <c r="E664" t="s">
        <v>1127</v>
      </c>
      <c r="F664">
        <v>0.29166666666666674</v>
      </c>
      <c r="G664" t="s">
        <v>1603</v>
      </c>
    </row>
    <row r="665" spans="5:7" x14ac:dyDescent="0.25">
      <c r="E665" t="s">
        <v>1129</v>
      </c>
      <c r="F665">
        <v>0.34305555555555545</v>
      </c>
      <c r="G665" t="s">
        <v>1604</v>
      </c>
    </row>
    <row r="666" spans="5:7" x14ac:dyDescent="0.25">
      <c r="E666" t="s">
        <v>1131</v>
      </c>
      <c r="F666">
        <v>0.21458333333333335</v>
      </c>
      <c r="G666" t="s">
        <v>1605</v>
      </c>
    </row>
    <row r="667" spans="5:7" x14ac:dyDescent="0.25">
      <c r="E667" t="s">
        <v>1133</v>
      </c>
      <c r="F667">
        <v>0</v>
      </c>
    </row>
    <row r="668" spans="5:7" x14ac:dyDescent="0.25">
      <c r="E668" t="s">
        <v>1134</v>
      </c>
      <c r="F668">
        <v>0.125</v>
      </c>
      <c r="G668" t="s">
        <v>1606</v>
      </c>
    </row>
    <row r="669" spans="5:7" x14ac:dyDescent="0.25">
      <c r="E669" t="s">
        <v>1136</v>
      </c>
      <c r="F669">
        <v>0.29930555555555549</v>
      </c>
      <c r="G669" t="s">
        <v>1607</v>
      </c>
    </row>
    <row r="670" spans="5:7" x14ac:dyDescent="0.25">
      <c r="E670" t="s">
        <v>1138</v>
      </c>
      <c r="F670">
        <v>0.29652777777777772</v>
      </c>
      <c r="G670" t="s">
        <v>1608</v>
      </c>
    </row>
    <row r="671" spans="5:7" x14ac:dyDescent="0.25">
      <c r="E671" t="s">
        <v>1140</v>
      </c>
      <c r="F671">
        <v>0.30138888888888893</v>
      </c>
      <c r="G671" t="s">
        <v>1609</v>
      </c>
    </row>
    <row r="672" spans="5:7" x14ac:dyDescent="0.25">
      <c r="E672" t="s">
        <v>1142</v>
      </c>
      <c r="F672">
        <v>0.31180555555555545</v>
      </c>
      <c r="G672" t="s">
        <v>1610</v>
      </c>
    </row>
    <row r="673" spans="1:7" x14ac:dyDescent="0.25">
      <c r="E673" t="s">
        <v>1144</v>
      </c>
      <c r="F673">
        <v>0.22430555555555554</v>
      </c>
      <c r="G673" t="s">
        <v>1611</v>
      </c>
    </row>
    <row r="674" spans="1:7" x14ac:dyDescent="0.25">
      <c r="E674" t="s">
        <v>1146</v>
      </c>
      <c r="F674">
        <v>0</v>
      </c>
    </row>
    <row r="675" spans="1:7" x14ac:dyDescent="0.25">
      <c r="E675" t="s">
        <v>1147</v>
      </c>
      <c r="F675">
        <v>0.30486111111111103</v>
      </c>
      <c r="G675" t="s">
        <v>1612</v>
      </c>
    </row>
    <row r="676" spans="1:7" x14ac:dyDescent="0.25">
      <c r="E676" t="s">
        <v>1149</v>
      </c>
      <c r="F676">
        <v>0.34930555555555554</v>
      </c>
      <c r="G676" t="s">
        <v>1613</v>
      </c>
    </row>
    <row r="677" spans="1:7" x14ac:dyDescent="0.25">
      <c r="E677" t="s">
        <v>1151</v>
      </c>
      <c r="F677">
        <v>0.26111111111111107</v>
      </c>
      <c r="G677" t="s">
        <v>1614</v>
      </c>
    </row>
    <row r="678" spans="1:7" x14ac:dyDescent="0.25">
      <c r="E678" t="s">
        <v>1153</v>
      </c>
      <c r="F678">
        <v>0.34166666666666656</v>
      </c>
      <c r="G678" t="s">
        <v>1615</v>
      </c>
    </row>
    <row r="679" spans="1:7" x14ac:dyDescent="0.25">
      <c r="E679" t="s">
        <v>1155</v>
      </c>
      <c r="F679">
        <v>0.1826388888888888</v>
      </c>
      <c r="G679" t="s">
        <v>1616</v>
      </c>
    </row>
    <row r="680" spans="1:7" x14ac:dyDescent="0.25">
      <c r="E680" t="s">
        <v>1157</v>
      </c>
      <c r="F680">
        <v>0</v>
      </c>
    </row>
    <row r="681" spans="1:7" x14ac:dyDescent="0.25">
      <c r="E681" t="s">
        <v>1158</v>
      </c>
      <c r="F681">
        <v>0</v>
      </c>
    </row>
    <row r="682" spans="1:7" x14ac:dyDescent="0.25">
      <c r="E682" t="s">
        <v>1159</v>
      </c>
      <c r="F682">
        <v>0.33472222222222214</v>
      </c>
      <c r="G682" t="s">
        <v>1617</v>
      </c>
    </row>
    <row r="683" spans="1:7" x14ac:dyDescent="0.25">
      <c r="E683" t="s">
        <v>1161</v>
      </c>
      <c r="F683">
        <v>7.1597222222222214</v>
      </c>
      <c r="G683" t="s">
        <v>1162</v>
      </c>
    </row>
    <row r="684" spans="1:7" x14ac:dyDescent="0.25">
      <c r="A684">
        <v>71</v>
      </c>
      <c r="B684" t="s">
        <v>1618</v>
      </c>
      <c r="C684" t="s">
        <v>1619</v>
      </c>
      <c r="D684" t="s">
        <v>1620</v>
      </c>
      <c r="E684" t="s">
        <v>1110</v>
      </c>
      <c r="F684">
        <v>0</v>
      </c>
    </row>
    <row r="685" spans="1:7" x14ac:dyDescent="0.25">
      <c r="E685" t="s">
        <v>1111</v>
      </c>
      <c r="F685">
        <v>0.28333333333333344</v>
      </c>
      <c r="G685" t="s">
        <v>1621</v>
      </c>
    </row>
    <row r="686" spans="1:7" x14ac:dyDescent="0.25">
      <c r="E686" t="s">
        <v>1112</v>
      </c>
      <c r="F686">
        <v>0.31527777777777777</v>
      </c>
      <c r="G686" t="s">
        <v>1622</v>
      </c>
    </row>
    <row r="687" spans="1:7" x14ac:dyDescent="0.25">
      <c r="E687" t="s">
        <v>1113</v>
      </c>
      <c r="F687">
        <v>0.29166666666666674</v>
      </c>
      <c r="G687" t="s">
        <v>1623</v>
      </c>
    </row>
    <row r="688" spans="1:7" x14ac:dyDescent="0.25">
      <c r="E688" t="s">
        <v>1114</v>
      </c>
      <c r="F688">
        <v>0.29374999999999996</v>
      </c>
      <c r="G688" t="s">
        <v>1624</v>
      </c>
    </row>
    <row r="689" spans="5:7" x14ac:dyDescent="0.25">
      <c r="E689" t="s">
        <v>1116</v>
      </c>
      <c r="F689">
        <v>0.30277777777777781</v>
      </c>
      <c r="G689" t="s">
        <v>1625</v>
      </c>
    </row>
    <row r="690" spans="5:7" x14ac:dyDescent="0.25">
      <c r="E690" t="s">
        <v>1118</v>
      </c>
      <c r="F690">
        <v>0.1611111111111112</v>
      </c>
      <c r="G690" t="s">
        <v>1626</v>
      </c>
    </row>
    <row r="691" spans="5:7" x14ac:dyDescent="0.25">
      <c r="E691" t="s">
        <v>1120</v>
      </c>
      <c r="F691">
        <v>0</v>
      </c>
    </row>
    <row r="692" spans="5:7" x14ac:dyDescent="0.25">
      <c r="E692" t="s">
        <v>1121</v>
      </c>
      <c r="F692">
        <v>0</v>
      </c>
    </row>
    <row r="693" spans="5:7" x14ac:dyDescent="0.25">
      <c r="E693" t="s">
        <v>1123</v>
      </c>
      <c r="F693">
        <v>0.29236111111111107</v>
      </c>
      <c r="G693" t="s">
        <v>1627</v>
      </c>
    </row>
    <row r="694" spans="5:7" x14ac:dyDescent="0.25">
      <c r="E694" t="s">
        <v>1125</v>
      </c>
      <c r="F694">
        <v>0.29166666666666674</v>
      </c>
      <c r="G694" t="s">
        <v>1628</v>
      </c>
    </row>
    <row r="695" spans="5:7" x14ac:dyDescent="0.25">
      <c r="E695" t="s">
        <v>1127</v>
      </c>
      <c r="F695">
        <v>0.29513888888888884</v>
      </c>
      <c r="G695" t="s">
        <v>1629</v>
      </c>
    </row>
    <row r="696" spans="5:7" x14ac:dyDescent="0.25">
      <c r="E696" t="s">
        <v>1129</v>
      </c>
      <c r="F696">
        <v>0.33125000000000004</v>
      </c>
      <c r="G696" t="s">
        <v>1630</v>
      </c>
    </row>
    <row r="697" spans="5:7" x14ac:dyDescent="0.25">
      <c r="E697" t="s">
        <v>1131</v>
      </c>
      <c r="F697">
        <v>0.20763888888888893</v>
      </c>
      <c r="G697" t="s">
        <v>1631</v>
      </c>
    </row>
    <row r="698" spans="5:7" x14ac:dyDescent="0.25">
      <c r="E698" t="s">
        <v>1133</v>
      </c>
      <c r="F698">
        <v>0</v>
      </c>
    </row>
    <row r="699" spans="5:7" x14ac:dyDescent="0.25">
      <c r="E699" t="s">
        <v>1134</v>
      </c>
      <c r="F699">
        <v>0.29097222222222219</v>
      </c>
      <c r="G699" t="s">
        <v>1632</v>
      </c>
    </row>
    <row r="700" spans="5:7" x14ac:dyDescent="0.25">
      <c r="E700" t="s">
        <v>1136</v>
      </c>
      <c r="F700">
        <v>0.29374999999999996</v>
      </c>
      <c r="G700" t="s">
        <v>1633</v>
      </c>
    </row>
    <row r="701" spans="5:7" x14ac:dyDescent="0.25">
      <c r="E701" t="s">
        <v>1138</v>
      </c>
      <c r="F701">
        <v>0.29374999999999996</v>
      </c>
      <c r="G701" t="s">
        <v>1634</v>
      </c>
    </row>
    <row r="702" spans="5:7" x14ac:dyDescent="0.25">
      <c r="E702" t="s">
        <v>1140</v>
      </c>
      <c r="F702">
        <v>0.24097222222222214</v>
      </c>
      <c r="G702" t="s">
        <v>1635</v>
      </c>
    </row>
    <row r="703" spans="5:7" x14ac:dyDescent="0.25">
      <c r="E703" t="s">
        <v>1142</v>
      </c>
      <c r="F703">
        <v>0.29166666666666674</v>
      </c>
      <c r="G703" t="s">
        <v>1636</v>
      </c>
    </row>
    <row r="704" spans="5:7" x14ac:dyDescent="0.25">
      <c r="E704" t="s">
        <v>1144</v>
      </c>
      <c r="F704">
        <v>0.20972222222222214</v>
      </c>
      <c r="G704" t="s">
        <v>1637</v>
      </c>
    </row>
    <row r="705" spans="1:7" x14ac:dyDescent="0.25">
      <c r="E705" t="s">
        <v>1146</v>
      </c>
      <c r="F705">
        <v>0</v>
      </c>
    </row>
    <row r="706" spans="1:7" x14ac:dyDescent="0.25">
      <c r="E706" t="s">
        <v>1147</v>
      </c>
      <c r="F706">
        <v>0.2895833333333333</v>
      </c>
      <c r="G706" t="s">
        <v>1638</v>
      </c>
    </row>
    <row r="707" spans="1:7" x14ac:dyDescent="0.25">
      <c r="E707" t="s">
        <v>1149</v>
      </c>
      <c r="F707">
        <v>0.32916666666666661</v>
      </c>
      <c r="G707" t="s">
        <v>1639</v>
      </c>
    </row>
    <row r="708" spans="1:7" x14ac:dyDescent="0.25">
      <c r="E708" t="s">
        <v>1151</v>
      </c>
      <c r="F708">
        <v>0.3354166666666667</v>
      </c>
      <c r="G708" t="s">
        <v>1640</v>
      </c>
    </row>
    <row r="709" spans="1:7" x14ac:dyDescent="0.25">
      <c r="E709" t="s">
        <v>1153</v>
      </c>
      <c r="F709">
        <v>0.33402777777777781</v>
      </c>
      <c r="G709" t="s">
        <v>1641</v>
      </c>
    </row>
    <row r="710" spans="1:7" x14ac:dyDescent="0.25">
      <c r="E710" t="s">
        <v>1155</v>
      </c>
      <c r="F710">
        <v>0.17430555555555549</v>
      </c>
      <c r="G710" t="s">
        <v>1642</v>
      </c>
    </row>
    <row r="711" spans="1:7" x14ac:dyDescent="0.25">
      <c r="E711" t="s">
        <v>1157</v>
      </c>
      <c r="F711">
        <v>0</v>
      </c>
    </row>
    <row r="712" spans="1:7" x14ac:dyDescent="0.25">
      <c r="E712" t="s">
        <v>1158</v>
      </c>
      <c r="F712">
        <v>0</v>
      </c>
    </row>
    <row r="713" spans="1:7" x14ac:dyDescent="0.25">
      <c r="E713" t="s">
        <v>1159</v>
      </c>
      <c r="F713">
        <v>0.34097222222222223</v>
      </c>
      <c r="G713" t="s">
        <v>1643</v>
      </c>
    </row>
    <row r="714" spans="1:7" x14ac:dyDescent="0.25">
      <c r="E714" t="s">
        <v>1161</v>
      </c>
      <c r="F714">
        <v>6.490277777777778</v>
      </c>
      <c r="G714" t="s">
        <v>1162</v>
      </c>
    </row>
    <row r="715" spans="1:7" x14ac:dyDescent="0.25">
      <c r="A715">
        <v>66</v>
      </c>
      <c r="B715" t="s">
        <v>1644</v>
      </c>
      <c r="C715" t="s">
        <v>1645</v>
      </c>
      <c r="D715" t="s">
        <v>288</v>
      </c>
      <c r="E715" t="s">
        <v>1110</v>
      </c>
      <c r="F715">
        <v>0</v>
      </c>
    </row>
    <row r="716" spans="1:7" x14ac:dyDescent="0.25">
      <c r="E716" t="s">
        <v>1111</v>
      </c>
      <c r="F716">
        <v>0.29791666666666661</v>
      </c>
      <c r="G716" t="s">
        <v>1646</v>
      </c>
    </row>
    <row r="717" spans="1:7" x14ac:dyDescent="0.25">
      <c r="E717" t="s">
        <v>1112</v>
      </c>
      <c r="F717">
        <v>0.31944444444444442</v>
      </c>
      <c r="G717" t="s">
        <v>1647</v>
      </c>
    </row>
    <row r="718" spans="1:7" x14ac:dyDescent="0.25">
      <c r="E718" t="s">
        <v>1113</v>
      </c>
      <c r="F718">
        <v>0.30208333333333326</v>
      </c>
      <c r="G718" t="s">
        <v>1648</v>
      </c>
    </row>
    <row r="719" spans="1:7" x14ac:dyDescent="0.25">
      <c r="E719" t="s">
        <v>1114</v>
      </c>
      <c r="F719">
        <v>0.29722222222222228</v>
      </c>
      <c r="G719" t="s">
        <v>1649</v>
      </c>
    </row>
    <row r="720" spans="1:7" x14ac:dyDescent="0.25">
      <c r="E720" t="s">
        <v>1116</v>
      </c>
      <c r="F720">
        <v>0.30972222222222223</v>
      </c>
      <c r="G720" t="s">
        <v>1650</v>
      </c>
    </row>
    <row r="721" spans="5:7" x14ac:dyDescent="0.25">
      <c r="E721" t="s">
        <v>1118</v>
      </c>
      <c r="F721">
        <v>0.20833333333333326</v>
      </c>
      <c r="G721" t="s">
        <v>1651</v>
      </c>
    </row>
    <row r="722" spans="5:7" x14ac:dyDescent="0.25">
      <c r="E722" t="s">
        <v>1120</v>
      </c>
      <c r="F722">
        <v>0</v>
      </c>
    </row>
    <row r="723" spans="5:7" x14ac:dyDescent="0.25">
      <c r="E723" t="s">
        <v>1121</v>
      </c>
      <c r="F723">
        <v>0.30138888888888893</v>
      </c>
      <c r="G723" t="s">
        <v>1652</v>
      </c>
    </row>
    <row r="724" spans="5:7" x14ac:dyDescent="0.25">
      <c r="E724" t="s">
        <v>1123</v>
      </c>
      <c r="F724">
        <v>0.29652777777777772</v>
      </c>
      <c r="G724" t="s">
        <v>1653</v>
      </c>
    </row>
    <row r="725" spans="5:7" x14ac:dyDescent="0.25">
      <c r="E725" t="s">
        <v>1125</v>
      </c>
      <c r="F725">
        <v>0.29722222222222228</v>
      </c>
      <c r="G725" t="s">
        <v>1654</v>
      </c>
    </row>
    <row r="726" spans="5:7" x14ac:dyDescent="0.25">
      <c r="E726" t="s">
        <v>1127</v>
      </c>
      <c r="F726">
        <v>0.30000000000000004</v>
      </c>
      <c r="G726" t="s">
        <v>1655</v>
      </c>
    </row>
    <row r="727" spans="5:7" x14ac:dyDescent="0.25">
      <c r="E727" t="s">
        <v>1129</v>
      </c>
      <c r="F727">
        <v>0.36041666666666661</v>
      </c>
      <c r="G727" t="s">
        <v>1656</v>
      </c>
    </row>
    <row r="728" spans="5:7" x14ac:dyDescent="0.25">
      <c r="E728" t="s">
        <v>1131</v>
      </c>
      <c r="F728">
        <v>0.2138888888888888</v>
      </c>
      <c r="G728" t="s">
        <v>1657</v>
      </c>
    </row>
    <row r="729" spans="5:7" x14ac:dyDescent="0.25">
      <c r="E729" t="s">
        <v>1133</v>
      </c>
      <c r="F729">
        <v>0</v>
      </c>
    </row>
    <row r="730" spans="5:7" x14ac:dyDescent="0.25">
      <c r="E730" t="s">
        <v>1134</v>
      </c>
      <c r="F730">
        <v>0.22986111111111107</v>
      </c>
      <c r="G730" t="s">
        <v>1658</v>
      </c>
    </row>
    <row r="731" spans="5:7" x14ac:dyDescent="0.25">
      <c r="E731" t="s">
        <v>1136</v>
      </c>
      <c r="F731">
        <v>0.30347222222222214</v>
      </c>
      <c r="G731" t="s">
        <v>1659</v>
      </c>
    </row>
    <row r="732" spans="5:7" x14ac:dyDescent="0.25">
      <c r="E732" t="s">
        <v>1138</v>
      </c>
      <c r="F732">
        <v>0.30624999999999991</v>
      </c>
      <c r="G732" t="s">
        <v>1660</v>
      </c>
    </row>
    <row r="733" spans="5:7" x14ac:dyDescent="0.25">
      <c r="E733" t="s">
        <v>1140</v>
      </c>
      <c r="F733">
        <v>0.30277777777777781</v>
      </c>
      <c r="G733" t="s">
        <v>1661</v>
      </c>
    </row>
    <row r="734" spans="5:7" x14ac:dyDescent="0.25">
      <c r="E734" t="s">
        <v>1142</v>
      </c>
      <c r="F734">
        <v>0.30138888888888893</v>
      </c>
      <c r="G734" t="s">
        <v>1662</v>
      </c>
    </row>
    <row r="735" spans="5:7" x14ac:dyDescent="0.25">
      <c r="E735" t="s">
        <v>1144</v>
      </c>
      <c r="F735">
        <v>0.21249999999999991</v>
      </c>
      <c r="G735" t="s">
        <v>1663</v>
      </c>
    </row>
    <row r="736" spans="5:7" x14ac:dyDescent="0.25">
      <c r="E736" t="s">
        <v>1146</v>
      </c>
      <c r="F736">
        <v>0</v>
      </c>
    </row>
    <row r="737" spans="1:7" x14ac:dyDescent="0.25">
      <c r="E737" t="s">
        <v>1147</v>
      </c>
      <c r="F737">
        <v>0.30624999999999991</v>
      </c>
      <c r="G737" t="s">
        <v>1664</v>
      </c>
    </row>
    <row r="738" spans="1:7" x14ac:dyDescent="0.25">
      <c r="E738" t="s">
        <v>1149</v>
      </c>
      <c r="F738">
        <v>0.34513888888888888</v>
      </c>
      <c r="G738" t="s">
        <v>1665</v>
      </c>
    </row>
    <row r="739" spans="1:7" x14ac:dyDescent="0.25">
      <c r="E739" t="s">
        <v>1151</v>
      </c>
      <c r="F739">
        <v>0.34375</v>
      </c>
      <c r="G739" t="s">
        <v>1666</v>
      </c>
    </row>
    <row r="740" spans="1:7" x14ac:dyDescent="0.25">
      <c r="E740" t="s">
        <v>1153</v>
      </c>
      <c r="F740">
        <v>0.3388888888888888</v>
      </c>
      <c r="G740" t="s">
        <v>1667</v>
      </c>
    </row>
    <row r="741" spans="1:7" x14ac:dyDescent="0.25">
      <c r="E741" t="s">
        <v>1155</v>
      </c>
      <c r="F741">
        <v>0.17500000000000004</v>
      </c>
      <c r="G741" t="s">
        <v>1668</v>
      </c>
    </row>
    <row r="742" spans="1:7" x14ac:dyDescent="0.25">
      <c r="E742" t="s">
        <v>1157</v>
      </c>
      <c r="F742">
        <v>0</v>
      </c>
    </row>
    <row r="743" spans="1:7" x14ac:dyDescent="0.25">
      <c r="E743" t="s">
        <v>1158</v>
      </c>
      <c r="F743">
        <v>0</v>
      </c>
    </row>
    <row r="744" spans="1:7" x14ac:dyDescent="0.25">
      <c r="E744" t="s">
        <v>1159</v>
      </c>
      <c r="F744">
        <v>0.3388888888888888</v>
      </c>
      <c r="G744" t="s">
        <v>1669</v>
      </c>
    </row>
    <row r="745" spans="1:7" x14ac:dyDescent="0.25">
      <c r="E745" t="s">
        <v>1161</v>
      </c>
      <c r="F745">
        <v>7.0083333333333329</v>
      </c>
      <c r="G745" t="s">
        <v>1162</v>
      </c>
    </row>
    <row r="746" spans="1:7" x14ac:dyDescent="0.25">
      <c r="A746">
        <v>28</v>
      </c>
      <c r="B746" t="s">
        <v>1670</v>
      </c>
      <c r="C746" t="s">
        <v>1671</v>
      </c>
      <c r="D746" t="s">
        <v>1672</v>
      </c>
      <c r="E746" t="s">
        <v>1110</v>
      </c>
      <c r="F746">
        <v>0</v>
      </c>
    </row>
    <row r="747" spans="1:7" x14ac:dyDescent="0.25">
      <c r="E747" t="s">
        <v>1111</v>
      </c>
      <c r="F747">
        <v>0</v>
      </c>
    </row>
    <row r="748" spans="1:7" x14ac:dyDescent="0.25">
      <c r="E748" t="s">
        <v>1112</v>
      </c>
      <c r="F748">
        <v>0.25625000000000009</v>
      </c>
      <c r="G748" t="s">
        <v>1673</v>
      </c>
    </row>
    <row r="749" spans="1:7" x14ac:dyDescent="0.25">
      <c r="E749" t="s">
        <v>1113</v>
      </c>
      <c r="F749">
        <v>0.29305555555555562</v>
      </c>
      <c r="G749" t="s">
        <v>1674</v>
      </c>
    </row>
    <row r="750" spans="1:7" x14ac:dyDescent="0.25">
      <c r="E750" t="s">
        <v>1114</v>
      </c>
      <c r="F750">
        <v>0.29374999999999996</v>
      </c>
      <c r="G750" t="s">
        <v>1675</v>
      </c>
    </row>
    <row r="751" spans="1:7" x14ac:dyDescent="0.25">
      <c r="E751" t="s">
        <v>1116</v>
      </c>
      <c r="F751">
        <v>0.30347222222222214</v>
      </c>
      <c r="G751" t="s">
        <v>1676</v>
      </c>
    </row>
    <row r="752" spans="1:7" x14ac:dyDescent="0.25">
      <c r="E752" t="s">
        <v>1118</v>
      </c>
      <c r="F752">
        <v>0.20555555555555549</v>
      </c>
      <c r="G752" t="s">
        <v>1677</v>
      </c>
    </row>
    <row r="753" spans="5:7" x14ac:dyDescent="0.25">
      <c r="E753" t="s">
        <v>1120</v>
      </c>
      <c r="F753">
        <v>0</v>
      </c>
    </row>
    <row r="754" spans="5:7" x14ac:dyDescent="0.25">
      <c r="E754" t="s">
        <v>1121</v>
      </c>
      <c r="F754">
        <v>0.29861111111111116</v>
      </c>
      <c r="G754" t="s">
        <v>1678</v>
      </c>
    </row>
    <row r="755" spans="5:7" x14ac:dyDescent="0.25">
      <c r="E755" t="s">
        <v>1123</v>
      </c>
      <c r="F755">
        <v>0.29166666666666674</v>
      </c>
      <c r="G755" t="s">
        <v>1679</v>
      </c>
    </row>
    <row r="756" spans="5:7" x14ac:dyDescent="0.25">
      <c r="E756" t="s">
        <v>1125</v>
      </c>
      <c r="F756">
        <v>0.30277777777777781</v>
      </c>
      <c r="G756" t="s">
        <v>1680</v>
      </c>
    </row>
    <row r="757" spans="5:7" x14ac:dyDescent="0.25">
      <c r="E757" t="s">
        <v>1127</v>
      </c>
      <c r="F757">
        <v>0</v>
      </c>
    </row>
    <row r="758" spans="5:7" x14ac:dyDescent="0.25">
      <c r="E758" t="s">
        <v>1129</v>
      </c>
      <c r="F758">
        <v>0</v>
      </c>
    </row>
    <row r="759" spans="5:7" x14ac:dyDescent="0.25">
      <c r="E759" t="s">
        <v>1131</v>
      </c>
      <c r="F759">
        <v>0</v>
      </c>
    </row>
    <row r="760" spans="5:7" x14ac:dyDescent="0.25">
      <c r="E760" t="s">
        <v>1133</v>
      </c>
      <c r="F760">
        <v>0</v>
      </c>
    </row>
    <row r="761" spans="5:7" x14ac:dyDescent="0.25">
      <c r="E761" t="s">
        <v>1134</v>
      </c>
      <c r="F761">
        <v>0.29305555555555562</v>
      </c>
      <c r="G761" t="s">
        <v>1681</v>
      </c>
    </row>
    <row r="762" spans="5:7" x14ac:dyDescent="0.25">
      <c r="E762" t="s">
        <v>1136</v>
      </c>
      <c r="F762">
        <v>0.30555555555555558</v>
      </c>
      <c r="G762" t="s">
        <v>1682</v>
      </c>
    </row>
    <row r="763" spans="5:7" x14ac:dyDescent="0.25">
      <c r="E763" t="s">
        <v>1138</v>
      </c>
      <c r="F763">
        <v>0.28888888888888897</v>
      </c>
      <c r="G763" t="s">
        <v>1683</v>
      </c>
    </row>
    <row r="764" spans="5:7" x14ac:dyDescent="0.25">
      <c r="E764" t="s">
        <v>1140</v>
      </c>
      <c r="F764">
        <v>0.29583333333333339</v>
      </c>
      <c r="G764" t="s">
        <v>1684</v>
      </c>
    </row>
    <row r="765" spans="5:7" x14ac:dyDescent="0.25">
      <c r="E765" t="s">
        <v>1142</v>
      </c>
      <c r="F765">
        <v>0.27222222222222214</v>
      </c>
      <c r="G765" t="s">
        <v>1685</v>
      </c>
    </row>
    <row r="766" spans="5:7" x14ac:dyDescent="0.25">
      <c r="E766" t="s">
        <v>1144</v>
      </c>
      <c r="F766">
        <v>0.21180555555555558</v>
      </c>
      <c r="G766" t="s">
        <v>1686</v>
      </c>
    </row>
    <row r="767" spans="5:7" x14ac:dyDescent="0.25">
      <c r="E767" t="s">
        <v>1146</v>
      </c>
      <c r="F767">
        <v>0</v>
      </c>
    </row>
    <row r="768" spans="5:7" x14ac:dyDescent="0.25">
      <c r="E768" t="s">
        <v>1147</v>
      </c>
      <c r="F768">
        <v>0.29305555555555562</v>
      </c>
      <c r="G768" t="s">
        <v>1687</v>
      </c>
    </row>
    <row r="769" spans="1:7" x14ac:dyDescent="0.25">
      <c r="E769" t="s">
        <v>1149</v>
      </c>
      <c r="F769">
        <v>0.32569444444444451</v>
      </c>
      <c r="G769" t="s">
        <v>1688</v>
      </c>
    </row>
    <row r="770" spans="1:7" x14ac:dyDescent="0.25">
      <c r="E770" t="s">
        <v>1151</v>
      </c>
      <c r="F770">
        <v>0.34722222222222232</v>
      </c>
      <c r="G770" t="s">
        <v>1689</v>
      </c>
    </row>
    <row r="771" spans="1:7" x14ac:dyDescent="0.25">
      <c r="E771" t="s">
        <v>1153</v>
      </c>
      <c r="F771">
        <v>0.33472222222222214</v>
      </c>
      <c r="G771" t="s">
        <v>1690</v>
      </c>
    </row>
    <row r="772" spans="1:7" x14ac:dyDescent="0.25">
      <c r="E772" t="s">
        <v>1155</v>
      </c>
      <c r="F772">
        <v>0.16805555555555562</v>
      </c>
      <c r="G772" t="s">
        <v>1691</v>
      </c>
    </row>
    <row r="773" spans="1:7" x14ac:dyDescent="0.25">
      <c r="E773" t="s">
        <v>1157</v>
      </c>
      <c r="F773">
        <v>0</v>
      </c>
    </row>
    <row r="774" spans="1:7" x14ac:dyDescent="0.25">
      <c r="E774" t="s">
        <v>1158</v>
      </c>
      <c r="F774">
        <v>0</v>
      </c>
    </row>
    <row r="775" spans="1:7" x14ac:dyDescent="0.25">
      <c r="E775" t="s">
        <v>1159</v>
      </c>
      <c r="F775">
        <v>0.33333333333333326</v>
      </c>
      <c r="G775" t="s">
        <v>1692</v>
      </c>
    </row>
    <row r="776" spans="1:7" x14ac:dyDescent="0.25">
      <c r="E776" t="s">
        <v>1161</v>
      </c>
      <c r="F776">
        <v>5.7145833333333336</v>
      </c>
      <c r="G776" t="s">
        <v>1162</v>
      </c>
    </row>
    <row r="777" spans="1:7" x14ac:dyDescent="0.25">
      <c r="A777">
        <v>111</v>
      </c>
      <c r="B777" t="s">
        <v>1670</v>
      </c>
      <c r="C777" t="s">
        <v>1693</v>
      </c>
      <c r="D777" t="s">
        <v>798</v>
      </c>
      <c r="E777" t="s">
        <v>1110</v>
      </c>
      <c r="F777">
        <v>0</v>
      </c>
    </row>
    <row r="778" spans="1:7" x14ac:dyDescent="0.25">
      <c r="E778" t="s">
        <v>1111</v>
      </c>
      <c r="F778">
        <v>0</v>
      </c>
    </row>
    <row r="779" spans="1:7" x14ac:dyDescent="0.25">
      <c r="E779" t="s">
        <v>1112</v>
      </c>
      <c r="F779">
        <v>0</v>
      </c>
    </row>
    <row r="780" spans="1:7" x14ac:dyDescent="0.25">
      <c r="E780" t="s">
        <v>1113</v>
      </c>
      <c r="F780">
        <v>0</v>
      </c>
    </row>
    <row r="781" spans="1:7" x14ac:dyDescent="0.25">
      <c r="E781" t="s">
        <v>1114</v>
      </c>
      <c r="F781">
        <v>0</v>
      </c>
    </row>
    <row r="782" spans="1:7" x14ac:dyDescent="0.25">
      <c r="E782" t="s">
        <v>1116</v>
      </c>
      <c r="F782">
        <v>0</v>
      </c>
    </row>
    <row r="783" spans="1:7" x14ac:dyDescent="0.25">
      <c r="E783" t="s">
        <v>1118</v>
      </c>
      <c r="F783">
        <v>0</v>
      </c>
    </row>
    <row r="784" spans="1:7" x14ac:dyDescent="0.25">
      <c r="E784" t="s">
        <v>1120</v>
      </c>
      <c r="F784">
        <v>0</v>
      </c>
    </row>
    <row r="785" spans="5:7" x14ac:dyDescent="0.25">
      <c r="E785" t="s">
        <v>1121</v>
      </c>
      <c r="F785">
        <v>0</v>
      </c>
    </row>
    <row r="786" spans="5:7" x14ac:dyDescent="0.25">
      <c r="E786" t="s">
        <v>1123</v>
      </c>
      <c r="F786">
        <v>0</v>
      </c>
    </row>
    <row r="787" spans="5:7" x14ac:dyDescent="0.25">
      <c r="E787" t="s">
        <v>1125</v>
      </c>
      <c r="F787">
        <v>0</v>
      </c>
    </row>
    <row r="788" spans="5:7" x14ac:dyDescent="0.25">
      <c r="E788" t="s">
        <v>1127</v>
      </c>
      <c r="F788">
        <v>0.32708333333333339</v>
      </c>
      <c r="G788" t="s">
        <v>1694</v>
      </c>
    </row>
    <row r="789" spans="5:7" x14ac:dyDescent="0.25">
      <c r="E789" t="s">
        <v>1129</v>
      </c>
      <c r="F789">
        <v>0.33263888888888893</v>
      </c>
      <c r="G789" t="s">
        <v>1695</v>
      </c>
    </row>
    <row r="790" spans="5:7" x14ac:dyDescent="0.25">
      <c r="E790" t="s">
        <v>1131</v>
      </c>
      <c r="F790">
        <v>0.2138888888888888</v>
      </c>
      <c r="G790" t="s">
        <v>1696</v>
      </c>
    </row>
    <row r="791" spans="5:7" x14ac:dyDescent="0.25">
      <c r="E791" t="s">
        <v>1133</v>
      </c>
      <c r="F791">
        <v>0</v>
      </c>
    </row>
    <row r="792" spans="5:7" x14ac:dyDescent="0.25">
      <c r="E792" t="s">
        <v>1134</v>
      </c>
      <c r="F792">
        <v>0.29791666666666661</v>
      </c>
      <c r="G792" t="s">
        <v>1697</v>
      </c>
    </row>
    <row r="793" spans="5:7" x14ac:dyDescent="0.25">
      <c r="E793" t="s">
        <v>1136</v>
      </c>
      <c r="F793">
        <v>0.26736111111111116</v>
      </c>
      <c r="G793" t="s">
        <v>1698</v>
      </c>
    </row>
    <row r="794" spans="5:7" x14ac:dyDescent="0.25">
      <c r="E794" t="s">
        <v>1138</v>
      </c>
      <c r="F794">
        <v>0.29791666666666661</v>
      </c>
      <c r="G794" t="s">
        <v>1699</v>
      </c>
    </row>
    <row r="795" spans="5:7" x14ac:dyDescent="0.25">
      <c r="E795" t="s">
        <v>1140</v>
      </c>
      <c r="F795">
        <v>0.30069444444444438</v>
      </c>
      <c r="G795" t="s">
        <v>1700</v>
      </c>
    </row>
    <row r="796" spans="5:7" x14ac:dyDescent="0.25">
      <c r="E796" t="s">
        <v>1142</v>
      </c>
      <c r="F796">
        <v>0.29930555555555549</v>
      </c>
      <c r="G796" t="s">
        <v>1701</v>
      </c>
    </row>
    <row r="797" spans="5:7" x14ac:dyDescent="0.25">
      <c r="E797" t="s">
        <v>1144</v>
      </c>
      <c r="F797">
        <v>0.2104166666666667</v>
      </c>
      <c r="G797" t="s">
        <v>1702</v>
      </c>
    </row>
    <row r="798" spans="5:7" x14ac:dyDescent="0.25">
      <c r="E798" t="s">
        <v>1146</v>
      </c>
      <c r="F798">
        <v>0</v>
      </c>
    </row>
    <row r="799" spans="5:7" x14ac:dyDescent="0.25">
      <c r="E799" t="s">
        <v>1147</v>
      </c>
      <c r="F799">
        <v>0.37291666666666656</v>
      </c>
      <c r="G799" t="s">
        <v>1703</v>
      </c>
    </row>
    <row r="800" spans="5:7" x14ac:dyDescent="0.25">
      <c r="E800" t="s">
        <v>1149</v>
      </c>
      <c r="F800">
        <v>0.33680555555555558</v>
      </c>
      <c r="G800" t="s">
        <v>1704</v>
      </c>
    </row>
    <row r="801" spans="1:7" x14ac:dyDescent="0.25">
      <c r="E801" t="s">
        <v>1151</v>
      </c>
      <c r="F801">
        <v>0.34652777777777777</v>
      </c>
      <c r="G801" t="s">
        <v>1705</v>
      </c>
    </row>
    <row r="802" spans="1:7" x14ac:dyDescent="0.25">
      <c r="E802" t="s">
        <v>1153</v>
      </c>
      <c r="F802">
        <v>0.3388888888888888</v>
      </c>
      <c r="G802" t="s">
        <v>1706</v>
      </c>
    </row>
    <row r="803" spans="1:7" x14ac:dyDescent="0.25">
      <c r="E803" t="s">
        <v>1155</v>
      </c>
      <c r="F803">
        <v>0.17569444444444438</v>
      </c>
      <c r="G803" t="s">
        <v>1707</v>
      </c>
    </row>
    <row r="804" spans="1:7" x14ac:dyDescent="0.25">
      <c r="E804" t="s">
        <v>1157</v>
      </c>
      <c r="F804">
        <v>0</v>
      </c>
    </row>
    <row r="805" spans="1:7" x14ac:dyDescent="0.25">
      <c r="E805" t="s">
        <v>1158</v>
      </c>
      <c r="F805">
        <v>0</v>
      </c>
    </row>
    <row r="806" spans="1:7" x14ac:dyDescent="0.25">
      <c r="E806" t="s">
        <v>1159</v>
      </c>
      <c r="F806">
        <v>0</v>
      </c>
    </row>
    <row r="807" spans="1:7" x14ac:dyDescent="0.25">
      <c r="E807" t="s">
        <v>1161</v>
      </c>
      <c r="F807">
        <v>4.1180555555555554</v>
      </c>
      <c r="G807" t="s">
        <v>1162</v>
      </c>
    </row>
    <row r="808" spans="1:7" x14ac:dyDescent="0.25">
      <c r="A808">
        <v>65</v>
      </c>
      <c r="B808" t="s">
        <v>1708</v>
      </c>
      <c r="C808" t="s">
        <v>1709</v>
      </c>
      <c r="D808" t="s">
        <v>289</v>
      </c>
      <c r="E808" t="s">
        <v>1110</v>
      </c>
      <c r="F808">
        <v>0</v>
      </c>
    </row>
    <row r="809" spans="1:7" x14ac:dyDescent="0.25">
      <c r="E809" t="s">
        <v>1111</v>
      </c>
      <c r="F809">
        <v>0.3041666666666667</v>
      </c>
      <c r="G809" t="s">
        <v>1710</v>
      </c>
    </row>
    <row r="810" spans="1:7" x14ac:dyDescent="0.25">
      <c r="E810" t="s">
        <v>1112</v>
      </c>
      <c r="F810">
        <v>0.32569444444444451</v>
      </c>
      <c r="G810" t="s">
        <v>1711</v>
      </c>
    </row>
    <row r="811" spans="1:7" x14ac:dyDescent="0.25">
      <c r="E811" t="s">
        <v>1113</v>
      </c>
      <c r="F811">
        <v>0.30138888888888893</v>
      </c>
      <c r="G811" t="s">
        <v>1712</v>
      </c>
    </row>
    <row r="812" spans="1:7" x14ac:dyDescent="0.25">
      <c r="E812" t="s">
        <v>1114</v>
      </c>
      <c r="F812">
        <v>0.29722222222222228</v>
      </c>
      <c r="G812" t="s">
        <v>1713</v>
      </c>
    </row>
    <row r="813" spans="1:7" x14ac:dyDescent="0.25">
      <c r="E813" t="s">
        <v>1116</v>
      </c>
      <c r="F813">
        <v>0.30972222222222223</v>
      </c>
      <c r="G813" t="s">
        <v>1714</v>
      </c>
    </row>
    <row r="814" spans="1:7" x14ac:dyDescent="0.25">
      <c r="E814" t="s">
        <v>1118</v>
      </c>
      <c r="F814">
        <v>0.21527777777777768</v>
      </c>
      <c r="G814" t="s">
        <v>1715</v>
      </c>
    </row>
    <row r="815" spans="1:7" x14ac:dyDescent="0.25">
      <c r="E815" t="s">
        <v>1120</v>
      </c>
      <c r="F815">
        <v>0</v>
      </c>
    </row>
    <row r="816" spans="1:7" x14ac:dyDescent="0.25">
      <c r="E816" t="s">
        <v>1121</v>
      </c>
      <c r="F816">
        <v>0.29930555555555549</v>
      </c>
      <c r="G816" t="s">
        <v>1716</v>
      </c>
    </row>
    <row r="817" spans="5:7" x14ac:dyDescent="0.25">
      <c r="E817" t="s">
        <v>1123</v>
      </c>
      <c r="F817">
        <v>0.29930555555555549</v>
      </c>
      <c r="G817" t="s">
        <v>1717</v>
      </c>
    </row>
    <row r="818" spans="5:7" x14ac:dyDescent="0.25">
      <c r="E818" t="s">
        <v>1125</v>
      </c>
      <c r="F818">
        <v>0.30277777777777781</v>
      </c>
      <c r="G818" t="s">
        <v>1718</v>
      </c>
    </row>
    <row r="819" spans="5:7" x14ac:dyDescent="0.25">
      <c r="E819" t="s">
        <v>1127</v>
      </c>
      <c r="F819">
        <v>0.31875000000000009</v>
      </c>
      <c r="G819" t="s">
        <v>1719</v>
      </c>
    </row>
    <row r="820" spans="5:7" x14ac:dyDescent="0.25">
      <c r="E820" t="s">
        <v>1129</v>
      </c>
      <c r="F820">
        <v>0.32777777777777772</v>
      </c>
      <c r="G820" t="s">
        <v>1720</v>
      </c>
    </row>
    <row r="821" spans="5:7" x14ac:dyDescent="0.25">
      <c r="E821" t="s">
        <v>1131</v>
      </c>
      <c r="F821">
        <v>0.21180555555555558</v>
      </c>
      <c r="G821" t="s">
        <v>1721</v>
      </c>
    </row>
    <row r="822" spans="5:7" x14ac:dyDescent="0.25">
      <c r="E822" t="s">
        <v>1133</v>
      </c>
      <c r="F822">
        <v>0</v>
      </c>
    </row>
    <row r="823" spans="5:7" x14ac:dyDescent="0.25">
      <c r="E823" t="s">
        <v>1134</v>
      </c>
      <c r="F823">
        <v>0.29791666666666661</v>
      </c>
      <c r="G823" t="s">
        <v>1722</v>
      </c>
    </row>
    <row r="824" spans="5:7" x14ac:dyDescent="0.25">
      <c r="E824" t="s">
        <v>1136</v>
      </c>
      <c r="F824">
        <v>0.30833333333333335</v>
      </c>
      <c r="G824" t="s">
        <v>1723</v>
      </c>
    </row>
    <row r="825" spans="5:7" x14ac:dyDescent="0.25">
      <c r="E825" t="s">
        <v>1138</v>
      </c>
      <c r="F825">
        <v>0.29930555555555549</v>
      </c>
      <c r="G825" t="s">
        <v>1724</v>
      </c>
    </row>
    <row r="826" spans="5:7" x14ac:dyDescent="0.25">
      <c r="E826" t="s">
        <v>1140</v>
      </c>
      <c r="F826">
        <v>0.30555555555555558</v>
      </c>
      <c r="G826" t="s">
        <v>1725</v>
      </c>
    </row>
    <row r="827" spans="5:7" x14ac:dyDescent="0.25">
      <c r="E827" t="s">
        <v>1142</v>
      </c>
      <c r="F827">
        <v>0.29861111111111116</v>
      </c>
      <c r="G827" t="s">
        <v>1726</v>
      </c>
    </row>
    <row r="828" spans="5:7" x14ac:dyDescent="0.25">
      <c r="E828" t="s">
        <v>1144</v>
      </c>
      <c r="F828">
        <v>0.21527777777777768</v>
      </c>
      <c r="G828" t="s">
        <v>1727</v>
      </c>
    </row>
    <row r="829" spans="5:7" x14ac:dyDescent="0.25">
      <c r="E829" t="s">
        <v>1146</v>
      </c>
      <c r="F829">
        <v>0</v>
      </c>
    </row>
    <row r="830" spans="5:7" x14ac:dyDescent="0.25">
      <c r="E830" t="s">
        <v>1147</v>
      </c>
      <c r="F830">
        <v>0.30208333333333326</v>
      </c>
      <c r="G830" t="s">
        <v>1728</v>
      </c>
    </row>
    <row r="831" spans="5:7" x14ac:dyDescent="0.25">
      <c r="E831" t="s">
        <v>1149</v>
      </c>
      <c r="F831">
        <v>0.34097222222222223</v>
      </c>
      <c r="G831" t="s">
        <v>1729</v>
      </c>
    </row>
    <row r="832" spans="5:7" x14ac:dyDescent="0.25">
      <c r="E832" t="s">
        <v>1151</v>
      </c>
      <c r="F832">
        <v>0.34513888888888888</v>
      </c>
      <c r="G832" t="s">
        <v>1730</v>
      </c>
    </row>
    <row r="833" spans="1:7" x14ac:dyDescent="0.25">
      <c r="E833" t="s">
        <v>1153</v>
      </c>
      <c r="F833">
        <v>0.34722222222222232</v>
      </c>
      <c r="G833" t="s">
        <v>1731</v>
      </c>
    </row>
    <row r="834" spans="1:7" x14ac:dyDescent="0.25">
      <c r="E834" t="s">
        <v>1155</v>
      </c>
      <c r="F834">
        <v>0</v>
      </c>
    </row>
    <row r="835" spans="1:7" x14ac:dyDescent="0.25">
      <c r="E835" t="s">
        <v>1157</v>
      </c>
      <c r="F835">
        <v>0</v>
      </c>
    </row>
    <row r="836" spans="1:7" x14ac:dyDescent="0.25">
      <c r="E836" t="s">
        <v>1158</v>
      </c>
      <c r="F836">
        <v>0</v>
      </c>
    </row>
    <row r="837" spans="1:7" x14ac:dyDescent="0.25">
      <c r="E837" t="s">
        <v>1159</v>
      </c>
      <c r="F837">
        <v>0.34513888888888888</v>
      </c>
      <c r="G837" t="s">
        <v>1732</v>
      </c>
    </row>
    <row r="838" spans="1:7" x14ac:dyDescent="0.25">
      <c r="E838" t="s">
        <v>1161</v>
      </c>
      <c r="F838">
        <v>6.9187500000000002</v>
      </c>
      <c r="G838" t="s">
        <v>1162</v>
      </c>
    </row>
    <row r="839" spans="1:7" x14ac:dyDescent="0.25">
      <c r="A839">
        <v>67</v>
      </c>
      <c r="B839" t="s">
        <v>1733</v>
      </c>
      <c r="C839" t="s">
        <v>1734</v>
      </c>
      <c r="D839" t="s">
        <v>290</v>
      </c>
      <c r="E839" t="s">
        <v>1110</v>
      </c>
      <c r="F839">
        <v>0</v>
      </c>
    </row>
    <row r="840" spans="1:7" x14ac:dyDescent="0.25">
      <c r="E840" t="s">
        <v>1111</v>
      </c>
      <c r="F840">
        <v>0.28680555555555554</v>
      </c>
      <c r="G840" t="s">
        <v>1735</v>
      </c>
    </row>
    <row r="841" spans="1:7" x14ac:dyDescent="0.25">
      <c r="E841" t="s">
        <v>1112</v>
      </c>
      <c r="F841">
        <v>0.31805555555555554</v>
      </c>
      <c r="G841" t="s">
        <v>1736</v>
      </c>
    </row>
    <row r="842" spans="1:7" x14ac:dyDescent="0.25">
      <c r="E842" t="s">
        <v>1113</v>
      </c>
      <c r="F842">
        <v>0.29374999999999996</v>
      </c>
      <c r="G842" t="s">
        <v>1737</v>
      </c>
    </row>
    <row r="843" spans="1:7" x14ac:dyDescent="0.25">
      <c r="E843" t="s">
        <v>1114</v>
      </c>
      <c r="F843">
        <v>0.29722222222222228</v>
      </c>
      <c r="G843" t="s">
        <v>1738</v>
      </c>
    </row>
    <row r="844" spans="1:7" x14ac:dyDescent="0.25">
      <c r="E844" t="s">
        <v>1116</v>
      </c>
      <c r="F844">
        <v>0.31180555555555545</v>
      </c>
      <c r="G844" t="s">
        <v>1739</v>
      </c>
    </row>
    <row r="845" spans="1:7" x14ac:dyDescent="0.25">
      <c r="E845" t="s">
        <v>1118</v>
      </c>
      <c r="F845">
        <v>0.20972222222222214</v>
      </c>
      <c r="G845" t="s">
        <v>1740</v>
      </c>
    </row>
    <row r="846" spans="1:7" x14ac:dyDescent="0.25">
      <c r="E846" t="s">
        <v>1120</v>
      </c>
      <c r="F846">
        <v>0</v>
      </c>
    </row>
    <row r="847" spans="1:7" x14ac:dyDescent="0.25">
      <c r="E847" t="s">
        <v>1121</v>
      </c>
      <c r="F847">
        <v>0.29236111111111107</v>
      </c>
      <c r="G847" t="s">
        <v>1741</v>
      </c>
    </row>
    <row r="848" spans="1:7" x14ac:dyDescent="0.25">
      <c r="E848" t="s">
        <v>1123</v>
      </c>
      <c r="F848">
        <v>0.29166666666666674</v>
      </c>
      <c r="G848" t="s">
        <v>1742</v>
      </c>
    </row>
    <row r="849" spans="5:7" x14ac:dyDescent="0.25">
      <c r="E849" t="s">
        <v>1125</v>
      </c>
      <c r="F849">
        <v>0.29930555555555549</v>
      </c>
      <c r="G849" t="s">
        <v>1743</v>
      </c>
    </row>
    <row r="850" spans="5:7" x14ac:dyDescent="0.25">
      <c r="E850" t="s">
        <v>1127</v>
      </c>
      <c r="F850">
        <v>0.29166666666666674</v>
      </c>
      <c r="G850" t="s">
        <v>1744</v>
      </c>
    </row>
    <row r="851" spans="5:7" x14ac:dyDescent="0.25">
      <c r="E851" t="s">
        <v>1129</v>
      </c>
      <c r="F851">
        <v>0.27361111111111103</v>
      </c>
      <c r="G851" t="s">
        <v>1745</v>
      </c>
    </row>
    <row r="852" spans="5:7" x14ac:dyDescent="0.25">
      <c r="E852" t="s">
        <v>1131</v>
      </c>
      <c r="F852">
        <v>0.20694444444444438</v>
      </c>
      <c r="G852" t="s">
        <v>1746</v>
      </c>
    </row>
    <row r="853" spans="5:7" x14ac:dyDescent="0.25">
      <c r="E853" t="s">
        <v>1133</v>
      </c>
      <c r="F853">
        <v>0</v>
      </c>
    </row>
    <row r="854" spans="5:7" x14ac:dyDescent="0.25">
      <c r="E854" t="s">
        <v>1134</v>
      </c>
      <c r="F854">
        <v>0.29166666666666674</v>
      </c>
      <c r="G854" t="s">
        <v>1747</v>
      </c>
    </row>
    <row r="855" spans="5:7" x14ac:dyDescent="0.25">
      <c r="E855" t="s">
        <v>1136</v>
      </c>
      <c r="F855">
        <v>0.29583333333333339</v>
      </c>
      <c r="G855" t="s">
        <v>1748</v>
      </c>
    </row>
    <row r="856" spans="5:7" x14ac:dyDescent="0.25">
      <c r="E856" t="s">
        <v>1138</v>
      </c>
      <c r="F856">
        <v>0.29861111111111116</v>
      </c>
      <c r="G856" t="s">
        <v>1749</v>
      </c>
    </row>
    <row r="857" spans="5:7" x14ac:dyDescent="0.25">
      <c r="E857" t="s">
        <v>1140</v>
      </c>
      <c r="F857">
        <v>0.3076388888888888</v>
      </c>
      <c r="G857" t="s">
        <v>1750</v>
      </c>
    </row>
    <row r="858" spans="5:7" x14ac:dyDescent="0.25">
      <c r="E858" t="s">
        <v>1142</v>
      </c>
      <c r="F858">
        <v>0.32222222222222219</v>
      </c>
      <c r="G858" t="s">
        <v>1751</v>
      </c>
    </row>
    <row r="859" spans="5:7" x14ac:dyDescent="0.25">
      <c r="E859" t="s">
        <v>1144</v>
      </c>
      <c r="F859">
        <v>0.21805555555555545</v>
      </c>
      <c r="G859" t="s">
        <v>1752</v>
      </c>
    </row>
    <row r="860" spans="5:7" x14ac:dyDescent="0.25">
      <c r="E860" t="s">
        <v>1146</v>
      </c>
      <c r="F860">
        <v>0</v>
      </c>
    </row>
    <row r="861" spans="5:7" x14ac:dyDescent="0.25">
      <c r="E861" t="s">
        <v>1147</v>
      </c>
      <c r="F861">
        <v>0.29097222222222219</v>
      </c>
      <c r="G861" t="s">
        <v>1753</v>
      </c>
    </row>
    <row r="862" spans="5:7" x14ac:dyDescent="0.25">
      <c r="E862" t="s">
        <v>1149</v>
      </c>
      <c r="F862">
        <v>0.32916666666666661</v>
      </c>
      <c r="G862" t="s">
        <v>1754</v>
      </c>
    </row>
    <row r="863" spans="5:7" x14ac:dyDescent="0.25">
      <c r="E863" t="s">
        <v>1151</v>
      </c>
      <c r="F863">
        <v>0.3388888888888888</v>
      </c>
      <c r="G863" t="s">
        <v>1755</v>
      </c>
    </row>
    <row r="864" spans="5:7" x14ac:dyDescent="0.25">
      <c r="E864" t="s">
        <v>1153</v>
      </c>
      <c r="F864">
        <v>0.3354166666666667</v>
      </c>
      <c r="G864" t="s">
        <v>1756</v>
      </c>
    </row>
    <row r="865" spans="1:7" x14ac:dyDescent="0.25">
      <c r="E865" t="s">
        <v>1155</v>
      </c>
      <c r="F865">
        <v>0.17083333333333339</v>
      </c>
      <c r="G865" t="s">
        <v>1757</v>
      </c>
    </row>
    <row r="866" spans="1:7" x14ac:dyDescent="0.25">
      <c r="E866" t="s">
        <v>1157</v>
      </c>
      <c r="F866">
        <v>0</v>
      </c>
    </row>
    <row r="867" spans="1:7" x14ac:dyDescent="0.25">
      <c r="E867" t="s">
        <v>1158</v>
      </c>
      <c r="F867">
        <v>0</v>
      </c>
    </row>
    <row r="868" spans="1:7" x14ac:dyDescent="0.25">
      <c r="E868" t="s">
        <v>1159</v>
      </c>
      <c r="F868">
        <v>0.3041666666666667</v>
      </c>
      <c r="G868" t="s">
        <v>1758</v>
      </c>
    </row>
    <row r="869" spans="1:7" x14ac:dyDescent="0.25">
      <c r="E869" t="s">
        <v>1161</v>
      </c>
      <c r="F869">
        <v>6.8763888888888891</v>
      </c>
      <c r="G869" t="s">
        <v>1162</v>
      </c>
    </row>
    <row r="870" spans="1:7" x14ac:dyDescent="0.25">
      <c r="A870">
        <v>74</v>
      </c>
      <c r="B870" t="s">
        <v>1759</v>
      </c>
      <c r="C870" t="s">
        <v>1760</v>
      </c>
      <c r="D870" t="s">
        <v>1761</v>
      </c>
      <c r="E870" t="s">
        <v>1110</v>
      </c>
      <c r="F870">
        <v>0</v>
      </c>
    </row>
    <row r="871" spans="1:7" x14ac:dyDescent="0.25">
      <c r="E871" t="s">
        <v>1111</v>
      </c>
      <c r="F871">
        <v>0.40902777777777777</v>
      </c>
      <c r="G871" t="s">
        <v>1762</v>
      </c>
    </row>
    <row r="872" spans="1:7" x14ac:dyDescent="0.25">
      <c r="E872" t="s">
        <v>1112</v>
      </c>
      <c r="F872">
        <v>0.4111111111111112</v>
      </c>
      <c r="G872" t="s">
        <v>1763</v>
      </c>
    </row>
    <row r="873" spans="1:7" x14ac:dyDescent="0.25">
      <c r="E873" t="s">
        <v>1113</v>
      </c>
      <c r="F873">
        <v>0.29097222222222219</v>
      </c>
      <c r="G873" t="s">
        <v>1764</v>
      </c>
    </row>
    <row r="874" spans="1:7" x14ac:dyDescent="0.25">
      <c r="E874" t="s">
        <v>1114</v>
      </c>
      <c r="F874">
        <v>0.29722222222222228</v>
      </c>
      <c r="G874" t="s">
        <v>1765</v>
      </c>
    </row>
    <row r="875" spans="1:7" x14ac:dyDescent="0.25">
      <c r="E875" t="s">
        <v>1116</v>
      </c>
      <c r="F875">
        <v>0.29374999999999996</v>
      </c>
      <c r="G875" t="s">
        <v>1766</v>
      </c>
    </row>
    <row r="876" spans="1:7" x14ac:dyDescent="0.25">
      <c r="E876" t="s">
        <v>1118</v>
      </c>
      <c r="F876">
        <v>0.20416666666666661</v>
      </c>
      <c r="G876" t="s">
        <v>1767</v>
      </c>
    </row>
    <row r="877" spans="1:7" x14ac:dyDescent="0.25">
      <c r="E877" t="s">
        <v>1120</v>
      </c>
      <c r="F877">
        <v>0</v>
      </c>
    </row>
    <row r="878" spans="1:7" x14ac:dyDescent="0.25">
      <c r="E878" t="s">
        <v>1121</v>
      </c>
      <c r="F878">
        <v>0.35555555555555562</v>
      </c>
      <c r="G878" t="s">
        <v>1768</v>
      </c>
    </row>
    <row r="879" spans="1:7" x14ac:dyDescent="0.25">
      <c r="E879" t="s">
        <v>1123</v>
      </c>
      <c r="F879">
        <v>0.29722222222222228</v>
      </c>
      <c r="G879" t="s">
        <v>1769</v>
      </c>
    </row>
    <row r="880" spans="1:7" x14ac:dyDescent="0.25">
      <c r="E880" t="s">
        <v>1125</v>
      </c>
      <c r="F880">
        <v>0.29236111111111107</v>
      </c>
      <c r="G880" t="s">
        <v>1770</v>
      </c>
    </row>
    <row r="881" spans="5:7" x14ac:dyDescent="0.25">
      <c r="E881" t="s">
        <v>1127</v>
      </c>
      <c r="F881">
        <v>0.29305555555555562</v>
      </c>
      <c r="G881" t="s">
        <v>1771</v>
      </c>
    </row>
    <row r="882" spans="5:7" x14ac:dyDescent="0.25">
      <c r="E882" t="s">
        <v>1129</v>
      </c>
      <c r="F882">
        <v>0.32361111111111107</v>
      </c>
      <c r="G882" t="s">
        <v>1772</v>
      </c>
    </row>
    <row r="883" spans="5:7" x14ac:dyDescent="0.25">
      <c r="E883" t="s">
        <v>1131</v>
      </c>
      <c r="F883">
        <v>0.21111111111111103</v>
      </c>
      <c r="G883" t="s">
        <v>1773</v>
      </c>
    </row>
    <row r="884" spans="5:7" x14ac:dyDescent="0.25">
      <c r="E884" t="s">
        <v>1133</v>
      </c>
      <c r="F884">
        <v>0</v>
      </c>
    </row>
    <row r="885" spans="5:7" x14ac:dyDescent="0.25">
      <c r="E885" t="s">
        <v>1134</v>
      </c>
      <c r="F885">
        <v>0.29236111111111107</v>
      </c>
      <c r="G885" t="s">
        <v>1774</v>
      </c>
    </row>
    <row r="886" spans="5:7" x14ac:dyDescent="0.25">
      <c r="E886" t="s">
        <v>1136</v>
      </c>
      <c r="F886">
        <v>0.27499999999999991</v>
      </c>
      <c r="G886" t="s">
        <v>1775</v>
      </c>
    </row>
    <row r="887" spans="5:7" x14ac:dyDescent="0.25">
      <c r="E887" t="s">
        <v>1138</v>
      </c>
      <c r="F887">
        <v>0.29374999999999996</v>
      </c>
      <c r="G887" t="s">
        <v>1776</v>
      </c>
    </row>
    <row r="888" spans="5:7" x14ac:dyDescent="0.25">
      <c r="E888" t="s">
        <v>1140</v>
      </c>
      <c r="F888">
        <v>0.34722222222222232</v>
      </c>
      <c r="G888" t="s">
        <v>1777</v>
      </c>
    </row>
    <row r="889" spans="5:7" x14ac:dyDescent="0.25">
      <c r="E889" t="s">
        <v>1142</v>
      </c>
      <c r="F889">
        <v>0</v>
      </c>
    </row>
    <row r="890" spans="5:7" x14ac:dyDescent="0.25">
      <c r="E890" t="s">
        <v>1144</v>
      </c>
      <c r="F890">
        <v>0.20972222222222214</v>
      </c>
      <c r="G890" t="s">
        <v>1778</v>
      </c>
    </row>
    <row r="891" spans="5:7" x14ac:dyDescent="0.25">
      <c r="E891" t="s">
        <v>1146</v>
      </c>
      <c r="F891">
        <v>0</v>
      </c>
    </row>
    <row r="892" spans="5:7" x14ac:dyDescent="0.25">
      <c r="E892" t="s">
        <v>1147</v>
      </c>
      <c r="F892">
        <v>0.29513888888888884</v>
      </c>
      <c r="G892" t="s">
        <v>1779</v>
      </c>
    </row>
    <row r="893" spans="5:7" x14ac:dyDescent="0.25">
      <c r="E893" t="s">
        <v>1149</v>
      </c>
      <c r="F893">
        <v>0.34444444444444455</v>
      </c>
      <c r="G893" t="s">
        <v>1780</v>
      </c>
    </row>
    <row r="894" spans="5:7" x14ac:dyDescent="0.25">
      <c r="E894" t="s">
        <v>1151</v>
      </c>
      <c r="F894">
        <v>0.34097222222222223</v>
      </c>
      <c r="G894" t="s">
        <v>1781</v>
      </c>
    </row>
    <row r="895" spans="5:7" x14ac:dyDescent="0.25">
      <c r="E895" t="s">
        <v>1153</v>
      </c>
      <c r="F895">
        <v>0.3486111111111112</v>
      </c>
      <c r="G895" t="s">
        <v>1782</v>
      </c>
    </row>
    <row r="896" spans="5:7" x14ac:dyDescent="0.25">
      <c r="E896" t="s">
        <v>1155</v>
      </c>
      <c r="F896">
        <v>0.17638888888888893</v>
      </c>
      <c r="G896" t="s">
        <v>1783</v>
      </c>
    </row>
    <row r="897" spans="1:7" x14ac:dyDescent="0.25">
      <c r="E897" t="s">
        <v>1157</v>
      </c>
      <c r="F897">
        <v>0</v>
      </c>
    </row>
    <row r="898" spans="1:7" x14ac:dyDescent="0.25">
      <c r="E898" t="s">
        <v>1158</v>
      </c>
      <c r="F898">
        <v>0</v>
      </c>
    </row>
    <row r="899" spans="1:7" x14ac:dyDescent="0.25">
      <c r="E899" t="s">
        <v>1159</v>
      </c>
      <c r="F899">
        <v>0.3388888888888888</v>
      </c>
      <c r="G899" t="s">
        <v>1784</v>
      </c>
    </row>
    <row r="900" spans="1:7" x14ac:dyDescent="0.25">
      <c r="E900" t="s">
        <v>1161</v>
      </c>
      <c r="F900">
        <v>6.9416666666666664</v>
      </c>
      <c r="G900" t="s">
        <v>1162</v>
      </c>
    </row>
    <row r="901" spans="1:7" x14ac:dyDescent="0.25">
      <c r="A901">
        <v>72</v>
      </c>
      <c r="B901" t="s">
        <v>1785</v>
      </c>
      <c r="C901" t="s">
        <v>1786</v>
      </c>
      <c r="D901" t="s">
        <v>266</v>
      </c>
      <c r="E901" t="s">
        <v>1110</v>
      </c>
      <c r="F901">
        <v>0</v>
      </c>
    </row>
    <row r="902" spans="1:7" x14ac:dyDescent="0.25">
      <c r="E902" t="s">
        <v>1111</v>
      </c>
      <c r="F902">
        <v>0.30000000000000004</v>
      </c>
      <c r="G902" t="s">
        <v>1787</v>
      </c>
    </row>
    <row r="903" spans="1:7" x14ac:dyDescent="0.25">
      <c r="E903" t="s">
        <v>1112</v>
      </c>
      <c r="F903">
        <v>0.27847222222222223</v>
      </c>
      <c r="G903" t="s">
        <v>1788</v>
      </c>
    </row>
    <row r="904" spans="1:7" x14ac:dyDescent="0.25">
      <c r="E904" t="s">
        <v>1113</v>
      </c>
      <c r="F904">
        <v>0.24791666666666656</v>
      </c>
      <c r="G904" t="s">
        <v>1789</v>
      </c>
    </row>
    <row r="905" spans="1:7" x14ac:dyDescent="0.25">
      <c r="E905" t="s">
        <v>1114</v>
      </c>
      <c r="F905">
        <v>0.31805555555555554</v>
      </c>
      <c r="G905" t="s">
        <v>1790</v>
      </c>
    </row>
    <row r="906" spans="1:7" x14ac:dyDescent="0.25">
      <c r="E906" t="s">
        <v>1116</v>
      </c>
      <c r="F906">
        <v>0.30972222222222223</v>
      </c>
      <c r="G906" t="s">
        <v>1791</v>
      </c>
    </row>
    <row r="907" spans="1:7" x14ac:dyDescent="0.25">
      <c r="E907" t="s">
        <v>1118</v>
      </c>
      <c r="F907">
        <v>0.20625000000000004</v>
      </c>
      <c r="G907" t="s">
        <v>1792</v>
      </c>
    </row>
    <row r="908" spans="1:7" x14ac:dyDescent="0.25">
      <c r="E908" t="s">
        <v>1120</v>
      </c>
      <c r="F908">
        <v>0</v>
      </c>
    </row>
    <row r="909" spans="1:7" x14ac:dyDescent="0.25">
      <c r="E909" t="s">
        <v>1121</v>
      </c>
      <c r="F909">
        <v>0.30000000000000004</v>
      </c>
      <c r="G909" t="s">
        <v>1793</v>
      </c>
    </row>
    <row r="910" spans="1:7" x14ac:dyDescent="0.25">
      <c r="E910" t="s">
        <v>1123</v>
      </c>
      <c r="F910">
        <v>0</v>
      </c>
    </row>
    <row r="911" spans="1:7" x14ac:dyDescent="0.25">
      <c r="E911" t="s">
        <v>1125</v>
      </c>
      <c r="F911">
        <v>0.30624999999999991</v>
      </c>
      <c r="G911" t="s">
        <v>1794</v>
      </c>
    </row>
    <row r="912" spans="1:7" x14ac:dyDescent="0.25">
      <c r="E912" t="s">
        <v>1127</v>
      </c>
      <c r="F912">
        <v>0.30000000000000004</v>
      </c>
      <c r="G912" t="s">
        <v>1795</v>
      </c>
    </row>
    <row r="913" spans="5:7" x14ac:dyDescent="0.25">
      <c r="E913" t="s">
        <v>1129</v>
      </c>
      <c r="F913">
        <v>0.33402777777777781</v>
      </c>
      <c r="G913" t="s">
        <v>1796</v>
      </c>
    </row>
    <row r="914" spans="5:7" x14ac:dyDescent="0.25">
      <c r="E914" t="s">
        <v>1131</v>
      </c>
      <c r="F914">
        <v>0.20972222222222214</v>
      </c>
      <c r="G914" t="s">
        <v>1797</v>
      </c>
    </row>
    <row r="915" spans="5:7" x14ac:dyDescent="0.25">
      <c r="E915" t="s">
        <v>1133</v>
      </c>
      <c r="F915">
        <v>0</v>
      </c>
    </row>
    <row r="916" spans="5:7" x14ac:dyDescent="0.25">
      <c r="E916" t="s">
        <v>1134</v>
      </c>
      <c r="F916">
        <v>0.29097222222222219</v>
      </c>
      <c r="G916" t="s">
        <v>1798</v>
      </c>
    </row>
    <row r="917" spans="5:7" x14ac:dyDescent="0.25">
      <c r="E917" t="s">
        <v>1136</v>
      </c>
      <c r="F917">
        <v>0.31388888888888888</v>
      </c>
      <c r="G917" t="s">
        <v>1799</v>
      </c>
    </row>
    <row r="918" spans="5:7" x14ac:dyDescent="0.25">
      <c r="E918" t="s">
        <v>1138</v>
      </c>
      <c r="F918">
        <v>0.30000000000000004</v>
      </c>
      <c r="G918" t="s">
        <v>1800</v>
      </c>
    </row>
    <row r="919" spans="5:7" x14ac:dyDescent="0.25">
      <c r="E919" t="s">
        <v>1140</v>
      </c>
      <c r="F919">
        <v>0.30486111111111103</v>
      </c>
      <c r="G919" t="s">
        <v>1801</v>
      </c>
    </row>
    <row r="920" spans="5:7" x14ac:dyDescent="0.25">
      <c r="E920" t="s">
        <v>1142</v>
      </c>
      <c r="F920">
        <v>0.29305555555555562</v>
      </c>
      <c r="G920" t="s">
        <v>1802</v>
      </c>
    </row>
    <row r="921" spans="5:7" x14ac:dyDescent="0.25">
      <c r="E921" t="s">
        <v>1144</v>
      </c>
      <c r="F921">
        <v>0.20902777777777781</v>
      </c>
      <c r="G921" t="s">
        <v>1803</v>
      </c>
    </row>
    <row r="922" spans="5:7" x14ac:dyDescent="0.25">
      <c r="E922" t="s">
        <v>1146</v>
      </c>
      <c r="F922">
        <v>0</v>
      </c>
    </row>
    <row r="923" spans="5:7" x14ac:dyDescent="0.25">
      <c r="E923" t="s">
        <v>1147</v>
      </c>
      <c r="F923">
        <v>0.29444444444444451</v>
      </c>
      <c r="G923" t="s">
        <v>1804</v>
      </c>
    </row>
    <row r="924" spans="5:7" x14ac:dyDescent="0.25">
      <c r="E924" t="s">
        <v>1149</v>
      </c>
      <c r="F924">
        <v>0.3388888888888888</v>
      </c>
      <c r="G924" t="s">
        <v>1805</v>
      </c>
    </row>
    <row r="925" spans="5:7" x14ac:dyDescent="0.25">
      <c r="E925" t="s">
        <v>1151</v>
      </c>
      <c r="F925">
        <v>0.33333333333333326</v>
      </c>
      <c r="G925" t="s">
        <v>1806</v>
      </c>
    </row>
    <row r="926" spans="5:7" x14ac:dyDescent="0.25">
      <c r="E926" t="s">
        <v>1153</v>
      </c>
      <c r="F926">
        <v>0.33333333333333326</v>
      </c>
      <c r="G926" t="s">
        <v>1807</v>
      </c>
    </row>
    <row r="927" spans="5:7" x14ac:dyDescent="0.25">
      <c r="E927" t="s">
        <v>1155</v>
      </c>
      <c r="F927">
        <v>0.17291666666666661</v>
      </c>
      <c r="G927" t="s">
        <v>1808</v>
      </c>
    </row>
    <row r="928" spans="5:7" x14ac:dyDescent="0.25">
      <c r="E928" t="s">
        <v>1157</v>
      </c>
      <c r="F928">
        <v>0</v>
      </c>
    </row>
    <row r="929" spans="1:7" x14ac:dyDescent="0.25">
      <c r="E929" t="s">
        <v>1158</v>
      </c>
      <c r="F929">
        <v>0</v>
      </c>
    </row>
    <row r="930" spans="1:7" x14ac:dyDescent="0.25">
      <c r="E930" t="s">
        <v>1159</v>
      </c>
      <c r="F930">
        <v>0.33611111111111103</v>
      </c>
      <c r="G930" t="s">
        <v>1809</v>
      </c>
    </row>
    <row r="931" spans="1:7" x14ac:dyDescent="0.25">
      <c r="E931" t="s">
        <v>1161</v>
      </c>
      <c r="F931">
        <v>6.6312499999999996</v>
      </c>
      <c r="G931" t="s">
        <v>1162</v>
      </c>
    </row>
    <row r="932" spans="1:7" x14ac:dyDescent="0.25">
      <c r="A932">
        <v>88</v>
      </c>
      <c r="B932" t="s">
        <v>1810</v>
      </c>
      <c r="C932" t="s">
        <v>1811</v>
      </c>
      <c r="D932" t="s">
        <v>273</v>
      </c>
      <c r="E932" t="s">
        <v>1110</v>
      </c>
      <c r="F932">
        <v>0</v>
      </c>
    </row>
    <row r="933" spans="1:7" x14ac:dyDescent="0.25">
      <c r="E933" t="s">
        <v>1111</v>
      </c>
      <c r="F933">
        <v>0.29930555555555549</v>
      </c>
      <c r="G933" t="s">
        <v>1812</v>
      </c>
    </row>
    <row r="934" spans="1:7" x14ac:dyDescent="0.25">
      <c r="E934" t="s">
        <v>1112</v>
      </c>
      <c r="F934">
        <v>0.31805555555555554</v>
      </c>
      <c r="G934" t="s">
        <v>1813</v>
      </c>
    </row>
    <row r="935" spans="1:7" x14ac:dyDescent="0.25">
      <c r="E935" t="s">
        <v>1113</v>
      </c>
      <c r="F935">
        <v>0.29652777777777772</v>
      </c>
      <c r="G935" t="s">
        <v>1814</v>
      </c>
    </row>
    <row r="936" spans="1:7" x14ac:dyDescent="0.25">
      <c r="E936" t="s">
        <v>1114</v>
      </c>
      <c r="F936">
        <v>0.3076388888888888</v>
      </c>
      <c r="G936" t="s">
        <v>1815</v>
      </c>
    </row>
    <row r="937" spans="1:7" x14ac:dyDescent="0.25">
      <c r="E937" t="s">
        <v>1116</v>
      </c>
      <c r="F937">
        <v>0.3125</v>
      </c>
      <c r="G937" t="s">
        <v>1816</v>
      </c>
    </row>
    <row r="938" spans="1:7" x14ac:dyDescent="0.25">
      <c r="E938" t="s">
        <v>1118</v>
      </c>
      <c r="F938">
        <v>0</v>
      </c>
    </row>
    <row r="939" spans="1:7" x14ac:dyDescent="0.25">
      <c r="E939" t="s">
        <v>1120</v>
      </c>
      <c r="F939">
        <v>0</v>
      </c>
    </row>
    <row r="940" spans="1:7" x14ac:dyDescent="0.25">
      <c r="E940" t="s">
        <v>1121</v>
      </c>
      <c r="F940">
        <v>0.29791666666666661</v>
      </c>
      <c r="G940" t="s">
        <v>1817</v>
      </c>
    </row>
    <row r="941" spans="1:7" x14ac:dyDescent="0.25">
      <c r="E941" t="s">
        <v>1123</v>
      </c>
      <c r="F941">
        <v>0.29791666666666661</v>
      </c>
      <c r="G941" t="s">
        <v>1818</v>
      </c>
    </row>
    <row r="942" spans="1:7" x14ac:dyDescent="0.25">
      <c r="E942" t="s">
        <v>1125</v>
      </c>
      <c r="F942">
        <v>0.30208333333333326</v>
      </c>
      <c r="G942" t="s">
        <v>1819</v>
      </c>
    </row>
    <row r="943" spans="1:7" x14ac:dyDescent="0.25">
      <c r="E943" t="s">
        <v>1127</v>
      </c>
      <c r="F943">
        <v>0.29930555555555549</v>
      </c>
      <c r="G943" t="s">
        <v>1820</v>
      </c>
    </row>
    <row r="944" spans="1:7" x14ac:dyDescent="0.25">
      <c r="E944" t="s">
        <v>1129</v>
      </c>
      <c r="F944">
        <v>0.34166666666666656</v>
      </c>
      <c r="G944" t="s">
        <v>1821</v>
      </c>
    </row>
    <row r="945" spans="5:7" x14ac:dyDescent="0.25">
      <c r="E945" t="s">
        <v>1131</v>
      </c>
      <c r="F945">
        <v>0.21736111111111112</v>
      </c>
      <c r="G945" t="s">
        <v>1822</v>
      </c>
    </row>
    <row r="946" spans="5:7" x14ac:dyDescent="0.25">
      <c r="E946" t="s">
        <v>1133</v>
      </c>
      <c r="F946">
        <v>0</v>
      </c>
    </row>
    <row r="947" spans="5:7" x14ac:dyDescent="0.25">
      <c r="E947" t="s">
        <v>1134</v>
      </c>
      <c r="F947">
        <v>0.29166666666666674</v>
      </c>
      <c r="G947" t="s">
        <v>1823</v>
      </c>
    </row>
    <row r="948" spans="5:7" x14ac:dyDescent="0.25">
      <c r="E948" t="s">
        <v>1136</v>
      </c>
      <c r="F948">
        <v>0.29513888888888884</v>
      </c>
      <c r="G948" t="s">
        <v>1824</v>
      </c>
    </row>
    <row r="949" spans="5:7" x14ac:dyDescent="0.25">
      <c r="E949" t="s">
        <v>1138</v>
      </c>
      <c r="F949">
        <v>0.29930555555555549</v>
      </c>
      <c r="G949" t="s">
        <v>1825</v>
      </c>
    </row>
    <row r="950" spans="5:7" x14ac:dyDescent="0.25">
      <c r="E950" t="s">
        <v>1140</v>
      </c>
      <c r="F950">
        <v>0.29861111111111116</v>
      </c>
      <c r="G950" t="s">
        <v>1826</v>
      </c>
    </row>
    <row r="951" spans="5:7" x14ac:dyDescent="0.25">
      <c r="E951" t="s">
        <v>1142</v>
      </c>
      <c r="F951">
        <v>0.29513888888888884</v>
      </c>
      <c r="G951" t="s">
        <v>1827</v>
      </c>
    </row>
    <row r="952" spans="5:7" x14ac:dyDescent="0.25">
      <c r="E952" t="s">
        <v>1144</v>
      </c>
      <c r="F952">
        <v>0.21180555555555558</v>
      </c>
      <c r="G952" t="s">
        <v>1828</v>
      </c>
    </row>
    <row r="953" spans="5:7" x14ac:dyDescent="0.25">
      <c r="E953" t="s">
        <v>1146</v>
      </c>
      <c r="F953">
        <v>0</v>
      </c>
    </row>
    <row r="954" spans="5:7" x14ac:dyDescent="0.25">
      <c r="E954" t="s">
        <v>1147</v>
      </c>
      <c r="F954">
        <v>0.29513888888888884</v>
      </c>
      <c r="G954" t="s">
        <v>1829</v>
      </c>
    </row>
    <row r="955" spans="5:7" x14ac:dyDescent="0.25">
      <c r="E955" t="s">
        <v>1149</v>
      </c>
      <c r="F955">
        <v>0.34305555555555545</v>
      </c>
      <c r="G955" t="s">
        <v>1830</v>
      </c>
    </row>
    <row r="956" spans="5:7" x14ac:dyDescent="0.25">
      <c r="E956" t="s">
        <v>1151</v>
      </c>
      <c r="F956">
        <v>0.34513888888888888</v>
      </c>
      <c r="G956" t="s">
        <v>1831</v>
      </c>
    </row>
    <row r="957" spans="5:7" x14ac:dyDescent="0.25">
      <c r="E957" t="s">
        <v>1153</v>
      </c>
      <c r="F957">
        <v>0.32499999999999996</v>
      </c>
      <c r="G957" t="s">
        <v>1832</v>
      </c>
    </row>
    <row r="958" spans="5:7" x14ac:dyDescent="0.25">
      <c r="E958" t="s">
        <v>1155</v>
      </c>
      <c r="F958">
        <v>0.17430555555555549</v>
      </c>
      <c r="G958" t="s">
        <v>1833</v>
      </c>
    </row>
    <row r="959" spans="5:7" x14ac:dyDescent="0.25">
      <c r="E959" t="s">
        <v>1157</v>
      </c>
      <c r="F959">
        <v>0</v>
      </c>
    </row>
    <row r="960" spans="5:7" x14ac:dyDescent="0.25">
      <c r="E960" t="s">
        <v>1158</v>
      </c>
      <c r="F960">
        <v>0</v>
      </c>
    </row>
    <row r="961" spans="1:7" x14ac:dyDescent="0.25">
      <c r="E961" t="s">
        <v>1159</v>
      </c>
      <c r="F961">
        <v>0.34236111111111112</v>
      </c>
      <c r="G961" t="s">
        <v>1834</v>
      </c>
    </row>
    <row r="962" spans="1:7" x14ac:dyDescent="0.25">
      <c r="E962" t="s">
        <v>1161</v>
      </c>
      <c r="F962">
        <v>6.8069444444444445</v>
      </c>
      <c r="G962" t="s">
        <v>1162</v>
      </c>
    </row>
    <row r="963" spans="1:7" x14ac:dyDescent="0.25">
      <c r="A963">
        <v>84</v>
      </c>
      <c r="B963" t="s">
        <v>1835</v>
      </c>
      <c r="C963" t="s">
        <v>1836</v>
      </c>
      <c r="D963" t="s">
        <v>683</v>
      </c>
      <c r="E963" t="s">
        <v>1110</v>
      </c>
      <c r="F963">
        <v>0</v>
      </c>
    </row>
    <row r="964" spans="1:7" x14ac:dyDescent="0.25">
      <c r="E964" t="s">
        <v>1111</v>
      </c>
      <c r="F964">
        <v>0</v>
      </c>
    </row>
    <row r="965" spans="1:7" x14ac:dyDescent="0.25">
      <c r="E965" t="s">
        <v>1112</v>
      </c>
      <c r="F965">
        <v>0</v>
      </c>
    </row>
    <row r="966" spans="1:7" x14ac:dyDescent="0.25">
      <c r="E966" t="s">
        <v>1113</v>
      </c>
      <c r="F966">
        <v>0</v>
      </c>
    </row>
    <row r="967" spans="1:7" x14ac:dyDescent="0.25">
      <c r="E967" t="s">
        <v>1114</v>
      </c>
      <c r="F967">
        <v>0</v>
      </c>
    </row>
    <row r="968" spans="1:7" x14ac:dyDescent="0.25">
      <c r="E968" t="s">
        <v>1116</v>
      </c>
      <c r="F968">
        <v>0</v>
      </c>
    </row>
    <row r="969" spans="1:7" x14ac:dyDescent="0.25">
      <c r="E969" t="s">
        <v>1118</v>
      </c>
      <c r="F969">
        <v>0</v>
      </c>
    </row>
    <row r="970" spans="1:7" x14ac:dyDescent="0.25">
      <c r="E970" t="s">
        <v>1120</v>
      </c>
      <c r="F970">
        <v>0</v>
      </c>
    </row>
    <row r="971" spans="1:7" x14ac:dyDescent="0.25">
      <c r="E971" t="s">
        <v>1121</v>
      </c>
      <c r="F971">
        <v>0</v>
      </c>
    </row>
    <row r="972" spans="1:7" x14ac:dyDescent="0.25">
      <c r="E972" t="s">
        <v>1123</v>
      </c>
      <c r="F972">
        <v>0</v>
      </c>
    </row>
    <row r="973" spans="1:7" x14ac:dyDescent="0.25">
      <c r="E973" t="s">
        <v>1125</v>
      </c>
      <c r="F973">
        <v>0</v>
      </c>
    </row>
    <row r="974" spans="1:7" x14ac:dyDescent="0.25">
      <c r="E974" t="s">
        <v>1127</v>
      </c>
      <c r="F974">
        <v>0</v>
      </c>
    </row>
    <row r="975" spans="1:7" x14ac:dyDescent="0.25">
      <c r="E975" t="s">
        <v>1129</v>
      </c>
      <c r="F975">
        <v>0</v>
      </c>
    </row>
    <row r="976" spans="1:7" x14ac:dyDescent="0.25">
      <c r="E976" t="s">
        <v>1131</v>
      </c>
      <c r="F976">
        <v>0</v>
      </c>
    </row>
    <row r="977" spans="5:6" x14ac:dyDescent="0.25">
      <c r="E977" t="s">
        <v>1133</v>
      </c>
      <c r="F977">
        <v>0</v>
      </c>
    </row>
    <row r="978" spans="5:6" x14ac:dyDescent="0.25">
      <c r="E978" t="s">
        <v>1134</v>
      </c>
      <c r="F978">
        <v>0</v>
      </c>
    </row>
    <row r="979" spans="5:6" x14ac:dyDescent="0.25">
      <c r="E979" t="s">
        <v>1136</v>
      </c>
      <c r="F979">
        <v>0</v>
      </c>
    </row>
    <row r="980" spans="5:6" x14ac:dyDescent="0.25">
      <c r="E980" t="s">
        <v>1138</v>
      </c>
      <c r="F980">
        <v>0</v>
      </c>
    </row>
    <row r="981" spans="5:6" x14ac:dyDescent="0.25">
      <c r="E981" t="s">
        <v>1140</v>
      </c>
      <c r="F981">
        <v>0</v>
      </c>
    </row>
    <row r="982" spans="5:6" x14ac:dyDescent="0.25">
      <c r="E982" t="s">
        <v>1142</v>
      </c>
      <c r="F982">
        <v>0</v>
      </c>
    </row>
    <row r="983" spans="5:6" x14ac:dyDescent="0.25">
      <c r="E983" t="s">
        <v>1144</v>
      </c>
      <c r="F983">
        <v>0</v>
      </c>
    </row>
    <row r="984" spans="5:6" x14ac:dyDescent="0.25">
      <c r="E984" t="s">
        <v>1146</v>
      </c>
      <c r="F984">
        <v>0</v>
      </c>
    </row>
    <row r="985" spans="5:6" x14ac:dyDescent="0.25">
      <c r="E985" t="s">
        <v>1147</v>
      </c>
      <c r="F985">
        <v>0</v>
      </c>
    </row>
    <row r="986" spans="5:6" x14ac:dyDescent="0.25">
      <c r="E986" t="s">
        <v>1149</v>
      </c>
      <c r="F986">
        <v>0</v>
      </c>
    </row>
    <row r="987" spans="5:6" x14ac:dyDescent="0.25">
      <c r="E987" t="s">
        <v>1151</v>
      </c>
      <c r="F987">
        <v>0</v>
      </c>
    </row>
    <row r="988" spans="5:6" x14ac:dyDescent="0.25">
      <c r="E988" t="s">
        <v>1153</v>
      </c>
      <c r="F988">
        <v>0</v>
      </c>
    </row>
    <row r="989" spans="5:6" x14ac:dyDescent="0.25">
      <c r="E989" t="s">
        <v>1155</v>
      </c>
      <c r="F989">
        <v>0</v>
      </c>
    </row>
    <row r="990" spans="5:6" x14ac:dyDescent="0.25">
      <c r="E990" t="s">
        <v>1157</v>
      </c>
      <c r="F990">
        <v>0</v>
      </c>
    </row>
    <row r="991" spans="5:6" x14ac:dyDescent="0.25">
      <c r="E991" t="s">
        <v>1158</v>
      </c>
      <c r="F991">
        <v>0</v>
      </c>
    </row>
    <row r="992" spans="5:6" x14ac:dyDescent="0.25">
      <c r="E992" t="s">
        <v>1159</v>
      </c>
      <c r="F992">
        <v>0</v>
      </c>
    </row>
    <row r="993" spans="1:7" x14ac:dyDescent="0.25">
      <c r="E993" t="s">
        <v>1161</v>
      </c>
      <c r="F993">
        <v>0</v>
      </c>
      <c r="G993" t="s">
        <v>1162</v>
      </c>
    </row>
    <row r="994" spans="1:7" x14ac:dyDescent="0.25">
      <c r="A994">
        <v>73</v>
      </c>
      <c r="B994" t="s">
        <v>1837</v>
      </c>
      <c r="C994" t="s">
        <v>1838</v>
      </c>
      <c r="D994" t="s">
        <v>1839</v>
      </c>
      <c r="E994" t="s">
        <v>1110</v>
      </c>
      <c r="F994">
        <v>0</v>
      </c>
    </row>
    <row r="995" spans="1:7" x14ac:dyDescent="0.25">
      <c r="E995" t="s">
        <v>1111</v>
      </c>
      <c r="F995">
        <v>0.29583333333333339</v>
      </c>
      <c r="G995" t="s">
        <v>1840</v>
      </c>
    </row>
    <row r="996" spans="1:7" x14ac:dyDescent="0.25">
      <c r="E996" t="s">
        <v>1112</v>
      </c>
      <c r="F996">
        <v>0.3173611111111112</v>
      </c>
      <c r="G996" t="s">
        <v>1841</v>
      </c>
    </row>
    <row r="997" spans="1:7" x14ac:dyDescent="0.25">
      <c r="E997" t="s">
        <v>1113</v>
      </c>
      <c r="F997">
        <v>0.29374999999999996</v>
      </c>
      <c r="G997" t="s">
        <v>1842</v>
      </c>
    </row>
    <row r="998" spans="1:7" x14ac:dyDescent="0.25">
      <c r="E998" t="s">
        <v>1114</v>
      </c>
      <c r="F998">
        <v>0.28888888888888897</v>
      </c>
      <c r="G998" t="s">
        <v>1843</v>
      </c>
    </row>
    <row r="999" spans="1:7" x14ac:dyDescent="0.25">
      <c r="E999" t="s">
        <v>1116</v>
      </c>
      <c r="F999">
        <v>0.3076388888888888</v>
      </c>
      <c r="G999" t="s">
        <v>1844</v>
      </c>
    </row>
    <row r="1000" spans="1:7" x14ac:dyDescent="0.25">
      <c r="E1000" t="s">
        <v>1118</v>
      </c>
      <c r="F1000">
        <v>0.20555555555555549</v>
      </c>
      <c r="G1000" t="s">
        <v>1845</v>
      </c>
    </row>
    <row r="1001" spans="1:7" x14ac:dyDescent="0.25">
      <c r="E1001" t="s">
        <v>1120</v>
      </c>
      <c r="F1001">
        <v>0</v>
      </c>
    </row>
    <row r="1002" spans="1:7" x14ac:dyDescent="0.25">
      <c r="E1002" t="s">
        <v>1121</v>
      </c>
      <c r="F1002">
        <v>0.29305555555555562</v>
      </c>
      <c r="G1002" t="s">
        <v>1846</v>
      </c>
    </row>
    <row r="1003" spans="1:7" x14ac:dyDescent="0.25">
      <c r="E1003" t="s">
        <v>1123</v>
      </c>
      <c r="F1003">
        <v>0.29583333333333339</v>
      </c>
      <c r="G1003" t="s">
        <v>1847</v>
      </c>
    </row>
    <row r="1004" spans="1:7" x14ac:dyDescent="0.25">
      <c r="E1004" t="s">
        <v>1125</v>
      </c>
      <c r="F1004">
        <v>0.29513888888888884</v>
      </c>
      <c r="G1004" t="s">
        <v>1848</v>
      </c>
    </row>
    <row r="1005" spans="1:7" x14ac:dyDescent="0.25">
      <c r="E1005" t="s">
        <v>1127</v>
      </c>
      <c r="F1005">
        <v>0.41180555555555554</v>
      </c>
      <c r="G1005" t="s">
        <v>1849</v>
      </c>
    </row>
    <row r="1006" spans="1:7" x14ac:dyDescent="0.25">
      <c r="E1006" t="s">
        <v>1129</v>
      </c>
      <c r="F1006">
        <v>0.11388888888888893</v>
      </c>
      <c r="G1006" t="s">
        <v>1850</v>
      </c>
    </row>
    <row r="1007" spans="1:7" x14ac:dyDescent="0.25">
      <c r="E1007" t="s">
        <v>1131</v>
      </c>
      <c r="F1007">
        <v>0</v>
      </c>
    </row>
    <row r="1008" spans="1:7" x14ac:dyDescent="0.25">
      <c r="E1008" t="s">
        <v>1133</v>
      </c>
      <c r="F1008">
        <v>0</v>
      </c>
    </row>
    <row r="1009" spans="5:7" x14ac:dyDescent="0.25">
      <c r="E1009" t="s">
        <v>1134</v>
      </c>
      <c r="F1009">
        <v>0.29513888888888884</v>
      </c>
      <c r="G1009" t="s">
        <v>1851</v>
      </c>
    </row>
    <row r="1010" spans="5:7" x14ac:dyDescent="0.25">
      <c r="E1010" t="s">
        <v>1136</v>
      </c>
      <c r="F1010">
        <v>0.29097222222222219</v>
      </c>
      <c r="G1010" t="s">
        <v>1852</v>
      </c>
    </row>
    <row r="1011" spans="5:7" x14ac:dyDescent="0.25">
      <c r="E1011" t="s">
        <v>1138</v>
      </c>
      <c r="F1011">
        <v>0.25347222222222232</v>
      </c>
      <c r="G1011" t="s">
        <v>1853</v>
      </c>
    </row>
    <row r="1012" spans="5:7" x14ac:dyDescent="0.25">
      <c r="E1012" t="s">
        <v>1140</v>
      </c>
      <c r="F1012">
        <v>0.29583333333333339</v>
      </c>
      <c r="G1012" t="s">
        <v>1854</v>
      </c>
    </row>
    <row r="1013" spans="5:7" x14ac:dyDescent="0.25">
      <c r="E1013" t="s">
        <v>1142</v>
      </c>
      <c r="F1013">
        <v>0.29166666666666674</v>
      </c>
      <c r="G1013" t="s">
        <v>1855</v>
      </c>
    </row>
    <row r="1014" spans="5:7" x14ac:dyDescent="0.25">
      <c r="E1014" t="s">
        <v>1144</v>
      </c>
      <c r="F1014">
        <v>0</v>
      </c>
    </row>
    <row r="1015" spans="5:7" x14ac:dyDescent="0.25">
      <c r="E1015" t="s">
        <v>1146</v>
      </c>
      <c r="F1015">
        <v>0</v>
      </c>
    </row>
    <row r="1016" spans="5:7" x14ac:dyDescent="0.25">
      <c r="E1016" t="s">
        <v>1147</v>
      </c>
      <c r="F1016">
        <v>0.29652777777777772</v>
      </c>
      <c r="G1016" t="s">
        <v>1856</v>
      </c>
    </row>
    <row r="1017" spans="5:7" x14ac:dyDescent="0.25">
      <c r="E1017" t="s">
        <v>1149</v>
      </c>
      <c r="F1017">
        <v>0.33749999999999991</v>
      </c>
      <c r="G1017" t="s">
        <v>1857</v>
      </c>
    </row>
    <row r="1018" spans="5:7" x14ac:dyDescent="0.25">
      <c r="E1018" t="s">
        <v>1151</v>
      </c>
      <c r="F1018">
        <v>0.33680555555555558</v>
      </c>
      <c r="G1018" t="s">
        <v>1858</v>
      </c>
    </row>
    <row r="1019" spans="5:7" x14ac:dyDescent="0.25">
      <c r="E1019" t="s">
        <v>1153</v>
      </c>
      <c r="F1019">
        <v>0.33611111111111103</v>
      </c>
      <c r="G1019" t="s">
        <v>1859</v>
      </c>
    </row>
    <row r="1020" spans="5:7" x14ac:dyDescent="0.25">
      <c r="E1020" t="s">
        <v>1155</v>
      </c>
      <c r="F1020">
        <v>0.17638888888888893</v>
      </c>
      <c r="G1020" t="s">
        <v>1860</v>
      </c>
    </row>
    <row r="1021" spans="5:7" x14ac:dyDescent="0.25">
      <c r="E1021" t="s">
        <v>1157</v>
      </c>
      <c r="F1021">
        <v>0</v>
      </c>
    </row>
    <row r="1022" spans="5:7" x14ac:dyDescent="0.25">
      <c r="E1022" t="s">
        <v>1158</v>
      </c>
      <c r="F1022">
        <v>0</v>
      </c>
    </row>
    <row r="1023" spans="5:7" x14ac:dyDescent="0.25">
      <c r="E1023" t="s">
        <v>1159</v>
      </c>
      <c r="F1023">
        <v>0.33333333333333326</v>
      </c>
      <c r="G1023" t="s">
        <v>1861</v>
      </c>
    </row>
    <row r="1024" spans="5:7" x14ac:dyDescent="0.25">
      <c r="E1024" t="s">
        <v>1161</v>
      </c>
      <c r="F1024">
        <v>6.3624999999999998</v>
      </c>
      <c r="G1024" t="s">
        <v>1162</v>
      </c>
    </row>
    <row r="1025" spans="1:6" x14ac:dyDescent="0.25">
      <c r="A1025">
        <v>81</v>
      </c>
      <c r="B1025" t="s">
        <v>1862</v>
      </c>
      <c r="C1025" t="s">
        <v>1863</v>
      </c>
      <c r="D1025" t="s">
        <v>1864</v>
      </c>
      <c r="E1025" t="s">
        <v>1110</v>
      </c>
      <c r="F1025">
        <v>0</v>
      </c>
    </row>
    <row r="1026" spans="1:6" x14ac:dyDescent="0.25">
      <c r="E1026" t="s">
        <v>1111</v>
      </c>
      <c r="F1026">
        <v>0</v>
      </c>
    </row>
    <row r="1027" spans="1:6" x14ac:dyDescent="0.25">
      <c r="E1027" t="s">
        <v>1112</v>
      </c>
      <c r="F1027">
        <v>0</v>
      </c>
    </row>
    <row r="1028" spans="1:6" x14ac:dyDescent="0.25">
      <c r="E1028" t="s">
        <v>1113</v>
      </c>
      <c r="F1028">
        <v>0</v>
      </c>
    </row>
    <row r="1029" spans="1:6" x14ac:dyDescent="0.25">
      <c r="E1029" t="s">
        <v>1114</v>
      </c>
      <c r="F1029">
        <v>0</v>
      </c>
    </row>
    <row r="1030" spans="1:6" x14ac:dyDescent="0.25">
      <c r="E1030" t="s">
        <v>1116</v>
      </c>
      <c r="F1030">
        <v>0</v>
      </c>
    </row>
    <row r="1031" spans="1:6" x14ac:dyDescent="0.25">
      <c r="E1031" t="s">
        <v>1118</v>
      </c>
      <c r="F1031">
        <v>0</v>
      </c>
    </row>
    <row r="1032" spans="1:6" x14ac:dyDescent="0.25">
      <c r="E1032" t="s">
        <v>1120</v>
      </c>
      <c r="F1032">
        <v>0</v>
      </c>
    </row>
    <row r="1033" spans="1:6" x14ac:dyDescent="0.25">
      <c r="E1033" t="s">
        <v>1121</v>
      </c>
      <c r="F1033">
        <v>0</v>
      </c>
    </row>
    <row r="1034" spans="1:6" x14ac:dyDescent="0.25">
      <c r="E1034" t="s">
        <v>1123</v>
      </c>
      <c r="F1034">
        <v>0</v>
      </c>
    </row>
    <row r="1035" spans="1:6" x14ac:dyDescent="0.25">
      <c r="E1035" t="s">
        <v>1125</v>
      </c>
      <c r="F1035">
        <v>0</v>
      </c>
    </row>
    <row r="1036" spans="1:6" x14ac:dyDescent="0.25">
      <c r="E1036" t="s">
        <v>1127</v>
      </c>
      <c r="F1036">
        <v>0</v>
      </c>
    </row>
    <row r="1037" spans="1:6" x14ac:dyDescent="0.25">
      <c r="E1037" t="s">
        <v>1129</v>
      </c>
      <c r="F1037">
        <v>0</v>
      </c>
    </row>
    <row r="1038" spans="1:6" x14ac:dyDescent="0.25">
      <c r="E1038" t="s">
        <v>1131</v>
      </c>
      <c r="F1038">
        <v>0</v>
      </c>
    </row>
    <row r="1039" spans="1:6" x14ac:dyDescent="0.25">
      <c r="E1039" t="s">
        <v>1133</v>
      </c>
      <c r="F1039">
        <v>0</v>
      </c>
    </row>
    <row r="1040" spans="1:6" x14ac:dyDescent="0.25">
      <c r="E1040" t="s">
        <v>1134</v>
      </c>
      <c r="F1040">
        <v>0</v>
      </c>
    </row>
    <row r="1041" spans="1:7" x14ac:dyDescent="0.25">
      <c r="E1041" t="s">
        <v>1136</v>
      </c>
      <c r="F1041">
        <v>0</v>
      </c>
    </row>
    <row r="1042" spans="1:7" x14ac:dyDescent="0.25">
      <c r="E1042" t="s">
        <v>1138</v>
      </c>
      <c r="F1042">
        <v>0</v>
      </c>
    </row>
    <row r="1043" spans="1:7" x14ac:dyDescent="0.25">
      <c r="E1043" t="s">
        <v>1140</v>
      </c>
      <c r="F1043">
        <v>0</v>
      </c>
    </row>
    <row r="1044" spans="1:7" x14ac:dyDescent="0.25">
      <c r="E1044" t="s">
        <v>1142</v>
      </c>
      <c r="F1044">
        <v>0</v>
      </c>
    </row>
    <row r="1045" spans="1:7" x14ac:dyDescent="0.25">
      <c r="E1045" t="s">
        <v>1144</v>
      </c>
      <c r="F1045">
        <v>0</v>
      </c>
    </row>
    <row r="1046" spans="1:7" x14ac:dyDescent="0.25">
      <c r="E1046" t="s">
        <v>1146</v>
      </c>
      <c r="F1046">
        <v>0</v>
      </c>
    </row>
    <row r="1047" spans="1:7" x14ac:dyDescent="0.25">
      <c r="E1047" t="s">
        <v>1147</v>
      </c>
      <c r="F1047">
        <v>0</v>
      </c>
    </row>
    <row r="1048" spans="1:7" x14ac:dyDescent="0.25">
      <c r="E1048" t="s">
        <v>1149</v>
      </c>
      <c r="F1048">
        <v>0</v>
      </c>
    </row>
    <row r="1049" spans="1:7" x14ac:dyDescent="0.25">
      <c r="E1049" t="s">
        <v>1151</v>
      </c>
      <c r="F1049">
        <v>0</v>
      </c>
    </row>
    <row r="1050" spans="1:7" x14ac:dyDescent="0.25">
      <c r="E1050" t="s">
        <v>1153</v>
      </c>
      <c r="F1050">
        <v>0</v>
      </c>
    </row>
    <row r="1051" spans="1:7" x14ac:dyDescent="0.25">
      <c r="E1051" t="s">
        <v>1155</v>
      </c>
      <c r="F1051">
        <v>0</v>
      </c>
    </row>
    <row r="1052" spans="1:7" x14ac:dyDescent="0.25">
      <c r="E1052" t="s">
        <v>1157</v>
      </c>
      <c r="F1052">
        <v>0</v>
      </c>
    </row>
    <row r="1053" spans="1:7" x14ac:dyDescent="0.25">
      <c r="E1053" t="s">
        <v>1158</v>
      </c>
      <c r="F1053">
        <v>0</v>
      </c>
    </row>
    <row r="1054" spans="1:7" x14ac:dyDescent="0.25">
      <c r="E1054" t="s">
        <v>1159</v>
      </c>
      <c r="F1054">
        <v>0</v>
      </c>
    </row>
    <row r="1055" spans="1:7" x14ac:dyDescent="0.25">
      <c r="E1055" t="s">
        <v>1161</v>
      </c>
      <c r="F1055">
        <v>0</v>
      </c>
      <c r="G1055" t="s">
        <v>1162</v>
      </c>
    </row>
    <row r="1056" spans="1:7" x14ac:dyDescent="0.25">
      <c r="A1056">
        <v>110</v>
      </c>
      <c r="B1056" t="s">
        <v>1865</v>
      </c>
      <c r="C1056" t="s">
        <v>1866</v>
      </c>
      <c r="D1056" t="s">
        <v>267</v>
      </c>
      <c r="E1056" t="s">
        <v>1110</v>
      </c>
      <c r="F1056">
        <v>0</v>
      </c>
    </row>
    <row r="1057" spans="5:7" x14ac:dyDescent="0.25">
      <c r="E1057" t="s">
        <v>1111</v>
      </c>
      <c r="F1057">
        <v>0</v>
      </c>
    </row>
    <row r="1058" spans="5:7" x14ac:dyDescent="0.25">
      <c r="E1058" t="s">
        <v>1112</v>
      </c>
      <c r="F1058">
        <v>0</v>
      </c>
    </row>
    <row r="1059" spans="5:7" x14ac:dyDescent="0.25">
      <c r="E1059" t="s">
        <v>1113</v>
      </c>
      <c r="F1059">
        <v>0</v>
      </c>
    </row>
    <row r="1060" spans="5:7" x14ac:dyDescent="0.25">
      <c r="E1060" t="s">
        <v>1114</v>
      </c>
      <c r="F1060">
        <v>0</v>
      </c>
    </row>
    <row r="1061" spans="5:7" x14ac:dyDescent="0.25">
      <c r="E1061" t="s">
        <v>1116</v>
      </c>
      <c r="F1061">
        <v>0</v>
      </c>
    </row>
    <row r="1062" spans="5:7" x14ac:dyDescent="0.25">
      <c r="E1062" t="s">
        <v>1118</v>
      </c>
      <c r="F1062">
        <v>0</v>
      </c>
    </row>
    <row r="1063" spans="5:7" x14ac:dyDescent="0.25">
      <c r="E1063" t="s">
        <v>1120</v>
      </c>
      <c r="F1063">
        <v>0</v>
      </c>
    </row>
    <row r="1064" spans="5:7" x14ac:dyDescent="0.25">
      <c r="E1064" t="s">
        <v>1121</v>
      </c>
      <c r="F1064">
        <v>0.2416666666666667</v>
      </c>
      <c r="G1064" t="s">
        <v>1867</v>
      </c>
    </row>
    <row r="1065" spans="5:7" x14ac:dyDescent="0.25">
      <c r="E1065" t="s">
        <v>1123</v>
      </c>
      <c r="F1065">
        <v>0.40555555555555545</v>
      </c>
      <c r="G1065" t="s">
        <v>1868</v>
      </c>
    </row>
    <row r="1066" spans="5:7" x14ac:dyDescent="0.25">
      <c r="E1066" t="s">
        <v>1125</v>
      </c>
      <c r="F1066">
        <v>0.29166666666666674</v>
      </c>
      <c r="G1066" t="s">
        <v>1869</v>
      </c>
    </row>
    <row r="1067" spans="5:7" x14ac:dyDescent="0.25">
      <c r="E1067" t="s">
        <v>1127</v>
      </c>
      <c r="F1067">
        <v>0.28680555555555554</v>
      </c>
      <c r="G1067" t="s">
        <v>1870</v>
      </c>
    </row>
    <row r="1068" spans="5:7" x14ac:dyDescent="0.25">
      <c r="E1068" t="s">
        <v>1129</v>
      </c>
      <c r="F1068">
        <v>0.33333333333333326</v>
      </c>
      <c r="G1068" t="s">
        <v>1871</v>
      </c>
    </row>
    <row r="1069" spans="5:7" x14ac:dyDescent="0.25">
      <c r="E1069" t="s">
        <v>1131</v>
      </c>
      <c r="F1069">
        <v>0.20625000000000004</v>
      </c>
      <c r="G1069" t="s">
        <v>1872</v>
      </c>
    </row>
    <row r="1070" spans="5:7" x14ac:dyDescent="0.25">
      <c r="E1070" t="s">
        <v>1133</v>
      </c>
      <c r="F1070">
        <v>0</v>
      </c>
    </row>
    <row r="1071" spans="5:7" x14ac:dyDescent="0.25">
      <c r="E1071" t="s">
        <v>1134</v>
      </c>
      <c r="F1071">
        <v>0.29374999999999996</v>
      </c>
      <c r="G1071" t="s">
        <v>1873</v>
      </c>
    </row>
    <row r="1072" spans="5:7" x14ac:dyDescent="0.25">
      <c r="E1072" t="s">
        <v>1136</v>
      </c>
      <c r="F1072">
        <v>0.28402777777777777</v>
      </c>
      <c r="G1072" t="s">
        <v>1874</v>
      </c>
    </row>
    <row r="1073" spans="1:7" x14ac:dyDescent="0.25">
      <c r="E1073" t="s">
        <v>1138</v>
      </c>
      <c r="F1073">
        <v>0.29791666666666661</v>
      </c>
      <c r="G1073" t="s">
        <v>1875</v>
      </c>
    </row>
    <row r="1074" spans="1:7" x14ac:dyDescent="0.25">
      <c r="E1074" t="s">
        <v>1140</v>
      </c>
      <c r="F1074">
        <v>0.29513888888888884</v>
      </c>
      <c r="G1074" t="s">
        <v>1876</v>
      </c>
    </row>
    <row r="1075" spans="1:7" x14ac:dyDescent="0.25">
      <c r="E1075" t="s">
        <v>1142</v>
      </c>
      <c r="F1075">
        <v>0.29374999999999996</v>
      </c>
      <c r="G1075" t="s">
        <v>1877</v>
      </c>
    </row>
    <row r="1076" spans="1:7" x14ac:dyDescent="0.25">
      <c r="E1076" t="s">
        <v>1144</v>
      </c>
      <c r="F1076">
        <v>0.21180555555555558</v>
      </c>
      <c r="G1076" t="s">
        <v>1878</v>
      </c>
    </row>
    <row r="1077" spans="1:7" x14ac:dyDescent="0.25">
      <c r="E1077" t="s">
        <v>1146</v>
      </c>
      <c r="F1077">
        <v>0</v>
      </c>
    </row>
    <row r="1078" spans="1:7" x14ac:dyDescent="0.25">
      <c r="E1078" t="s">
        <v>1147</v>
      </c>
      <c r="F1078">
        <v>0.29513888888888884</v>
      </c>
      <c r="G1078" t="s">
        <v>1879</v>
      </c>
    </row>
    <row r="1079" spans="1:7" x14ac:dyDescent="0.25">
      <c r="E1079" t="s">
        <v>1149</v>
      </c>
      <c r="F1079">
        <v>0.33472222222222214</v>
      </c>
      <c r="G1079" t="s">
        <v>1880</v>
      </c>
    </row>
    <row r="1080" spans="1:7" x14ac:dyDescent="0.25">
      <c r="E1080" t="s">
        <v>1151</v>
      </c>
      <c r="F1080">
        <v>0.33263888888888893</v>
      </c>
      <c r="G1080" t="s">
        <v>1881</v>
      </c>
    </row>
    <row r="1081" spans="1:7" x14ac:dyDescent="0.25">
      <c r="E1081" t="s">
        <v>1153</v>
      </c>
      <c r="F1081">
        <v>0.31458333333333344</v>
      </c>
      <c r="G1081" t="s">
        <v>1882</v>
      </c>
    </row>
    <row r="1082" spans="1:7" x14ac:dyDescent="0.25">
      <c r="E1082" t="s">
        <v>1155</v>
      </c>
      <c r="F1082">
        <v>0.17222222222222228</v>
      </c>
      <c r="G1082" t="s">
        <v>1883</v>
      </c>
    </row>
    <row r="1083" spans="1:7" x14ac:dyDescent="0.25">
      <c r="E1083" t="s">
        <v>1157</v>
      </c>
      <c r="F1083">
        <v>0</v>
      </c>
    </row>
    <row r="1084" spans="1:7" x14ac:dyDescent="0.25">
      <c r="E1084" t="s">
        <v>1158</v>
      </c>
      <c r="F1084">
        <v>0</v>
      </c>
    </row>
    <row r="1085" spans="1:7" x14ac:dyDescent="0.25">
      <c r="E1085" t="s">
        <v>1159</v>
      </c>
      <c r="F1085">
        <v>0.33333333333333326</v>
      </c>
      <c r="G1085" t="s">
        <v>1884</v>
      </c>
    </row>
    <row r="1086" spans="1:7" x14ac:dyDescent="0.25">
      <c r="E1086" t="s">
        <v>1161</v>
      </c>
      <c r="F1086">
        <v>5.2243055555555555</v>
      </c>
      <c r="G1086" t="s">
        <v>1162</v>
      </c>
    </row>
    <row r="1087" spans="1:7" x14ac:dyDescent="0.25">
      <c r="A1087">
        <v>51</v>
      </c>
      <c r="B1087" t="s">
        <v>1885</v>
      </c>
      <c r="C1087" t="s">
        <v>1886</v>
      </c>
      <c r="D1087" t="s">
        <v>574</v>
      </c>
      <c r="E1087" t="s">
        <v>1110</v>
      </c>
      <c r="F1087">
        <v>0</v>
      </c>
    </row>
    <row r="1088" spans="1:7" x14ac:dyDescent="0.25">
      <c r="E1088" t="s">
        <v>1111</v>
      </c>
      <c r="F1088">
        <v>0.29930555555555549</v>
      </c>
      <c r="G1088" t="s">
        <v>1887</v>
      </c>
    </row>
    <row r="1089" spans="5:7" x14ac:dyDescent="0.25">
      <c r="E1089" t="s">
        <v>1112</v>
      </c>
      <c r="F1089">
        <v>0.3173611111111112</v>
      </c>
      <c r="G1089" t="s">
        <v>1888</v>
      </c>
    </row>
    <row r="1090" spans="5:7" x14ac:dyDescent="0.25">
      <c r="E1090" t="s">
        <v>1113</v>
      </c>
      <c r="F1090">
        <v>0.29930555555555549</v>
      </c>
      <c r="G1090" t="s">
        <v>1889</v>
      </c>
    </row>
    <row r="1091" spans="5:7" x14ac:dyDescent="0.25">
      <c r="E1091" t="s">
        <v>1114</v>
      </c>
      <c r="F1091">
        <v>0</v>
      </c>
    </row>
    <row r="1092" spans="5:7" x14ac:dyDescent="0.25">
      <c r="E1092" t="s">
        <v>1116</v>
      </c>
      <c r="F1092">
        <v>0.33055555555555549</v>
      </c>
      <c r="G1092" t="s">
        <v>1890</v>
      </c>
    </row>
    <row r="1093" spans="5:7" x14ac:dyDescent="0.25">
      <c r="E1093" t="s">
        <v>1118</v>
      </c>
      <c r="F1093">
        <v>0.20694444444444438</v>
      </c>
      <c r="G1093" t="s">
        <v>1891</v>
      </c>
    </row>
    <row r="1094" spans="5:7" x14ac:dyDescent="0.25">
      <c r="E1094" t="s">
        <v>1120</v>
      </c>
      <c r="F1094">
        <v>0</v>
      </c>
    </row>
    <row r="1095" spans="5:7" x14ac:dyDescent="0.25">
      <c r="E1095" t="s">
        <v>1121</v>
      </c>
      <c r="F1095">
        <v>0.29097222222222219</v>
      </c>
      <c r="G1095" t="s">
        <v>1892</v>
      </c>
    </row>
    <row r="1096" spans="5:7" x14ac:dyDescent="0.25">
      <c r="E1096" t="s">
        <v>1123</v>
      </c>
      <c r="F1096">
        <v>0.29583333333333339</v>
      </c>
      <c r="G1096" t="s">
        <v>1893</v>
      </c>
    </row>
    <row r="1097" spans="5:7" x14ac:dyDescent="0.25">
      <c r="E1097" t="s">
        <v>1125</v>
      </c>
      <c r="F1097">
        <v>0.29374999999999996</v>
      </c>
      <c r="G1097" t="s">
        <v>1894</v>
      </c>
    </row>
    <row r="1098" spans="5:7" x14ac:dyDescent="0.25">
      <c r="E1098" t="s">
        <v>1127</v>
      </c>
      <c r="F1098">
        <v>0.29097222222222219</v>
      </c>
      <c r="G1098" t="s">
        <v>1895</v>
      </c>
    </row>
    <row r="1099" spans="5:7" x14ac:dyDescent="0.25">
      <c r="E1099" t="s">
        <v>1129</v>
      </c>
      <c r="F1099">
        <v>0.36944444444444446</v>
      </c>
      <c r="G1099" t="s">
        <v>1896</v>
      </c>
    </row>
    <row r="1100" spans="5:7" x14ac:dyDescent="0.25">
      <c r="E1100" t="s">
        <v>1131</v>
      </c>
      <c r="F1100">
        <v>0</v>
      </c>
    </row>
    <row r="1101" spans="5:7" x14ac:dyDescent="0.25">
      <c r="E1101" t="s">
        <v>1133</v>
      </c>
      <c r="F1101">
        <v>0</v>
      </c>
    </row>
    <row r="1102" spans="5:7" x14ac:dyDescent="0.25">
      <c r="E1102" t="s">
        <v>1134</v>
      </c>
      <c r="F1102">
        <v>0.29513888888888884</v>
      </c>
      <c r="G1102" t="s">
        <v>1897</v>
      </c>
    </row>
    <row r="1103" spans="5:7" x14ac:dyDescent="0.25">
      <c r="E1103" t="s">
        <v>1136</v>
      </c>
      <c r="F1103">
        <v>0.29444444444444451</v>
      </c>
      <c r="G1103" t="s">
        <v>1898</v>
      </c>
    </row>
    <row r="1104" spans="5:7" x14ac:dyDescent="0.25">
      <c r="E1104" t="s">
        <v>1138</v>
      </c>
      <c r="F1104">
        <v>0.29583333333333339</v>
      </c>
      <c r="G1104" t="s">
        <v>1899</v>
      </c>
    </row>
    <row r="1105" spans="1:7" x14ac:dyDescent="0.25">
      <c r="E1105" t="s">
        <v>1140</v>
      </c>
      <c r="F1105">
        <v>0.32847222222222228</v>
      </c>
      <c r="G1105" t="s">
        <v>1900</v>
      </c>
    </row>
    <row r="1106" spans="1:7" x14ac:dyDescent="0.25">
      <c r="E1106" t="s">
        <v>1142</v>
      </c>
      <c r="F1106">
        <v>0.29583333333333339</v>
      </c>
      <c r="G1106" t="s">
        <v>1901</v>
      </c>
    </row>
    <row r="1107" spans="1:7" x14ac:dyDescent="0.25">
      <c r="E1107" t="s">
        <v>1144</v>
      </c>
      <c r="F1107">
        <v>0.3979166666666667</v>
      </c>
      <c r="G1107" t="s">
        <v>1902</v>
      </c>
    </row>
    <row r="1108" spans="1:7" x14ac:dyDescent="0.25">
      <c r="E1108" t="s">
        <v>1146</v>
      </c>
      <c r="F1108">
        <v>0</v>
      </c>
    </row>
    <row r="1109" spans="1:7" x14ac:dyDescent="0.25">
      <c r="E1109" t="s">
        <v>1147</v>
      </c>
      <c r="F1109">
        <v>0.29652777777777772</v>
      </c>
      <c r="G1109" t="s">
        <v>1903</v>
      </c>
    </row>
    <row r="1110" spans="1:7" x14ac:dyDescent="0.25">
      <c r="E1110" t="s">
        <v>1149</v>
      </c>
      <c r="F1110">
        <v>0.34097222222222223</v>
      </c>
      <c r="G1110" t="s">
        <v>1904</v>
      </c>
    </row>
    <row r="1111" spans="1:7" x14ac:dyDescent="0.25">
      <c r="E1111" t="s">
        <v>1151</v>
      </c>
      <c r="F1111">
        <v>0.3388888888888888</v>
      </c>
      <c r="G1111" t="s">
        <v>1905</v>
      </c>
    </row>
    <row r="1112" spans="1:7" x14ac:dyDescent="0.25">
      <c r="E1112" t="s">
        <v>1153</v>
      </c>
      <c r="F1112">
        <v>0.34375</v>
      </c>
      <c r="G1112" t="s">
        <v>1906</v>
      </c>
    </row>
    <row r="1113" spans="1:7" x14ac:dyDescent="0.25">
      <c r="E1113" t="s">
        <v>1155</v>
      </c>
      <c r="F1113">
        <v>0.17847222222222214</v>
      </c>
      <c r="G1113" t="s">
        <v>1907</v>
      </c>
    </row>
    <row r="1114" spans="1:7" x14ac:dyDescent="0.25">
      <c r="E1114" t="s">
        <v>1157</v>
      </c>
      <c r="F1114">
        <v>0</v>
      </c>
    </row>
    <row r="1115" spans="1:7" x14ac:dyDescent="0.25">
      <c r="E1115" t="s">
        <v>1158</v>
      </c>
      <c r="F1115">
        <v>0</v>
      </c>
    </row>
    <row r="1116" spans="1:7" x14ac:dyDescent="0.25">
      <c r="E1116" t="s">
        <v>1159</v>
      </c>
      <c r="F1116">
        <v>0.3388888888888888</v>
      </c>
      <c r="G1116" t="s">
        <v>1908</v>
      </c>
    </row>
    <row r="1117" spans="1:7" x14ac:dyDescent="0.25">
      <c r="E1117" t="s">
        <v>1161</v>
      </c>
      <c r="F1117">
        <v>6.739583333333333</v>
      </c>
      <c r="G1117" t="s">
        <v>1162</v>
      </c>
    </row>
    <row r="1118" spans="1:7" x14ac:dyDescent="0.25">
      <c r="A1118">
        <v>27</v>
      </c>
      <c r="B1118" t="s">
        <v>1909</v>
      </c>
      <c r="C1118" t="s">
        <v>1910</v>
      </c>
      <c r="D1118" t="s">
        <v>1911</v>
      </c>
      <c r="E1118" t="s">
        <v>1110</v>
      </c>
      <c r="F1118">
        <v>0</v>
      </c>
    </row>
    <row r="1119" spans="1:7" x14ac:dyDescent="0.25">
      <c r="E1119" t="s">
        <v>1111</v>
      </c>
      <c r="F1119">
        <v>0.30069444444444438</v>
      </c>
      <c r="G1119" t="s">
        <v>1912</v>
      </c>
    </row>
    <row r="1120" spans="1:7" x14ac:dyDescent="0.25">
      <c r="E1120" t="s">
        <v>1112</v>
      </c>
      <c r="F1120">
        <v>0.32013888888888897</v>
      </c>
      <c r="G1120" t="s">
        <v>1913</v>
      </c>
    </row>
    <row r="1121" spans="5:7" x14ac:dyDescent="0.25">
      <c r="E1121" t="s">
        <v>1113</v>
      </c>
      <c r="F1121">
        <v>0.32986111111111116</v>
      </c>
      <c r="G1121" t="s">
        <v>1914</v>
      </c>
    </row>
    <row r="1122" spans="5:7" x14ac:dyDescent="0.25">
      <c r="E1122" t="s">
        <v>1114</v>
      </c>
      <c r="F1122">
        <v>0.28125</v>
      </c>
      <c r="G1122" t="s">
        <v>1915</v>
      </c>
    </row>
    <row r="1123" spans="5:7" x14ac:dyDescent="0.25">
      <c r="E1123" t="s">
        <v>1116</v>
      </c>
      <c r="F1123">
        <v>0.31180555555555545</v>
      </c>
      <c r="G1123" t="s">
        <v>1916</v>
      </c>
    </row>
    <row r="1124" spans="5:7" x14ac:dyDescent="0.25">
      <c r="E1124" t="s">
        <v>1118</v>
      </c>
      <c r="F1124">
        <v>0.43958333333333344</v>
      </c>
      <c r="G1124" t="s">
        <v>1917</v>
      </c>
    </row>
    <row r="1125" spans="5:7" x14ac:dyDescent="0.25">
      <c r="E1125" t="s">
        <v>1120</v>
      </c>
      <c r="F1125">
        <v>0</v>
      </c>
    </row>
    <row r="1126" spans="5:7" x14ac:dyDescent="0.25">
      <c r="E1126" t="s">
        <v>1121</v>
      </c>
      <c r="F1126">
        <v>0.30208333333333326</v>
      </c>
      <c r="G1126" t="s">
        <v>1918</v>
      </c>
    </row>
    <row r="1127" spans="5:7" x14ac:dyDescent="0.25">
      <c r="E1127" t="s">
        <v>1123</v>
      </c>
      <c r="F1127">
        <v>0.29930555555555549</v>
      </c>
      <c r="G1127" t="s">
        <v>1919</v>
      </c>
    </row>
    <row r="1128" spans="5:7" x14ac:dyDescent="0.25">
      <c r="E1128" t="s">
        <v>1125</v>
      </c>
      <c r="F1128">
        <v>0.29791666666666661</v>
      </c>
      <c r="G1128" t="s">
        <v>1920</v>
      </c>
    </row>
    <row r="1129" spans="5:7" x14ac:dyDescent="0.25">
      <c r="E1129" t="s">
        <v>1127</v>
      </c>
      <c r="F1129">
        <v>0.29722222222222228</v>
      </c>
      <c r="G1129" t="s">
        <v>1921</v>
      </c>
    </row>
    <row r="1130" spans="5:7" x14ac:dyDescent="0.25">
      <c r="E1130" t="s">
        <v>1129</v>
      </c>
      <c r="F1130">
        <v>0.37152777777777768</v>
      </c>
      <c r="G1130" t="s">
        <v>1922</v>
      </c>
    </row>
    <row r="1131" spans="5:7" x14ac:dyDescent="0.25">
      <c r="E1131" t="s">
        <v>1131</v>
      </c>
      <c r="F1131">
        <v>0.44375000000000009</v>
      </c>
      <c r="G1131" t="s">
        <v>1923</v>
      </c>
    </row>
    <row r="1132" spans="5:7" x14ac:dyDescent="0.25">
      <c r="E1132" t="s">
        <v>1133</v>
      </c>
      <c r="F1132">
        <v>0</v>
      </c>
    </row>
    <row r="1133" spans="5:7" x14ac:dyDescent="0.25">
      <c r="E1133" t="s">
        <v>1134</v>
      </c>
      <c r="F1133">
        <v>0.29861111111111116</v>
      </c>
      <c r="G1133" t="s">
        <v>1924</v>
      </c>
    </row>
    <row r="1134" spans="5:7" x14ac:dyDescent="0.25">
      <c r="E1134" t="s">
        <v>1136</v>
      </c>
      <c r="F1134">
        <v>0.33125000000000004</v>
      </c>
      <c r="G1134" t="s">
        <v>1925</v>
      </c>
    </row>
    <row r="1135" spans="5:7" x14ac:dyDescent="0.25">
      <c r="E1135" t="s">
        <v>1138</v>
      </c>
      <c r="F1135">
        <v>0.41388888888888897</v>
      </c>
      <c r="G1135" t="s">
        <v>1926</v>
      </c>
    </row>
    <row r="1136" spans="5:7" x14ac:dyDescent="0.25">
      <c r="E1136" t="s">
        <v>1140</v>
      </c>
      <c r="F1136">
        <v>0.37638888888888888</v>
      </c>
      <c r="G1136" t="s">
        <v>1927</v>
      </c>
    </row>
    <row r="1137" spans="1:7" x14ac:dyDescent="0.25">
      <c r="E1137" t="s">
        <v>1142</v>
      </c>
      <c r="F1137">
        <v>0.33263888888888893</v>
      </c>
      <c r="G1137" t="s">
        <v>1928</v>
      </c>
    </row>
    <row r="1138" spans="1:7" x14ac:dyDescent="0.25">
      <c r="E1138" t="s">
        <v>1144</v>
      </c>
      <c r="F1138">
        <v>0.21736111111111112</v>
      </c>
      <c r="G1138" t="s">
        <v>1929</v>
      </c>
    </row>
    <row r="1139" spans="1:7" x14ac:dyDescent="0.25">
      <c r="E1139" t="s">
        <v>1146</v>
      </c>
      <c r="F1139">
        <v>0</v>
      </c>
    </row>
    <row r="1140" spans="1:7" x14ac:dyDescent="0.25">
      <c r="E1140" t="s">
        <v>1147</v>
      </c>
      <c r="F1140">
        <v>0.3798611111111112</v>
      </c>
      <c r="G1140" t="s">
        <v>1930</v>
      </c>
    </row>
    <row r="1141" spans="1:7" x14ac:dyDescent="0.25">
      <c r="E1141" t="s">
        <v>1149</v>
      </c>
      <c r="F1141">
        <v>0.34791666666666665</v>
      </c>
      <c r="G1141" t="s">
        <v>1931</v>
      </c>
    </row>
    <row r="1142" spans="1:7" x14ac:dyDescent="0.25">
      <c r="E1142" t="s">
        <v>1151</v>
      </c>
      <c r="F1142">
        <v>0.34305555555555545</v>
      </c>
      <c r="G1142" t="s">
        <v>1932</v>
      </c>
    </row>
    <row r="1143" spans="1:7" x14ac:dyDescent="0.25">
      <c r="E1143" t="s">
        <v>1153</v>
      </c>
      <c r="F1143">
        <v>0.34375</v>
      </c>
      <c r="G1143" t="s">
        <v>1933</v>
      </c>
    </row>
    <row r="1144" spans="1:7" x14ac:dyDescent="0.25">
      <c r="E1144" t="s">
        <v>1155</v>
      </c>
      <c r="F1144">
        <v>0.37291666666666656</v>
      </c>
      <c r="G1144" t="s">
        <v>1934</v>
      </c>
    </row>
    <row r="1145" spans="1:7" x14ac:dyDescent="0.25">
      <c r="E1145" t="s">
        <v>1157</v>
      </c>
      <c r="F1145">
        <v>0</v>
      </c>
    </row>
    <row r="1146" spans="1:7" x14ac:dyDescent="0.25">
      <c r="E1146" t="s">
        <v>1158</v>
      </c>
      <c r="F1146">
        <v>0</v>
      </c>
    </row>
    <row r="1147" spans="1:7" x14ac:dyDescent="0.25">
      <c r="E1147" t="s">
        <v>1159</v>
      </c>
      <c r="F1147">
        <v>0.34513888888888888</v>
      </c>
      <c r="G1147" t="s">
        <v>1935</v>
      </c>
    </row>
    <row r="1148" spans="1:7" x14ac:dyDescent="0.25">
      <c r="E1148" t="s">
        <v>1161</v>
      </c>
      <c r="F1148">
        <v>8.0979166666666664</v>
      </c>
      <c r="G1148" t="s">
        <v>1162</v>
      </c>
    </row>
    <row r="1149" spans="1:7" x14ac:dyDescent="0.25">
      <c r="A1149">
        <v>40</v>
      </c>
      <c r="B1149" t="s">
        <v>1936</v>
      </c>
      <c r="C1149" t="s">
        <v>1937</v>
      </c>
      <c r="D1149" t="s">
        <v>1938</v>
      </c>
      <c r="E1149" t="s">
        <v>1110</v>
      </c>
      <c r="F1149">
        <v>0</v>
      </c>
    </row>
    <row r="1150" spans="1:7" x14ac:dyDescent="0.25">
      <c r="E1150" t="s">
        <v>1111</v>
      </c>
      <c r="F1150">
        <v>0</v>
      </c>
    </row>
    <row r="1151" spans="1:7" x14ac:dyDescent="0.25">
      <c r="E1151" t="s">
        <v>1112</v>
      </c>
      <c r="F1151">
        <v>0.31527777777777777</v>
      </c>
      <c r="G1151" t="s">
        <v>1939</v>
      </c>
    </row>
    <row r="1152" spans="1:7" x14ac:dyDescent="0.25">
      <c r="E1152" t="s">
        <v>1113</v>
      </c>
      <c r="F1152">
        <v>0.29236111111111107</v>
      </c>
      <c r="G1152" t="s">
        <v>1940</v>
      </c>
    </row>
    <row r="1153" spans="5:7" x14ac:dyDescent="0.25">
      <c r="E1153" t="s">
        <v>1114</v>
      </c>
      <c r="F1153">
        <v>0.28819444444444442</v>
      </c>
      <c r="G1153" t="s">
        <v>1941</v>
      </c>
    </row>
    <row r="1154" spans="5:7" x14ac:dyDescent="0.25">
      <c r="E1154" t="s">
        <v>1116</v>
      </c>
      <c r="F1154">
        <v>0.29791666666666661</v>
      </c>
      <c r="G1154" t="s">
        <v>1942</v>
      </c>
    </row>
    <row r="1155" spans="5:7" x14ac:dyDescent="0.25">
      <c r="E1155" t="s">
        <v>1118</v>
      </c>
      <c r="F1155">
        <v>0.20625000000000004</v>
      </c>
      <c r="G1155" t="s">
        <v>1943</v>
      </c>
    </row>
    <row r="1156" spans="5:7" x14ac:dyDescent="0.25">
      <c r="E1156" t="s">
        <v>1120</v>
      </c>
      <c r="F1156">
        <v>0</v>
      </c>
    </row>
    <row r="1157" spans="5:7" x14ac:dyDescent="0.25">
      <c r="E1157" t="s">
        <v>1121</v>
      </c>
      <c r="F1157">
        <v>0.29166666666666674</v>
      </c>
      <c r="G1157" t="s">
        <v>1944</v>
      </c>
    </row>
    <row r="1158" spans="5:7" x14ac:dyDescent="0.25">
      <c r="E1158" t="s">
        <v>1123</v>
      </c>
      <c r="F1158">
        <v>0.2895833333333333</v>
      </c>
      <c r="G1158" t="s">
        <v>1945</v>
      </c>
    </row>
    <row r="1159" spans="5:7" x14ac:dyDescent="0.25">
      <c r="E1159" t="s">
        <v>1125</v>
      </c>
      <c r="F1159">
        <v>0.29166666666666674</v>
      </c>
      <c r="G1159" t="s">
        <v>1946</v>
      </c>
    </row>
    <row r="1160" spans="5:7" x14ac:dyDescent="0.25">
      <c r="E1160" t="s">
        <v>1127</v>
      </c>
      <c r="F1160">
        <v>0.29097222222222219</v>
      </c>
      <c r="G1160" t="s">
        <v>1947</v>
      </c>
    </row>
    <row r="1161" spans="5:7" x14ac:dyDescent="0.25">
      <c r="E1161" t="s">
        <v>1129</v>
      </c>
      <c r="F1161">
        <v>0.33402777777777781</v>
      </c>
      <c r="G1161" t="s">
        <v>1948</v>
      </c>
    </row>
    <row r="1162" spans="5:7" x14ac:dyDescent="0.25">
      <c r="E1162" t="s">
        <v>1131</v>
      </c>
      <c r="F1162">
        <v>0.20972222222222214</v>
      </c>
      <c r="G1162" t="s">
        <v>1949</v>
      </c>
    </row>
    <row r="1163" spans="5:7" x14ac:dyDescent="0.25">
      <c r="E1163" t="s">
        <v>1133</v>
      </c>
      <c r="F1163">
        <v>0</v>
      </c>
    </row>
    <row r="1164" spans="5:7" x14ac:dyDescent="0.25">
      <c r="E1164" t="s">
        <v>1134</v>
      </c>
      <c r="F1164">
        <v>0.2895833333333333</v>
      </c>
      <c r="G1164" t="s">
        <v>1950</v>
      </c>
    </row>
    <row r="1165" spans="5:7" x14ac:dyDescent="0.25">
      <c r="E1165" t="s">
        <v>1136</v>
      </c>
      <c r="F1165">
        <v>0.29305555555555562</v>
      </c>
      <c r="G1165" t="s">
        <v>1951</v>
      </c>
    </row>
    <row r="1166" spans="5:7" x14ac:dyDescent="0.25">
      <c r="E1166" t="s">
        <v>1138</v>
      </c>
      <c r="F1166">
        <v>0.29374999999999996</v>
      </c>
      <c r="G1166" t="s">
        <v>1952</v>
      </c>
    </row>
    <row r="1167" spans="5:7" x14ac:dyDescent="0.25">
      <c r="E1167" t="s">
        <v>1140</v>
      </c>
      <c r="F1167">
        <v>0.29722222222222228</v>
      </c>
      <c r="G1167" t="s">
        <v>1953</v>
      </c>
    </row>
    <row r="1168" spans="5:7" x14ac:dyDescent="0.25">
      <c r="E1168" t="s">
        <v>1142</v>
      </c>
      <c r="F1168">
        <v>0.29166666666666674</v>
      </c>
      <c r="G1168" t="s">
        <v>1954</v>
      </c>
    </row>
    <row r="1169" spans="1:7" x14ac:dyDescent="0.25">
      <c r="E1169" t="s">
        <v>1144</v>
      </c>
      <c r="F1169">
        <v>0.20833333333333326</v>
      </c>
      <c r="G1169" t="s">
        <v>1955</v>
      </c>
    </row>
    <row r="1170" spans="1:7" x14ac:dyDescent="0.25">
      <c r="E1170" t="s">
        <v>1146</v>
      </c>
      <c r="F1170">
        <v>0</v>
      </c>
    </row>
    <row r="1171" spans="1:7" x14ac:dyDescent="0.25">
      <c r="E1171" t="s">
        <v>1147</v>
      </c>
      <c r="F1171">
        <v>0.29444444444444451</v>
      </c>
      <c r="G1171" t="s">
        <v>1956</v>
      </c>
    </row>
    <row r="1172" spans="1:7" x14ac:dyDescent="0.25">
      <c r="E1172" t="s">
        <v>1149</v>
      </c>
      <c r="F1172">
        <v>0.33680555555555558</v>
      </c>
      <c r="G1172" t="s">
        <v>1957</v>
      </c>
    </row>
    <row r="1173" spans="1:7" x14ac:dyDescent="0.25">
      <c r="E1173" t="s">
        <v>1151</v>
      </c>
      <c r="F1173">
        <v>0.33611111111111103</v>
      </c>
      <c r="G1173" t="s">
        <v>1958</v>
      </c>
    </row>
    <row r="1174" spans="1:7" x14ac:dyDescent="0.25">
      <c r="E1174" t="s">
        <v>1153</v>
      </c>
      <c r="F1174">
        <v>0.33611111111111103</v>
      </c>
      <c r="G1174" t="s">
        <v>1959</v>
      </c>
    </row>
    <row r="1175" spans="1:7" x14ac:dyDescent="0.25">
      <c r="E1175" t="s">
        <v>1155</v>
      </c>
      <c r="F1175">
        <v>0.17430555555555549</v>
      </c>
      <c r="G1175" t="s">
        <v>1960</v>
      </c>
    </row>
    <row r="1176" spans="1:7" x14ac:dyDescent="0.25">
      <c r="E1176" t="s">
        <v>1157</v>
      </c>
      <c r="F1176">
        <v>0</v>
      </c>
    </row>
    <row r="1177" spans="1:7" x14ac:dyDescent="0.25">
      <c r="E1177" t="s">
        <v>1158</v>
      </c>
      <c r="F1177">
        <v>0</v>
      </c>
    </row>
    <row r="1178" spans="1:7" x14ac:dyDescent="0.25">
      <c r="E1178" t="s">
        <v>1159</v>
      </c>
      <c r="F1178">
        <v>0.3354166666666667</v>
      </c>
      <c r="G1178" t="s">
        <v>1961</v>
      </c>
    </row>
    <row r="1179" spans="1:7" x14ac:dyDescent="0.25">
      <c r="E1179" t="s">
        <v>1161</v>
      </c>
      <c r="F1179">
        <v>6.5944444444444441</v>
      </c>
      <c r="G1179" t="s">
        <v>1162</v>
      </c>
    </row>
    <row r="1180" spans="1:7" x14ac:dyDescent="0.25">
      <c r="A1180">
        <v>19</v>
      </c>
      <c r="B1180" t="s">
        <v>1962</v>
      </c>
      <c r="C1180" t="s">
        <v>1963</v>
      </c>
      <c r="D1180" t="s">
        <v>284</v>
      </c>
      <c r="E1180" t="s">
        <v>1110</v>
      </c>
      <c r="F1180">
        <v>0</v>
      </c>
    </row>
    <row r="1181" spans="1:7" x14ac:dyDescent="0.25">
      <c r="E1181" t="s">
        <v>1111</v>
      </c>
      <c r="F1181">
        <v>7.4999999999999956E-2</v>
      </c>
      <c r="G1181" t="s">
        <v>1964</v>
      </c>
    </row>
    <row r="1182" spans="1:7" x14ac:dyDescent="0.25">
      <c r="E1182" t="s">
        <v>1112</v>
      </c>
      <c r="F1182">
        <v>0.26805555555555549</v>
      </c>
      <c r="G1182" t="s">
        <v>1965</v>
      </c>
    </row>
    <row r="1183" spans="1:7" x14ac:dyDescent="0.25">
      <c r="E1183" t="s">
        <v>1113</v>
      </c>
      <c r="F1183">
        <v>0.30555555555555558</v>
      </c>
      <c r="G1183" t="s">
        <v>1966</v>
      </c>
    </row>
    <row r="1184" spans="1:7" x14ac:dyDescent="0.25">
      <c r="E1184" t="s">
        <v>1114</v>
      </c>
      <c r="F1184">
        <v>0.31041666666666656</v>
      </c>
      <c r="G1184" t="s">
        <v>1967</v>
      </c>
    </row>
    <row r="1185" spans="5:7" x14ac:dyDescent="0.25">
      <c r="E1185" t="s">
        <v>1116</v>
      </c>
      <c r="F1185">
        <v>0.32013888888888897</v>
      </c>
      <c r="G1185" t="s">
        <v>1968</v>
      </c>
    </row>
    <row r="1186" spans="5:7" x14ac:dyDescent="0.25">
      <c r="E1186" t="s">
        <v>1118</v>
      </c>
      <c r="F1186">
        <v>0.44930555555555562</v>
      </c>
      <c r="G1186" t="s">
        <v>1969</v>
      </c>
    </row>
    <row r="1187" spans="5:7" x14ac:dyDescent="0.25">
      <c r="E1187" t="s">
        <v>1120</v>
      </c>
      <c r="F1187">
        <v>0</v>
      </c>
    </row>
    <row r="1188" spans="5:7" x14ac:dyDescent="0.25">
      <c r="E1188" t="s">
        <v>1121</v>
      </c>
      <c r="F1188">
        <v>0.30694444444444446</v>
      </c>
      <c r="G1188" t="s">
        <v>1970</v>
      </c>
    </row>
    <row r="1189" spans="5:7" x14ac:dyDescent="0.25">
      <c r="E1189" t="s">
        <v>1123</v>
      </c>
      <c r="F1189">
        <v>0.30624999999999991</v>
      </c>
      <c r="G1189" t="s">
        <v>1971</v>
      </c>
    </row>
    <row r="1190" spans="5:7" x14ac:dyDescent="0.25">
      <c r="E1190" t="s">
        <v>1125</v>
      </c>
      <c r="F1190">
        <v>0.3076388888888888</v>
      </c>
      <c r="G1190" t="s">
        <v>1972</v>
      </c>
    </row>
    <row r="1191" spans="5:7" x14ac:dyDescent="0.25">
      <c r="E1191" t="s">
        <v>1127</v>
      </c>
      <c r="F1191">
        <v>0.30624999999999991</v>
      </c>
      <c r="G1191" t="s">
        <v>1973</v>
      </c>
    </row>
    <row r="1192" spans="5:7" x14ac:dyDescent="0.25">
      <c r="E1192" t="s">
        <v>1129</v>
      </c>
      <c r="F1192">
        <v>0.34722222222222232</v>
      </c>
      <c r="G1192" t="s">
        <v>1974</v>
      </c>
    </row>
    <row r="1193" spans="5:7" x14ac:dyDescent="0.25">
      <c r="E1193" t="s">
        <v>1131</v>
      </c>
      <c r="F1193">
        <v>0.22291666666666665</v>
      </c>
      <c r="G1193" t="s">
        <v>1975</v>
      </c>
    </row>
    <row r="1194" spans="5:7" x14ac:dyDescent="0.25">
      <c r="E1194" t="s">
        <v>1133</v>
      </c>
      <c r="F1194">
        <v>0</v>
      </c>
    </row>
    <row r="1195" spans="5:7" x14ac:dyDescent="0.25">
      <c r="E1195" t="s">
        <v>1134</v>
      </c>
      <c r="F1195">
        <v>0.30347222222222214</v>
      </c>
      <c r="G1195" t="s">
        <v>1976</v>
      </c>
    </row>
    <row r="1196" spans="5:7" x14ac:dyDescent="0.25">
      <c r="E1196" t="s">
        <v>1136</v>
      </c>
      <c r="F1196">
        <v>0.31041666666666656</v>
      </c>
      <c r="G1196" t="s">
        <v>1977</v>
      </c>
    </row>
    <row r="1197" spans="5:7" x14ac:dyDescent="0.25">
      <c r="E1197" t="s">
        <v>1138</v>
      </c>
      <c r="F1197">
        <v>0.30624999999999991</v>
      </c>
      <c r="G1197" t="s">
        <v>1978</v>
      </c>
    </row>
    <row r="1198" spans="5:7" x14ac:dyDescent="0.25">
      <c r="E1198" t="s">
        <v>1140</v>
      </c>
      <c r="F1198">
        <v>0.30902777777777768</v>
      </c>
      <c r="G1198" t="s">
        <v>1979</v>
      </c>
    </row>
    <row r="1199" spans="5:7" x14ac:dyDescent="0.25">
      <c r="E1199" t="s">
        <v>1142</v>
      </c>
      <c r="F1199">
        <v>0.29513888888888884</v>
      </c>
      <c r="G1199" t="s">
        <v>1980</v>
      </c>
    </row>
    <row r="1200" spans="5:7" x14ac:dyDescent="0.25">
      <c r="E1200" t="s">
        <v>1144</v>
      </c>
      <c r="F1200">
        <v>0</v>
      </c>
    </row>
    <row r="1201" spans="1:7" x14ac:dyDescent="0.25">
      <c r="E1201" t="s">
        <v>1146</v>
      </c>
      <c r="F1201">
        <v>0</v>
      </c>
    </row>
    <row r="1202" spans="1:7" x14ac:dyDescent="0.25">
      <c r="E1202" t="s">
        <v>1147</v>
      </c>
      <c r="F1202">
        <v>0.3041666666666667</v>
      </c>
      <c r="G1202" t="s">
        <v>1981</v>
      </c>
    </row>
    <row r="1203" spans="1:7" x14ac:dyDescent="0.25">
      <c r="E1203" t="s">
        <v>1149</v>
      </c>
      <c r="F1203">
        <v>0.34375</v>
      </c>
      <c r="G1203" t="s">
        <v>1982</v>
      </c>
    </row>
    <row r="1204" spans="1:7" x14ac:dyDescent="0.25">
      <c r="E1204" t="s">
        <v>1151</v>
      </c>
      <c r="F1204">
        <v>0.33958333333333335</v>
      </c>
      <c r="G1204" t="s">
        <v>1983</v>
      </c>
    </row>
    <row r="1205" spans="1:7" x14ac:dyDescent="0.25">
      <c r="E1205" t="s">
        <v>1153</v>
      </c>
      <c r="F1205">
        <v>0.34305555555555545</v>
      </c>
      <c r="G1205" t="s">
        <v>1984</v>
      </c>
    </row>
    <row r="1206" spans="1:7" x14ac:dyDescent="0.25">
      <c r="E1206" t="s">
        <v>1155</v>
      </c>
      <c r="F1206">
        <v>0.18402777777777768</v>
      </c>
      <c r="G1206" t="s">
        <v>1985</v>
      </c>
    </row>
    <row r="1207" spans="1:7" x14ac:dyDescent="0.25">
      <c r="E1207" t="s">
        <v>1157</v>
      </c>
      <c r="F1207">
        <v>0</v>
      </c>
    </row>
    <row r="1208" spans="1:7" x14ac:dyDescent="0.25">
      <c r="E1208" t="s">
        <v>1158</v>
      </c>
      <c r="F1208">
        <v>0</v>
      </c>
    </row>
    <row r="1209" spans="1:7" x14ac:dyDescent="0.25">
      <c r="E1209" t="s">
        <v>1159</v>
      </c>
      <c r="F1209">
        <v>0.34236111111111112</v>
      </c>
      <c r="G1209" t="s">
        <v>1986</v>
      </c>
    </row>
    <row r="1210" spans="1:7" x14ac:dyDescent="0.25">
      <c r="E1210" t="s">
        <v>1161</v>
      </c>
      <c r="F1210">
        <v>6.9069444444444441</v>
      </c>
      <c r="G1210" t="s">
        <v>1162</v>
      </c>
    </row>
    <row r="1211" spans="1:7" x14ac:dyDescent="0.25">
      <c r="A1211">
        <v>91</v>
      </c>
      <c r="B1211" t="s">
        <v>1987</v>
      </c>
      <c r="C1211" t="s">
        <v>1988</v>
      </c>
      <c r="D1211" t="s">
        <v>711</v>
      </c>
      <c r="E1211" t="s">
        <v>1110</v>
      </c>
      <c r="F1211">
        <v>0</v>
      </c>
    </row>
    <row r="1212" spans="1:7" x14ac:dyDescent="0.25">
      <c r="E1212" t="s">
        <v>1111</v>
      </c>
      <c r="F1212">
        <v>0.29791666666666661</v>
      </c>
      <c r="G1212" t="s">
        <v>1989</v>
      </c>
    </row>
    <row r="1213" spans="1:7" x14ac:dyDescent="0.25">
      <c r="E1213" t="s">
        <v>1112</v>
      </c>
      <c r="F1213">
        <v>0.31875000000000009</v>
      </c>
      <c r="G1213" t="s">
        <v>1990</v>
      </c>
    </row>
    <row r="1214" spans="1:7" x14ac:dyDescent="0.25">
      <c r="E1214" t="s">
        <v>1113</v>
      </c>
      <c r="F1214">
        <v>0.29930555555555549</v>
      </c>
      <c r="G1214" t="s">
        <v>1991</v>
      </c>
    </row>
    <row r="1215" spans="1:7" x14ac:dyDescent="0.25">
      <c r="E1215" t="s">
        <v>1114</v>
      </c>
      <c r="F1215">
        <v>0.29861111111111116</v>
      </c>
      <c r="G1215" t="s">
        <v>1992</v>
      </c>
    </row>
    <row r="1216" spans="1:7" x14ac:dyDescent="0.25">
      <c r="E1216" t="s">
        <v>1116</v>
      </c>
      <c r="F1216">
        <v>0.25416666666666665</v>
      </c>
      <c r="G1216" t="s">
        <v>1993</v>
      </c>
    </row>
    <row r="1217" spans="5:7" x14ac:dyDescent="0.25">
      <c r="E1217" t="s">
        <v>1118</v>
      </c>
      <c r="F1217">
        <v>0.21180555555555558</v>
      </c>
      <c r="G1217" t="s">
        <v>1994</v>
      </c>
    </row>
    <row r="1218" spans="5:7" x14ac:dyDescent="0.25">
      <c r="E1218" t="s">
        <v>1120</v>
      </c>
      <c r="F1218">
        <v>0</v>
      </c>
    </row>
    <row r="1219" spans="5:7" x14ac:dyDescent="0.25">
      <c r="E1219" t="s">
        <v>1121</v>
      </c>
      <c r="F1219">
        <v>0</v>
      </c>
    </row>
    <row r="1220" spans="5:7" x14ac:dyDescent="0.25">
      <c r="E1220" t="s">
        <v>1123</v>
      </c>
      <c r="F1220">
        <v>0.28472222222222232</v>
      </c>
      <c r="G1220" t="s">
        <v>1995</v>
      </c>
    </row>
    <row r="1221" spans="5:7" x14ac:dyDescent="0.25">
      <c r="E1221" t="s">
        <v>1125</v>
      </c>
      <c r="F1221">
        <v>0.29861111111111116</v>
      </c>
      <c r="G1221" t="s">
        <v>1996</v>
      </c>
    </row>
    <row r="1222" spans="5:7" x14ac:dyDescent="0.25">
      <c r="E1222" t="s">
        <v>1127</v>
      </c>
      <c r="F1222">
        <v>0.29513888888888884</v>
      </c>
      <c r="G1222" t="s">
        <v>1997</v>
      </c>
    </row>
    <row r="1223" spans="5:7" x14ac:dyDescent="0.25">
      <c r="E1223" t="s">
        <v>1129</v>
      </c>
      <c r="F1223">
        <v>0.33819444444444446</v>
      </c>
      <c r="G1223" t="s">
        <v>1998</v>
      </c>
    </row>
    <row r="1224" spans="5:7" x14ac:dyDescent="0.25">
      <c r="E1224" t="s">
        <v>1131</v>
      </c>
      <c r="F1224">
        <v>0.22222222222222232</v>
      </c>
      <c r="G1224" t="s">
        <v>1999</v>
      </c>
    </row>
    <row r="1225" spans="5:7" x14ac:dyDescent="0.25">
      <c r="E1225" t="s">
        <v>1133</v>
      </c>
      <c r="F1225">
        <v>0</v>
      </c>
    </row>
    <row r="1226" spans="5:7" x14ac:dyDescent="0.25">
      <c r="E1226" t="s">
        <v>1134</v>
      </c>
      <c r="F1226">
        <v>0.29722222222222228</v>
      </c>
      <c r="G1226" t="s">
        <v>2000</v>
      </c>
    </row>
    <row r="1227" spans="5:7" x14ac:dyDescent="0.25">
      <c r="E1227" t="s">
        <v>1136</v>
      </c>
      <c r="F1227">
        <v>0.29722222222222228</v>
      </c>
      <c r="G1227" t="s">
        <v>2001</v>
      </c>
    </row>
    <row r="1228" spans="5:7" x14ac:dyDescent="0.25">
      <c r="E1228" t="s">
        <v>1138</v>
      </c>
      <c r="F1228">
        <v>0.29097222222222219</v>
      </c>
      <c r="G1228" t="s">
        <v>2002</v>
      </c>
    </row>
    <row r="1229" spans="5:7" x14ac:dyDescent="0.25">
      <c r="E1229" t="s">
        <v>1140</v>
      </c>
      <c r="F1229">
        <v>0.29930555555555549</v>
      </c>
      <c r="G1229" t="s">
        <v>2003</v>
      </c>
    </row>
    <row r="1230" spans="5:7" x14ac:dyDescent="0.25">
      <c r="E1230" t="s">
        <v>1142</v>
      </c>
      <c r="F1230">
        <v>0.29513888888888884</v>
      </c>
      <c r="G1230" t="s">
        <v>2004</v>
      </c>
    </row>
    <row r="1231" spans="5:7" x14ac:dyDescent="0.25">
      <c r="E1231" t="s">
        <v>1144</v>
      </c>
      <c r="F1231">
        <v>0.21597222222222223</v>
      </c>
      <c r="G1231" t="s">
        <v>2005</v>
      </c>
    </row>
    <row r="1232" spans="5:7" x14ac:dyDescent="0.25">
      <c r="E1232" t="s">
        <v>1146</v>
      </c>
      <c r="F1232">
        <v>0</v>
      </c>
    </row>
    <row r="1233" spans="1:7" x14ac:dyDescent="0.25">
      <c r="E1233" t="s">
        <v>1147</v>
      </c>
      <c r="F1233">
        <v>0.29722222222222228</v>
      </c>
      <c r="G1233" t="s">
        <v>2006</v>
      </c>
    </row>
    <row r="1234" spans="1:7" x14ac:dyDescent="0.25">
      <c r="E1234" t="s">
        <v>1149</v>
      </c>
      <c r="F1234">
        <v>0.32986111111111116</v>
      </c>
      <c r="G1234" t="s">
        <v>2007</v>
      </c>
    </row>
    <row r="1235" spans="1:7" x14ac:dyDescent="0.25">
      <c r="E1235" t="s">
        <v>1151</v>
      </c>
      <c r="F1235">
        <v>0.34305555555555545</v>
      </c>
      <c r="G1235" t="s">
        <v>2008</v>
      </c>
    </row>
    <row r="1236" spans="1:7" x14ac:dyDescent="0.25">
      <c r="E1236" t="s">
        <v>1153</v>
      </c>
      <c r="F1236">
        <v>0.3354166666666667</v>
      </c>
      <c r="G1236" t="s">
        <v>2009</v>
      </c>
    </row>
    <row r="1237" spans="1:7" x14ac:dyDescent="0.25">
      <c r="E1237" t="s">
        <v>1155</v>
      </c>
      <c r="F1237">
        <v>0.17777777777777781</v>
      </c>
      <c r="G1237" t="s">
        <v>2010</v>
      </c>
    </row>
    <row r="1238" spans="1:7" x14ac:dyDescent="0.25">
      <c r="E1238" t="s">
        <v>1157</v>
      </c>
      <c r="F1238">
        <v>0</v>
      </c>
    </row>
    <row r="1239" spans="1:7" x14ac:dyDescent="0.25">
      <c r="E1239" t="s">
        <v>1158</v>
      </c>
      <c r="F1239">
        <v>0</v>
      </c>
    </row>
    <row r="1240" spans="1:7" x14ac:dyDescent="0.25">
      <c r="E1240" t="s">
        <v>1159</v>
      </c>
      <c r="F1240">
        <v>0.34236111111111112</v>
      </c>
      <c r="G1240" t="s">
        <v>2011</v>
      </c>
    </row>
    <row r="1241" spans="1:7" x14ac:dyDescent="0.25">
      <c r="E1241" t="s">
        <v>1161</v>
      </c>
      <c r="F1241">
        <v>6.6409722222222225</v>
      </c>
      <c r="G1241" t="s">
        <v>1162</v>
      </c>
    </row>
    <row r="1242" spans="1:7" x14ac:dyDescent="0.25">
      <c r="A1242">
        <v>109</v>
      </c>
      <c r="B1242" t="s">
        <v>786</v>
      </c>
      <c r="C1242" t="s">
        <v>2012</v>
      </c>
      <c r="D1242" t="s">
        <v>269</v>
      </c>
      <c r="E1242" t="s">
        <v>1110</v>
      </c>
      <c r="F1242">
        <v>0</v>
      </c>
    </row>
    <row r="1243" spans="1:7" x14ac:dyDescent="0.25">
      <c r="E1243" t="s">
        <v>1111</v>
      </c>
      <c r="F1243">
        <v>0.37430555555555545</v>
      </c>
      <c r="G1243" t="s">
        <v>2013</v>
      </c>
    </row>
    <row r="1244" spans="1:7" x14ac:dyDescent="0.25">
      <c r="E1244" t="s">
        <v>1112</v>
      </c>
      <c r="F1244">
        <v>0.36458333333333326</v>
      </c>
      <c r="G1244" t="s">
        <v>2014</v>
      </c>
    </row>
    <row r="1245" spans="1:7" x14ac:dyDescent="0.25">
      <c r="E1245" t="s">
        <v>1113</v>
      </c>
      <c r="F1245">
        <v>0.41319444444444442</v>
      </c>
      <c r="G1245" t="s">
        <v>2015</v>
      </c>
    </row>
    <row r="1246" spans="1:7" x14ac:dyDescent="0.25">
      <c r="E1246" t="s">
        <v>1114</v>
      </c>
      <c r="F1246">
        <v>0.37916666666666665</v>
      </c>
      <c r="G1246" t="s">
        <v>2016</v>
      </c>
    </row>
    <row r="1247" spans="1:7" x14ac:dyDescent="0.25">
      <c r="E1247" t="s">
        <v>1116</v>
      </c>
      <c r="F1247">
        <v>0.41180555555555554</v>
      </c>
      <c r="G1247" t="s">
        <v>2017</v>
      </c>
    </row>
    <row r="1248" spans="1:7" x14ac:dyDescent="0.25">
      <c r="E1248" t="s">
        <v>1118</v>
      </c>
      <c r="F1248">
        <v>0.3208333333333333</v>
      </c>
      <c r="G1248" t="s">
        <v>2018</v>
      </c>
    </row>
    <row r="1249" spans="5:7" x14ac:dyDescent="0.25">
      <c r="E1249" t="s">
        <v>1120</v>
      </c>
      <c r="F1249">
        <v>0.34791666666666665</v>
      </c>
      <c r="G1249" t="s">
        <v>2019</v>
      </c>
    </row>
    <row r="1250" spans="5:7" x14ac:dyDescent="0.25">
      <c r="E1250" t="s">
        <v>1121</v>
      </c>
      <c r="F1250">
        <v>0.40208333333333335</v>
      </c>
      <c r="G1250" t="s">
        <v>2020</v>
      </c>
    </row>
    <row r="1251" spans="5:7" x14ac:dyDescent="0.25">
      <c r="E1251" t="s">
        <v>1123</v>
      </c>
      <c r="F1251">
        <v>0.40763888888888888</v>
      </c>
      <c r="G1251" t="s">
        <v>2021</v>
      </c>
    </row>
    <row r="1252" spans="5:7" x14ac:dyDescent="0.25">
      <c r="E1252" t="s">
        <v>1125</v>
      </c>
      <c r="F1252">
        <v>0.37361111111111112</v>
      </c>
      <c r="G1252" t="s">
        <v>2022</v>
      </c>
    </row>
    <row r="1253" spans="5:7" x14ac:dyDescent="0.25">
      <c r="E1253" t="s">
        <v>1127</v>
      </c>
      <c r="F1253">
        <v>0.37847222222222232</v>
      </c>
      <c r="G1253" t="s">
        <v>2023</v>
      </c>
    </row>
    <row r="1254" spans="5:7" x14ac:dyDescent="0.25">
      <c r="E1254" t="s">
        <v>1129</v>
      </c>
      <c r="F1254">
        <v>0.41666666666666674</v>
      </c>
      <c r="G1254" t="s">
        <v>2024</v>
      </c>
    </row>
    <row r="1255" spans="5:7" x14ac:dyDescent="0.25">
      <c r="E1255" t="s">
        <v>1131</v>
      </c>
      <c r="F1255">
        <v>0.21527777777777768</v>
      </c>
      <c r="G1255" t="s">
        <v>2025</v>
      </c>
    </row>
    <row r="1256" spans="5:7" x14ac:dyDescent="0.25">
      <c r="E1256" t="s">
        <v>1133</v>
      </c>
      <c r="F1256">
        <v>0</v>
      </c>
    </row>
    <row r="1257" spans="5:7" x14ac:dyDescent="0.25">
      <c r="E1257" t="s">
        <v>1134</v>
      </c>
      <c r="F1257">
        <v>0.43541666666666656</v>
      </c>
      <c r="G1257" t="s">
        <v>2026</v>
      </c>
    </row>
    <row r="1258" spans="5:7" x14ac:dyDescent="0.25">
      <c r="E1258" t="s">
        <v>1136</v>
      </c>
      <c r="F1258">
        <v>0.38055555555555554</v>
      </c>
      <c r="G1258" t="s">
        <v>2027</v>
      </c>
    </row>
    <row r="1259" spans="5:7" x14ac:dyDescent="0.25">
      <c r="E1259" t="s">
        <v>1138</v>
      </c>
      <c r="F1259">
        <v>0.40625</v>
      </c>
      <c r="G1259" t="s">
        <v>2028</v>
      </c>
    </row>
    <row r="1260" spans="5:7" x14ac:dyDescent="0.25">
      <c r="E1260" t="s">
        <v>1140</v>
      </c>
      <c r="F1260">
        <v>0.38888888888888884</v>
      </c>
      <c r="G1260" t="s">
        <v>2029</v>
      </c>
    </row>
    <row r="1261" spans="5:7" x14ac:dyDescent="0.25">
      <c r="E1261" t="s">
        <v>1142</v>
      </c>
      <c r="F1261">
        <v>0.3701388888888888</v>
      </c>
      <c r="G1261" t="s">
        <v>2030</v>
      </c>
    </row>
    <row r="1262" spans="5:7" x14ac:dyDescent="0.25">
      <c r="E1262" t="s">
        <v>1144</v>
      </c>
      <c r="F1262">
        <v>0.35486111111111107</v>
      </c>
      <c r="G1262" t="s">
        <v>2031</v>
      </c>
    </row>
    <row r="1263" spans="5:7" x14ac:dyDescent="0.25">
      <c r="E1263" t="s">
        <v>1146</v>
      </c>
      <c r="F1263">
        <v>0.33333333333333326</v>
      </c>
      <c r="G1263" t="s">
        <v>2032</v>
      </c>
    </row>
    <row r="1264" spans="5:7" x14ac:dyDescent="0.25">
      <c r="E1264" t="s">
        <v>1147</v>
      </c>
      <c r="F1264">
        <v>0.37430555555555545</v>
      </c>
      <c r="G1264" t="s">
        <v>2033</v>
      </c>
    </row>
    <row r="1265" spans="1:7" x14ac:dyDescent="0.25">
      <c r="E1265" t="s">
        <v>1149</v>
      </c>
      <c r="F1265">
        <v>0.40069444444444446</v>
      </c>
      <c r="G1265" t="s">
        <v>2034</v>
      </c>
    </row>
    <row r="1266" spans="1:7" x14ac:dyDescent="0.25">
      <c r="E1266" t="s">
        <v>1151</v>
      </c>
      <c r="F1266">
        <v>0.38749999999999996</v>
      </c>
      <c r="G1266" t="s">
        <v>2035</v>
      </c>
    </row>
    <row r="1267" spans="1:7" x14ac:dyDescent="0.25">
      <c r="E1267" t="s">
        <v>1153</v>
      </c>
      <c r="F1267">
        <v>0.39375000000000004</v>
      </c>
      <c r="G1267" t="s">
        <v>2036</v>
      </c>
    </row>
    <row r="1268" spans="1:7" x14ac:dyDescent="0.25">
      <c r="E1268" t="s">
        <v>1155</v>
      </c>
      <c r="F1268">
        <v>0.40208333333333335</v>
      </c>
      <c r="G1268" t="s">
        <v>2037</v>
      </c>
    </row>
    <row r="1269" spans="1:7" x14ac:dyDescent="0.25">
      <c r="E1269" t="s">
        <v>1157</v>
      </c>
      <c r="F1269">
        <v>0.28333333333333344</v>
      </c>
      <c r="G1269" t="s">
        <v>2038</v>
      </c>
    </row>
    <row r="1270" spans="1:7" x14ac:dyDescent="0.25">
      <c r="E1270" t="s">
        <v>1158</v>
      </c>
      <c r="F1270">
        <v>0</v>
      </c>
    </row>
    <row r="1271" spans="1:7" x14ac:dyDescent="0.25">
      <c r="E1271" t="s">
        <v>1159</v>
      </c>
      <c r="F1271">
        <v>0.41388888888888897</v>
      </c>
      <c r="G1271" t="s">
        <v>2039</v>
      </c>
    </row>
    <row r="1272" spans="1:7" x14ac:dyDescent="0.25">
      <c r="E1272" t="s">
        <v>1161</v>
      </c>
      <c r="F1272">
        <v>10.130555555555556</v>
      </c>
      <c r="G1272" t="s">
        <v>1162</v>
      </c>
    </row>
    <row r="1273" spans="1:7" x14ac:dyDescent="0.25">
      <c r="A1273">
        <v>50</v>
      </c>
      <c r="B1273" t="s">
        <v>2040</v>
      </c>
      <c r="C1273" t="s">
        <v>2041</v>
      </c>
      <c r="D1273" t="s">
        <v>247</v>
      </c>
      <c r="E1273" t="s">
        <v>1110</v>
      </c>
      <c r="F1273">
        <v>0</v>
      </c>
    </row>
    <row r="1274" spans="1:7" x14ac:dyDescent="0.25">
      <c r="E1274" t="s">
        <v>1111</v>
      </c>
      <c r="F1274">
        <v>0.29583333333333339</v>
      </c>
      <c r="G1274" t="s">
        <v>2042</v>
      </c>
    </row>
    <row r="1275" spans="1:7" x14ac:dyDescent="0.25">
      <c r="E1275" t="s">
        <v>1112</v>
      </c>
      <c r="F1275">
        <v>0.3173611111111112</v>
      </c>
      <c r="G1275" t="s">
        <v>2043</v>
      </c>
    </row>
    <row r="1276" spans="1:7" x14ac:dyDescent="0.25">
      <c r="E1276" t="s">
        <v>1113</v>
      </c>
      <c r="F1276">
        <v>0.29722222222222228</v>
      </c>
      <c r="G1276" t="s">
        <v>2044</v>
      </c>
    </row>
    <row r="1277" spans="1:7" x14ac:dyDescent="0.25">
      <c r="E1277" t="s">
        <v>1114</v>
      </c>
      <c r="F1277">
        <v>0</v>
      </c>
    </row>
    <row r="1278" spans="1:7" x14ac:dyDescent="0.25">
      <c r="E1278" t="s">
        <v>1116</v>
      </c>
      <c r="F1278">
        <v>0.30555555555555558</v>
      </c>
      <c r="G1278" t="s">
        <v>2045</v>
      </c>
    </row>
    <row r="1279" spans="1:7" x14ac:dyDescent="0.25">
      <c r="E1279" t="s">
        <v>1118</v>
      </c>
      <c r="F1279">
        <v>0.21180555555555558</v>
      </c>
      <c r="G1279" t="s">
        <v>2046</v>
      </c>
    </row>
    <row r="1280" spans="1:7" x14ac:dyDescent="0.25">
      <c r="E1280" t="s">
        <v>1120</v>
      </c>
      <c r="F1280">
        <v>0</v>
      </c>
    </row>
    <row r="1281" spans="5:6" x14ac:dyDescent="0.25">
      <c r="E1281" t="s">
        <v>1121</v>
      </c>
      <c r="F1281">
        <v>0</v>
      </c>
    </row>
    <row r="1282" spans="5:6" x14ac:dyDescent="0.25">
      <c r="E1282" t="s">
        <v>1123</v>
      </c>
      <c r="F1282">
        <v>0</v>
      </c>
    </row>
    <row r="1283" spans="5:6" x14ac:dyDescent="0.25">
      <c r="E1283" t="s">
        <v>1125</v>
      </c>
      <c r="F1283">
        <v>0</v>
      </c>
    </row>
    <row r="1284" spans="5:6" x14ac:dyDescent="0.25">
      <c r="E1284" t="s">
        <v>1127</v>
      </c>
      <c r="F1284">
        <v>0</v>
      </c>
    </row>
    <row r="1285" spans="5:6" x14ac:dyDescent="0.25">
      <c r="E1285" t="s">
        <v>1129</v>
      </c>
      <c r="F1285">
        <v>0</v>
      </c>
    </row>
    <row r="1286" spans="5:6" x14ac:dyDescent="0.25">
      <c r="E1286" t="s">
        <v>1131</v>
      </c>
      <c r="F1286">
        <v>0</v>
      </c>
    </row>
    <row r="1287" spans="5:6" x14ac:dyDescent="0.25">
      <c r="E1287" t="s">
        <v>1133</v>
      </c>
      <c r="F1287">
        <v>0</v>
      </c>
    </row>
    <row r="1288" spans="5:6" x14ac:dyDescent="0.25">
      <c r="E1288" t="s">
        <v>1134</v>
      </c>
      <c r="F1288">
        <v>0</v>
      </c>
    </row>
    <row r="1289" spans="5:6" x14ac:dyDescent="0.25">
      <c r="E1289" t="s">
        <v>1136</v>
      </c>
      <c r="F1289">
        <v>0</v>
      </c>
    </row>
    <row r="1290" spans="5:6" x14ac:dyDescent="0.25">
      <c r="E1290" t="s">
        <v>1138</v>
      </c>
      <c r="F1290">
        <v>0</v>
      </c>
    </row>
    <row r="1291" spans="5:6" x14ac:dyDescent="0.25">
      <c r="E1291" t="s">
        <v>1140</v>
      </c>
      <c r="F1291">
        <v>0</v>
      </c>
    </row>
    <row r="1292" spans="5:6" x14ac:dyDescent="0.25">
      <c r="E1292" t="s">
        <v>1142</v>
      </c>
      <c r="F1292">
        <v>0</v>
      </c>
    </row>
    <row r="1293" spans="5:6" x14ac:dyDescent="0.25">
      <c r="E1293" t="s">
        <v>1144</v>
      </c>
      <c r="F1293">
        <v>0</v>
      </c>
    </row>
    <row r="1294" spans="5:6" x14ac:dyDescent="0.25">
      <c r="E1294" t="s">
        <v>1146</v>
      </c>
      <c r="F1294">
        <v>0</v>
      </c>
    </row>
    <row r="1295" spans="5:6" x14ac:dyDescent="0.25">
      <c r="E1295" t="s">
        <v>1147</v>
      </c>
      <c r="F1295">
        <v>0</v>
      </c>
    </row>
    <row r="1296" spans="5:6" x14ac:dyDescent="0.25">
      <c r="E1296" t="s">
        <v>1149</v>
      </c>
      <c r="F1296">
        <v>0</v>
      </c>
    </row>
    <row r="1297" spans="1:7" x14ac:dyDescent="0.25">
      <c r="E1297" t="s">
        <v>1151</v>
      </c>
      <c r="F1297">
        <v>0</v>
      </c>
    </row>
    <row r="1298" spans="1:7" x14ac:dyDescent="0.25">
      <c r="E1298" t="s">
        <v>1153</v>
      </c>
      <c r="F1298">
        <v>0</v>
      </c>
    </row>
    <row r="1299" spans="1:7" x14ac:dyDescent="0.25">
      <c r="E1299" t="s">
        <v>1155</v>
      </c>
      <c r="F1299">
        <v>0</v>
      </c>
    </row>
    <row r="1300" spans="1:7" x14ac:dyDescent="0.25">
      <c r="E1300" t="s">
        <v>1157</v>
      </c>
      <c r="F1300">
        <v>0</v>
      </c>
    </row>
    <row r="1301" spans="1:7" x14ac:dyDescent="0.25">
      <c r="E1301" t="s">
        <v>1158</v>
      </c>
      <c r="F1301">
        <v>0</v>
      </c>
    </row>
    <row r="1302" spans="1:7" x14ac:dyDescent="0.25">
      <c r="E1302" t="s">
        <v>1159</v>
      </c>
      <c r="F1302">
        <v>0</v>
      </c>
    </row>
    <row r="1303" spans="1:7" x14ac:dyDescent="0.25">
      <c r="E1303" t="s">
        <v>1161</v>
      </c>
      <c r="F1303">
        <v>1.4277777777777776</v>
      </c>
      <c r="G1303" t="s">
        <v>1162</v>
      </c>
    </row>
    <row r="1304" spans="1:7" x14ac:dyDescent="0.25">
      <c r="A1304">
        <v>47</v>
      </c>
      <c r="B1304" t="s">
        <v>2047</v>
      </c>
      <c r="C1304" t="s">
        <v>2048</v>
      </c>
      <c r="D1304" t="s">
        <v>2049</v>
      </c>
      <c r="E1304" t="s">
        <v>1110</v>
      </c>
      <c r="F1304">
        <v>0</v>
      </c>
    </row>
    <row r="1305" spans="1:7" x14ac:dyDescent="0.25">
      <c r="E1305" t="s">
        <v>1111</v>
      </c>
      <c r="F1305">
        <v>0.29930555555555549</v>
      </c>
      <c r="G1305" t="s">
        <v>2050</v>
      </c>
    </row>
    <row r="1306" spans="1:7" x14ac:dyDescent="0.25">
      <c r="E1306" t="s">
        <v>1112</v>
      </c>
      <c r="F1306">
        <v>0</v>
      </c>
    </row>
    <row r="1307" spans="1:7" x14ac:dyDescent="0.25">
      <c r="E1307" t="s">
        <v>1113</v>
      </c>
      <c r="F1307">
        <v>0.29791666666666661</v>
      </c>
      <c r="G1307" t="s">
        <v>2051</v>
      </c>
    </row>
    <row r="1308" spans="1:7" x14ac:dyDescent="0.25">
      <c r="E1308" t="s">
        <v>1114</v>
      </c>
      <c r="F1308">
        <v>0.40416666666666656</v>
      </c>
      <c r="G1308" t="s">
        <v>2052</v>
      </c>
    </row>
    <row r="1309" spans="1:7" x14ac:dyDescent="0.25">
      <c r="E1309" t="s">
        <v>1116</v>
      </c>
      <c r="F1309">
        <v>0.30208333333333326</v>
      </c>
      <c r="G1309" t="s">
        <v>2053</v>
      </c>
    </row>
    <row r="1310" spans="1:7" x14ac:dyDescent="0.25">
      <c r="E1310" t="s">
        <v>1118</v>
      </c>
      <c r="F1310">
        <v>0</v>
      </c>
    </row>
    <row r="1311" spans="1:7" x14ac:dyDescent="0.25">
      <c r="E1311" t="s">
        <v>1120</v>
      </c>
      <c r="F1311">
        <v>0</v>
      </c>
    </row>
    <row r="1312" spans="1:7" x14ac:dyDescent="0.25">
      <c r="E1312" t="s">
        <v>1121</v>
      </c>
      <c r="F1312">
        <v>0.18888888888888888</v>
      </c>
      <c r="G1312" t="s">
        <v>2054</v>
      </c>
    </row>
    <row r="1313" spans="5:7" x14ac:dyDescent="0.25">
      <c r="E1313" t="s">
        <v>1123</v>
      </c>
      <c r="F1313">
        <v>0.40694444444444455</v>
      </c>
      <c r="G1313" t="s">
        <v>2055</v>
      </c>
    </row>
    <row r="1314" spans="5:7" x14ac:dyDescent="0.25">
      <c r="E1314" t="s">
        <v>1125</v>
      </c>
      <c r="F1314">
        <v>0.40972222222222232</v>
      </c>
      <c r="G1314" t="s">
        <v>2056</v>
      </c>
    </row>
    <row r="1315" spans="5:7" x14ac:dyDescent="0.25">
      <c r="E1315" t="s">
        <v>1127</v>
      </c>
      <c r="F1315">
        <v>0</v>
      </c>
    </row>
    <row r="1316" spans="5:7" x14ac:dyDescent="0.25">
      <c r="E1316" t="s">
        <v>1129</v>
      </c>
      <c r="F1316">
        <v>0</v>
      </c>
    </row>
    <row r="1317" spans="5:7" x14ac:dyDescent="0.25">
      <c r="E1317" t="s">
        <v>1131</v>
      </c>
      <c r="F1317">
        <v>0</v>
      </c>
    </row>
    <row r="1318" spans="5:7" x14ac:dyDescent="0.25">
      <c r="E1318" t="s">
        <v>1133</v>
      </c>
      <c r="F1318">
        <v>0</v>
      </c>
    </row>
    <row r="1319" spans="5:7" x14ac:dyDescent="0.25">
      <c r="E1319" t="s">
        <v>1134</v>
      </c>
      <c r="F1319">
        <v>0</v>
      </c>
    </row>
    <row r="1320" spans="5:7" x14ac:dyDescent="0.25">
      <c r="E1320" t="s">
        <v>1136</v>
      </c>
      <c r="F1320">
        <v>0.11597222222222214</v>
      </c>
      <c r="G1320" t="s">
        <v>2057</v>
      </c>
    </row>
    <row r="1321" spans="5:7" x14ac:dyDescent="0.25">
      <c r="E1321" t="s">
        <v>1138</v>
      </c>
      <c r="F1321">
        <v>0.29444444444444451</v>
      </c>
      <c r="G1321" t="s">
        <v>2058</v>
      </c>
    </row>
    <row r="1322" spans="5:7" x14ac:dyDescent="0.25">
      <c r="E1322" t="s">
        <v>1140</v>
      </c>
      <c r="F1322">
        <v>0.29652777777777772</v>
      </c>
      <c r="G1322" t="s">
        <v>2059</v>
      </c>
    </row>
    <row r="1323" spans="5:7" x14ac:dyDescent="0.25">
      <c r="E1323" t="s">
        <v>1142</v>
      </c>
      <c r="F1323">
        <v>0.29097222222222219</v>
      </c>
      <c r="G1323" t="s">
        <v>2060</v>
      </c>
    </row>
    <row r="1324" spans="5:7" x14ac:dyDescent="0.25">
      <c r="E1324" t="s">
        <v>1144</v>
      </c>
      <c r="F1324">
        <v>0.20763888888888893</v>
      </c>
      <c r="G1324" t="s">
        <v>2061</v>
      </c>
    </row>
    <row r="1325" spans="5:7" x14ac:dyDescent="0.25">
      <c r="E1325" t="s">
        <v>1146</v>
      </c>
      <c r="F1325">
        <v>0</v>
      </c>
    </row>
    <row r="1326" spans="5:7" x14ac:dyDescent="0.25">
      <c r="E1326" t="s">
        <v>1147</v>
      </c>
      <c r="F1326">
        <v>0.29930555555555549</v>
      </c>
      <c r="G1326" t="s">
        <v>2062</v>
      </c>
    </row>
    <row r="1327" spans="5:7" x14ac:dyDescent="0.25">
      <c r="E1327" t="s">
        <v>1149</v>
      </c>
      <c r="F1327">
        <v>0.3354166666666667</v>
      </c>
      <c r="G1327" t="s">
        <v>2063</v>
      </c>
    </row>
    <row r="1328" spans="5:7" x14ac:dyDescent="0.25">
      <c r="E1328" t="s">
        <v>1151</v>
      </c>
      <c r="F1328">
        <v>0.3354166666666667</v>
      </c>
      <c r="G1328" t="s">
        <v>2064</v>
      </c>
    </row>
    <row r="1329" spans="1:7" x14ac:dyDescent="0.25">
      <c r="E1329" t="s">
        <v>1153</v>
      </c>
      <c r="F1329">
        <v>0.32499999999999996</v>
      </c>
      <c r="G1329" t="s">
        <v>2065</v>
      </c>
    </row>
    <row r="1330" spans="1:7" x14ac:dyDescent="0.25">
      <c r="E1330" t="s">
        <v>1155</v>
      </c>
      <c r="F1330">
        <v>0.17500000000000004</v>
      </c>
      <c r="G1330" t="s">
        <v>2066</v>
      </c>
    </row>
    <row r="1331" spans="1:7" x14ac:dyDescent="0.25">
      <c r="E1331" t="s">
        <v>1157</v>
      </c>
      <c r="F1331">
        <v>0</v>
      </c>
    </row>
    <row r="1332" spans="1:7" x14ac:dyDescent="0.25">
      <c r="E1332" t="s">
        <v>1158</v>
      </c>
      <c r="F1332">
        <v>0</v>
      </c>
    </row>
    <row r="1333" spans="1:7" x14ac:dyDescent="0.25">
      <c r="E1333" t="s">
        <v>1159</v>
      </c>
      <c r="F1333">
        <v>0.33333333333333326</v>
      </c>
      <c r="G1333" t="s">
        <v>2067</v>
      </c>
    </row>
    <row r="1334" spans="1:7" x14ac:dyDescent="0.25">
      <c r="E1334" t="s">
        <v>1161</v>
      </c>
      <c r="F1334">
        <v>5.3180555555555555</v>
      </c>
      <c r="G1334" t="s">
        <v>1162</v>
      </c>
    </row>
    <row r="1335" spans="1:7" x14ac:dyDescent="0.25">
      <c r="A1335">
        <v>62</v>
      </c>
      <c r="B1335" t="s">
        <v>2068</v>
      </c>
      <c r="C1335" t="s">
        <v>2069</v>
      </c>
      <c r="D1335" t="s">
        <v>236</v>
      </c>
      <c r="E1335" t="s">
        <v>1110</v>
      </c>
      <c r="F1335">
        <v>0</v>
      </c>
    </row>
    <row r="1336" spans="1:7" x14ac:dyDescent="0.25">
      <c r="E1336" t="s">
        <v>1111</v>
      </c>
      <c r="F1336">
        <v>0.29374999999999996</v>
      </c>
      <c r="G1336" t="s">
        <v>2070</v>
      </c>
    </row>
    <row r="1337" spans="1:7" x14ac:dyDescent="0.25">
      <c r="E1337" t="s">
        <v>1112</v>
      </c>
      <c r="F1337">
        <v>0.31388888888888888</v>
      </c>
      <c r="G1337" t="s">
        <v>2071</v>
      </c>
    </row>
    <row r="1338" spans="1:7" x14ac:dyDescent="0.25">
      <c r="E1338" t="s">
        <v>1113</v>
      </c>
      <c r="F1338">
        <v>0.29305555555555562</v>
      </c>
      <c r="G1338" t="s">
        <v>2072</v>
      </c>
    </row>
    <row r="1339" spans="1:7" x14ac:dyDescent="0.25">
      <c r="E1339" t="s">
        <v>1114</v>
      </c>
      <c r="F1339">
        <v>0.29166666666666674</v>
      </c>
      <c r="G1339" t="s">
        <v>2073</v>
      </c>
    </row>
    <row r="1340" spans="1:7" x14ac:dyDescent="0.25">
      <c r="E1340" t="s">
        <v>1116</v>
      </c>
      <c r="F1340">
        <v>0.30486111111111103</v>
      </c>
      <c r="G1340" t="s">
        <v>2074</v>
      </c>
    </row>
    <row r="1341" spans="1:7" x14ac:dyDescent="0.25">
      <c r="E1341" t="s">
        <v>1118</v>
      </c>
      <c r="F1341">
        <v>0.20833333333333326</v>
      </c>
      <c r="G1341" t="s">
        <v>2075</v>
      </c>
    </row>
    <row r="1342" spans="1:7" x14ac:dyDescent="0.25">
      <c r="E1342" t="s">
        <v>1120</v>
      </c>
      <c r="F1342">
        <v>0</v>
      </c>
    </row>
    <row r="1343" spans="1:7" x14ac:dyDescent="0.25">
      <c r="E1343" t="s">
        <v>1121</v>
      </c>
      <c r="F1343">
        <v>0.2895833333333333</v>
      </c>
      <c r="G1343" t="s">
        <v>2076</v>
      </c>
    </row>
    <row r="1344" spans="1:7" x14ac:dyDescent="0.25">
      <c r="E1344" t="s">
        <v>1123</v>
      </c>
      <c r="F1344">
        <v>0.29652777777777772</v>
      </c>
      <c r="G1344" t="s">
        <v>2077</v>
      </c>
    </row>
    <row r="1345" spans="5:7" x14ac:dyDescent="0.25">
      <c r="E1345" t="s">
        <v>1125</v>
      </c>
      <c r="F1345">
        <v>0.29305555555555562</v>
      </c>
      <c r="G1345" t="s">
        <v>2078</v>
      </c>
    </row>
    <row r="1346" spans="5:7" x14ac:dyDescent="0.25">
      <c r="E1346" t="s">
        <v>1127</v>
      </c>
      <c r="F1346">
        <v>0.29652777777777772</v>
      </c>
      <c r="G1346" t="s">
        <v>2079</v>
      </c>
    </row>
    <row r="1347" spans="5:7" x14ac:dyDescent="0.25">
      <c r="E1347" t="s">
        <v>1129</v>
      </c>
      <c r="F1347">
        <v>0.3354166666666667</v>
      </c>
      <c r="G1347" t="s">
        <v>2080</v>
      </c>
    </row>
    <row r="1348" spans="5:7" x14ac:dyDescent="0.25">
      <c r="E1348" t="s">
        <v>1131</v>
      </c>
      <c r="F1348">
        <v>0.20277777777777772</v>
      </c>
      <c r="G1348" t="s">
        <v>2081</v>
      </c>
    </row>
    <row r="1349" spans="5:7" x14ac:dyDescent="0.25">
      <c r="E1349" t="s">
        <v>1133</v>
      </c>
      <c r="F1349">
        <v>0</v>
      </c>
    </row>
    <row r="1350" spans="5:7" x14ac:dyDescent="0.25">
      <c r="E1350" t="s">
        <v>1134</v>
      </c>
      <c r="F1350">
        <v>0.28888888888888897</v>
      </c>
      <c r="G1350" t="s">
        <v>2082</v>
      </c>
    </row>
    <row r="1351" spans="5:7" x14ac:dyDescent="0.25">
      <c r="E1351" t="s">
        <v>1136</v>
      </c>
      <c r="F1351">
        <v>0.2895833333333333</v>
      </c>
      <c r="G1351" t="s">
        <v>2083</v>
      </c>
    </row>
    <row r="1352" spans="5:7" x14ac:dyDescent="0.25">
      <c r="E1352" t="s">
        <v>1138</v>
      </c>
      <c r="F1352">
        <v>0.29930555555555549</v>
      </c>
      <c r="G1352" t="s">
        <v>2084</v>
      </c>
    </row>
    <row r="1353" spans="5:7" x14ac:dyDescent="0.25">
      <c r="E1353" t="s">
        <v>1140</v>
      </c>
      <c r="F1353">
        <v>0.30000000000000004</v>
      </c>
      <c r="G1353" t="s">
        <v>2085</v>
      </c>
    </row>
    <row r="1354" spans="5:7" x14ac:dyDescent="0.25">
      <c r="E1354" t="s">
        <v>1142</v>
      </c>
      <c r="F1354">
        <v>0.29444444444444451</v>
      </c>
      <c r="G1354" t="s">
        <v>2086</v>
      </c>
    </row>
    <row r="1355" spans="5:7" x14ac:dyDescent="0.25">
      <c r="E1355" t="s">
        <v>1144</v>
      </c>
      <c r="F1355">
        <v>0.20972222222222214</v>
      </c>
      <c r="G1355" t="s">
        <v>2087</v>
      </c>
    </row>
    <row r="1356" spans="5:7" x14ac:dyDescent="0.25">
      <c r="E1356" t="s">
        <v>1146</v>
      </c>
      <c r="F1356">
        <v>0</v>
      </c>
    </row>
    <row r="1357" spans="5:7" x14ac:dyDescent="0.25">
      <c r="E1357" t="s">
        <v>1147</v>
      </c>
      <c r="F1357">
        <v>0.29722222222222228</v>
      </c>
      <c r="G1357" t="s">
        <v>2088</v>
      </c>
    </row>
    <row r="1358" spans="5:7" x14ac:dyDescent="0.25">
      <c r="E1358" t="s">
        <v>1149</v>
      </c>
      <c r="F1358">
        <v>0.36805555555555558</v>
      </c>
      <c r="G1358" t="s">
        <v>2089</v>
      </c>
    </row>
    <row r="1359" spans="5:7" x14ac:dyDescent="0.25">
      <c r="E1359" t="s">
        <v>1151</v>
      </c>
      <c r="F1359">
        <v>0.34097222222222223</v>
      </c>
      <c r="G1359" t="s">
        <v>2090</v>
      </c>
    </row>
    <row r="1360" spans="5:7" x14ac:dyDescent="0.25">
      <c r="E1360" t="s">
        <v>1153</v>
      </c>
      <c r="F1360">
        <v>0.33749999999999991</v>
      </c>
      <c r="G1360" t="s">
        <v>2091</v>
      </c>
    </row>
    <row r="1361" spans="1:7" x14ac:dyDescent="0.25">
      <c r="E1361" t="s">
        <v>1155</v>
      </c>
      <c r="F1361">
        <v>0.17152777777777772</v>
      </c>
      <c r="G1361" t="s">
        <v>2092</v>
      </c>
    </row>
    <row r="1362" spans="1:7" x14ac:dyDescent="0.25">
      <c r="E1362" t="s">
        <v>1157</v>
      </c>
      <c r="F1362">
        <v>0</v>
      </c>
    </row>
    <row r="1363" spans="1:7" x14ac:dyDescent="0.25">
      <c r="E1363" t="s">
        <v>1158</v>
      </c>
      <c r="F1363">
        <v>0</v>
      </c>
    </row>
    <row r="1364" spans="1:7" x14ac:dyDescent="0.25">
      <c r="E1364" t="s">
        <v>1159</v>
      </c>
      <c r="F1364">
        <v>0.33611111111111103</v>
      </c>
      <c r="G1364" t="s">
        <v>2093</v>
      </c>
    </row>
    <row r="1365" spans="1:7" x14ac:dyDescent="0.25">
      <c r="E1365" t="s">
        <v>1161</v>
      </c>
      <c r="F1365">
        <v>6.9527777777777775</v>
      </c>
      <c r="G1365" t="s">
        <v>1162</v>
      </c>
    </row>
    <row r="1366" spans="1:7" x14ac:dyDescent="0.25">
      <c r="A1366">
        <v>24</v>
      </c>
      <c r="B1366" t="s">
        <v>2094</v>
      </c>
      <c r="C1366" t="s">
        <v>2095</v>
      </c>
      <c r="D1366" t="s">
        <v>2096</v>
      </c>
      <c r="E1366" t="s">
        <v>1110</v>
      </c>
      <c r="F1366">
        <v>0</v>
      </c>
    </row>
    <row r="1367" spans="1:7" x14ac:dyDescent="0.25">
      <c r="E1367" t="s">
        <v>1111</v>
      </c>
      <c r="F1367">
        <v>0.22291666666666665</v>
      </c>
      <c r="G1367" t="s">
        <v>2097</v>
      </c>
    </row>
    <row r="1368" spans="1:7" x14ac:dyDescent="0.25">
      <c r="E1368" t="s">
        <v>1112</v>
      </c>
      <c r="F1368">
        <v>0.3208333333333333</v>
      </c>
      <c r="G1368" t="s">
        <v>2098</v>
      </c>
    </row>
    <row r="1369" spans="1:7" x14ac:dyDescent="0.25">
      <c r="E1369" t="s">
        <v>1113</v>
      </c>
      <c r="F1369">
        <v>0.28888888888888897</v>
      </c>
      <c r="G1369" t="s">
        <v>2099</v>
      </c>
    </row>
    <row r="1370" spans="1:7" x14ac:dyDescent="0.25">
      <c r="E1370" t="s">
        <v>1114</v>
      </c>
      <c r="F1370">
        <v>0.29166666666666674</v>
      </c>
      <c r="G1370" t="s">
        <v>2100</v>
      </c>
    </row>
    <row r="1371" spans="1:7" x14ac:dyDescent="0.25">
      <c r="E1371" t="s">
        <v>1116</v>
      </c>
      <c r="F1371">
        <v>0.30208333333333326</v>
      </c>
      <c r="G1371" t="s">
        <v>2101</v>
      </c>
    </row>
    <row r="1372" spans="1:7" x14ac:dyDescent="0.25">
      <c r="E1372" t="s">
        <v>1118</v>
      </c>
      <c r="F1372">
        <v>0.20416666666666661</v>
      </c>
      <c r="G1372" t="s">
        <v>2102</v>
      </c>
    </row>
    <row r="1373" spans="1:7" x14ac:dyDescent="0.25">
      <c r="E1373" t="s">
        <v>1120</v>
      </c>
      <c r="F1373">
        <v>0</v>
      </c>
    </row>
    <row r="1374" spans="1:7" x14ac:dyDescent="0.25">
      <c r="E1374" t="s">
        <v>1121</v>
      </c>
      <c r="F1374">
        <v>0</v>
      </c>
    </row>
    <row r="1375" spans="1:7" x14ac:dyDescent="0.25">
      <c r="E1375" t="s">
        <v>1123</v>
      </c>
      <c r="F1375">
        <v>0</v>
      </c>
    </row>
    <row r="1376" spans="1:7" x14ac:dyDescent="0.25">
      <c r="E1376" t="s">
        <v>1125</v>
      </c>
      <c r="F1376">
        <v>0</v>
      </c>
    </row>
    <row r="1377" spans="5:7" x14ac:dyDescent="0.25">
      <c r="E1377" t="s">
        <v>1127</v>
      </c>
      <c r="F1377">
        <v>0</v>
      </c>
    </row>
    <row r="1378" spans="5:7" x14ac:dyDescent="0.25">
      <c r="E1378" t="s">
        <v>1129</v>
      </c>
      <c r="F1378">
        <v>0</v>
      </c>
    </row>
    <row r="1379" spans="5:7" x14ac:dyDescent="0.25">
      <c r="E1379" t="s">
        <v>1131</v>
      </c>
      <c r="F1379">
        <v>0</v>
      </c>
    </row>
    <row r="1380" spans="5:7" x14ac:dyDescent="0.25">
      <c r="E1380" t="s">
        <v>1133</v>
      </c>
      <c r="F1380">
        <v>0</v>
      </c>
    </row>
    <row r="1381" spans="5:7" x14ac:dyDescent="0.25">
      <c r="E1381" t="s">
        <v>1134</v>
      </c>
      <c r="F1381">
        <v>0</v>
      </c>
    </row>
    <row r="1382" spans="5:7" x14ac:dyDescent="0.25">
      <c r="E1382" t="s">
        <v>1136</v>
      </c>
      <c r="F1382">
        <v>0</v>
      </c>
    </row>
    <row r="1383" spans="5:7" x14ac:dyDescent="0.25">
      <c r="E1383" t="s">
        <v>1138</v>
      </c>
      <c r="F1383">
        <v>0.28472222222222232</v>
      </c>
      <c r="G1383" t="s">
        <v>2103</v>
      </c>
    </row>
    <row r="1384" spans="5:7" x14ac:dyDescent="0.25">
      <c r="E1384" t="s">
        <v>1140</v>
      </c>
      <c r="F1384">
        <v>0.29930555555555549</v>
      </c>
      <c r="G1384" t="s">
        <v>2104</v>
      </c>
    </row>
    <row r="1385" spans="5:7" x14ac:dyDescent="0.25">
      <c r="E1385" t="s">
        <v>1142</v>
      </c>
      <c r="F1385">
        <v>0.29097222222222219</v>
      </c>
      <c r="G1385" t="s">
        <v>2105</v>
      </c>
    </row>
    <row r="1386" spans="5:7" x14ac:dyDescent="0.25">
      <c r="E1386" t="s">
        <v>1144</v>
      </c>
      <c r="F1386">
        <v>0.39513888888888893</v>
      </c>
      <c r="G1386" t="s">
        <v>2106</v>
      </c>
    </row>
    <row r="1387" spans="5:7" x14ac:dyDescent="0.25">
      <c r="E1387" t="s">
        <v>1146</v>
      </c>
      <c r="F1387">
        <v>0</v>
      </c>
    </row>
    <row r="1388" spans="5:7" x14ac:dyDescent="0.25">
      <c r="E1388" t="s">
        <v>1147</v>
      </c>
      <c r="F1388">
        <v>0.29305555555555562</v>
      </c>
      <c r="G1388" t="s">
        <v>2107</v>
      </c>
    </row>
    <row r="1389" spans="5:7" x14ac:dyDescent="0.25">
      <c r="E1389" t="s">
        <v>1149</v>
      </c>
      <c r="F1389">
        <v>0.33333333333333326</v>
      </c>
      <c r="G1389" t="s">
        <v>2108</v>
      </c>
    </row>
    <row r="1390" spans="5:7" x14ac:dyDescent="0.25">
      <c r="E1390" t="s">
        <v>1151</v>
      </c>
      <c r="F1390">
        <v>0.33402777777777781</v>
      </c>
      <c r="G1390" t="s">
        <v>2109</v>
      </c>
    </row>
    <row r="1391" spans="5:7" x14ac:dyDescent="0.25">
      <c r="E1391" t="s">
        <v>1153</v>
      </c>
      <c r="F1391">
        <v>0.33333333333333326</v>
      </c>
      <c r="G1391" t="s">
        <v>2110</v>
      </c>
    </row>
    <row r="1392" spans="5:7" x14ac:dyDescent="0.25">
      <c r="E1392" t="s">
        <v>1155</v>
      </c>
      <c r="F1392">
        <v>0.1826388888888888</v>
      </c>
      <c r="G1392" t="s">
        <v>2111</v>
      </c>
    </row>
    <row r="1393" spans="1:7" x14ac:dyDescent="0.25">
      <c r="E1393" t="s">
        <v>1157</v>
      </c>
      <c r="F1393">
        <v>0</v>
      </c>
    </row>
    <row r="1394" spans="1:7" x14ac:dyDescent="0.25">
      <c r="E1394" t="s">
        <v>1158</v>
      </c>
      <c r="F1394">
        <v>0</v>
      </c>
    </row>
    <row r="1395" spans="1:7" x14ac:dyDescent="0.25">
      <c r="E1395" t="s">
        <v>1159</v>
      </c>
      <c r="F1395">
        <v>0.33263888888888893</v>
      </c>
      <c r="G1395" t="s">
        <v>2112</v>
      </c>
    </row>
    <row r="1396" spans="1:7" x14ac:dyDescent="0.25">
      <c r="E1396" t="s">
        <v>1161</v>
      </c>
      <c r="F1396">
        <v>4.7097222222222221</v>
      </c>
      <c r="G1396" t="s">
        <v>1162</v>
      </c>
    </row>
    <row r="1397" spans="1:7" x14ac:dyDescent="0.25">
      <c r="A1397">
        <v>90</v>
      </c>
      <c r="B1397" t="s">
        <v>2113</v>
      </c>
      <c r="C1397" t="s">
        <v>706</v>
      </c>
      <c r="D1397" t="s">
        <v>272</v>
      </c>
      <c r="E1397" t="s">
        <v>1110</v>
      </c>
      <c r="F1397">
        <v>0</v>
      </c>
    </row>
    <row r="1398" spans="1:7" x14ac:dyDescent="0.25">
      <c r="E1398" t="s">
        <v>1111</v>
      </c>
      <c r="F1398">
        <v>0.30138888888888893</v>
      </c>
      <c r="G1398" t="s">
        <v>2114</v>
      </c>
    </row>
    <row r="1399" spans="1:7" x14ac:dyDescent="0.25">
      <c r="E1399" t="s">
        <v>1112</v>
      </c>
      <c r="F1399">
        <v>0.32152777777777786</v>
      </c>
      <c r="G1399" t="s">
        <v>2115</v>
      </c>
    </row>
    <row r="1400" spans="1:7" x14ac:dyDescent="0.25">
      <c r="E1400" t="s">
        <v>1113</v>
      </c>
      <c r="F1400">
        <v>0.30555555555555558</v>
      </c>
      <c r="G1400" t="s">
        <v>2116</v>
      </c>
    </row>
    <row r="1401" spans="1:7" x14ac:dyDescent="0.25">
      <c r="E1401" t="s">
        <v>1114</v>
      </c>
      <c r="F1401">
        <v>0.29305555555555562</v>
      </c>
      <c r="G1401" t="s">
        <v>2117</v>
      </c>
    </row>
    <row r="1402" spans="1:7" x14ac:dyDescent="0.25">
      <c r="E1402" t="s">
        <v>1116</v>
      </c>
      <c r="F1402">
        <v>0.31319444444444455</v>
      </c>
      <c r="G1402" t="s">
        <v>2118</v>
      </c>
    </row>
    <row r="1403" spans="1:7" x14ac:dyDescent="0.25">
      <c r="E1403" t="s">
        <v>1118</v>
      </c>
      <c r="F1403">
        <v>0.21180555555555558</v>
      </c>
      <c r="G1403" t="s">
        <v>2119</v>
      </c>
    </row>
    <row r="1404" spans="1:7" x14ac:dyDescent="0.25">
      <c r="E1404" t="s">
        <v>1120</v>
      </c>
      <c r="F1404">
        <v>0</v>
      </c>
    </row>
    <row r="1405" spans="1:7" x14ac:dyDescent="0.25">
      <c r="E1405" t="s">
        <v>1121</v>
      </c>
      <c r="F1405">
        <v>0.29652777777777772</v>
      </c>
      <c r="G1405" t="s">
        <v>2120</v>
      </c>
    </row>
    <row r="1406" spans="1:7" x14ac:dyDescent="0.25">
      <c r="E1406" t="s">
        <v>1123</v>
      </c>
      <c r="F1406">
        <v>0.30000000000000004</v>
      </c>
      <c r="G1406" t="s">
        <v>2121</v>
      </c>
    </row>
    <row r="1407" spans="1:7" x14ac:dyDescent="0.25">
      <c r="E1407" t="s">
        <v>1125</v>
      </c>
      <c r="F1407">
        <v>0.3076388888888888</v>
      </c>
      <c r="G1407" t="s">
        <v>2122</v>
      </c>
    </row>
    <row r="1408" spans="1:7" x14ac:dyDescent="0.25">
      <c r="E1408" t="s">
        <v>1127</v>
      </c>
      <c r="F1408">
        <v>0.30000000000000004</v>
      </c>
      <c r="G1408" t="s">
        <v>2123</v>
      </c>
    </row>
    <row r="1409" spans="5:7" x14ac:dyDescent="0.25">
      <c r="E1409" t="s">
        <v>1129</v>
      </c>
      <c r="F1409">
        <v>0.33958333333333335</v>
      </c>
      <c r="G1409" t="s">
        <v>2124</v>
      </c>
    </row>
    <row r="1410" spans="5:7" x14ac:dyDescent="0.25">
      <c r="E1410" t="s">
        <v>1131</v>
      </c>
      <c r="F1410">
        <v>0.21111111111111103</v>
      </c>
      <c r="G1410" t="s">
        <v>2125</v>
      </c>
    </row>
    <row r="1411" spans="5:7" x14ac:dyDescent="0.25">
      <c r="E1411" t="s">
        <v>1133</v>
      </c>
      <c r="F1411">
        <v>0</v>
      </c>
    </row>
    <row r="1412" spans="5:7" x14ac:dyDescent="0.25">
      <c r="E1412" t="s">
        <v>1134</v>
      </c>
      <c r="F1412">
        <v>0.20833333333333326</v>
      </c>
      <c r="G1412" t="s">
        <v>2126</v>
      </c>
    </row>
    <row r="1413" spans="5:7" x14ac:dyDescent="0.25">
      <c r="E1413" t="s">
        <v>1136</v>
      </c>
      <c r="F1413">
        <v>0</v>
      </c>
    </row>
    <row r="1414" spans="5:7" x14ac:dyDescent="0.25">
      <c r="E1414" t="s">
        <v>1138</v>
      </c>
      <c r="F1414">
        <v>0.30347222222222214</v>
      </c>
      <c r="G1414" t="s">
        <v>2127</v>
      </c>
    </row>
    <row r="1415" spans="5:7" x14ac:dyDescent="0.25">
      <c r="E1415" t="s">
        <v>1140</v>
      </c>
      <c r="F1415">
        <v>0.3041666666666667</v>
      </c>
      <c r="G1415" t="s">
        <v>2128</v>
      </c>
    </row>
    <row r="1416" spans="5:7" x14ac:dyDescent="0.25">
      <c r="E1416" t="s">
        <v>1142</v>
      </c>
      <c r="F1416">
        <v>0.3041666666666667</v>
      </c>
      <c r="G1416" t="s">
        <v>2129</v>
      </c>
    </row>
    <row r="1417" spans="5:7" x14ac:dyDescent="0.25">
      <c r="E1417" t="s">
        <v>1144</v>
      </c>
      <c r="F1417">
        <v>0.21805555555555545</v>
      </c>
      <c r="G1417" t="s">
        <v>2130</v>
      </c>
    </row>
    <row r="1418" spans="5:7" x14ac:dyDescent="0.25">
      <c r="E1418" t="s">
        <v>1146</v>
      </c>
      <c r="F1418">
        <v>0</v>
      </c>
    </row>
    <row r="1419" spans="5:7" x14ac:dyDescent="0.25">
      <c r="E1419" t="s">
        <v>1147</v>
      </c>
      <c r="F1419">
        <v>0.28402777777777777</v>
      </c>
      <c r="G1419" t="s">
        <v>2131</v>
      </c>
    </row>
    <row r="1420" spans="5:7" x14ac:dyDescent="0.25">
      <c r="E1420" t="s">
        <v>1149</v>
      </c>
      <c r="F1420">
        <v>0.3388888888888888</v>
      </c>
      <c r="G1420" t="s">
        <v>2132</v>
      </c>
    </row>
    <row r="1421" spans="5:7" x14ac:dyDescent="0.25">
      <c r="E1421" t="s">
        <v>1151</v>
      </c>
      <c r="F1421">
        <v>0.34444444444444455</v>
      </c>
      <c r="G1421" t="s">
        <v>2133</v>
      </c>
    </row>
    <row r="1422" spans="5:7" x14ac:dyDescent="0.25">
      <c r="E1422" t="s">
        <v>1153</v>
      </c>
      <c r="F1422">
        <v>0.34236111111111112</v>
      </c>
      <c r="G1422" t="s">
        <v>2134</v>
      </c>
    </row>
    <row r="1423" spans="5:7" x14ac:dyDescent="0.25">
      <c r="E1423" t="s">
        <v>1155</v>
      </c>
      <c r="F1423">
        <v>0.17291666666666661</v>
      </c>
      <c r="G1423" t="s">
        <v>2135</v>
      </c>
    </row>
    <row r="1424" spans="5:7" x14ac:dyDescent="0.25">
      <c r="E1424" t="s">
        <v>1157</v>
      </c>
      <c r="F1424">
        <v>0</v>
      </c>
    </row>
    <row r="1425" spans="1:7" x14ac:dyDescent="0.25">
      <c r="E1425" t="s">
        <v>1158</v>
      </c>
      <c r="F1425">
        <v>0</v>
      </c>
    </row>
    <row r="1426" spans="1:7" x14ac:dyDescent="0.25">
      <c r="E1426" t="s">
        <v>1159</v>
      </c>
      <c r="F1426">
        <v>0.31111111111111112</v>
      </c>
      <c r="G1426" t="s">
        <v>2136</v>
      </c>
    </row>
    <row r="1427" spans="1:7" x14ac:dyDescent="0.25">
      <c r="E1427" t="s">
        <v>1161</v>
      </c>
      <c r="F1427">
        <v>6.6333333333333337</v>
      </c>
      <c r="G1427" t="s">
        <v>1162</v>
      </c>
    </row>
    <row r="1428" spans="1:7" x14ac:dyDescent="0.25">
      <c r="A1428">
        <v>13</v>
      </c>
      <c r="B1428" t="s">
        <v>2137</v>
      </c>
      <c r="C1428" t="s">
        <v>2138</v>
      </c>
      <c r="D1428" t="s">
        <v>282</v>
      </c>
      <c r="E1428" t="s">
        <v>1110</v>
      </c>
      <c r="F1428">
        <v>0</v>
      </c>
    </row>
    <row r="1429" spans="1:7" x14ac:dyDescent="0.25">
      <c r="E1429" t="s">
        <v>1111</v>
      </c>
      <c r="F1429">
        <v>0.29722222222222228</v>
      </c>
      <c r="G1429" t="s">
        <v>2139</v>
      </c>
    </row>
    <row r="1430" spans="1:7" x14ac:dyDescent="0.25">
      <c r="E1430" t="s">
        <v>1112</v>
      </c>
      <c r="F1430">
        <v>0.29722222222222228</v>
      </c>
      <c r="G1430" t="s">
        <v>2140</v>
      </c>
    </row>
    <row r="1431" spans="1:7" x14ac:dyDescent="0.25">
      <c r="E1431" t="s">
        <v>1113</v>
      </c>
      <c r="F1431">
        <v>0.30138888888888893</v>
      </c>
      <c r="G1431" t="s">
        <v>2141</v>
      </c>
    </row>
    <row r="1432" spans="1:7" x14ac:dyDescent="0.25">
      <c r="E1432" t="s">
        <v>1114</v>
      </c>
      <c r="F1432">
        <v>0.29930555555555549</v>
      </c>
      <c r="G1432" t="s">
        <v>2142</v>
      </c>
    </row>
    <row r="1433" spans="1:7" x14ac:dyDescent="0.25">
      <c r="E1433" t="s">
        <v>1116</v>
      </c>
      <c r="F1433">
        <v>0.22083333333333344</v>
      </c>
      <c r="G1433" t="s">
        <v>2143</v>
      </c>
    </row>
    <row r="1434" spans="1:7" x14ac:dyDescent="0.25">
      <c r="E1434" t="s">
        <v>1118</v>
      </c>
      <c r="F1434">
        <v>0.20902777777777781</v>
      </c>
      <c r="G1434" t="s">
        <v>2144</v>
      </c>
    </row>
    <row r="1435" spans="1:7" x14ac:dyDescent="0.25">
      <c r="E1435" t="s">
        <v>1120</v>
      </c>
      <c r="F1435">
        <v>0</v>
      </c>
    </row>
    <row r="1436" spans="1:7" x14ac:dyDescent="0.25">
      <c r="E1436" t="s">
        <v>1121</v>
      </c>
      <c r="F1436">
        <v>0.25069444444444455</v>
      </c>
      <c r="G1436" t="s">
        <v>2145</v>
      </c>
    </row>
    <row r="1437" spans="1:7" x14ac:dyDescent="0.25">
      <c r="E1437" t="s">
        <v>1123</v>
      </c>
      <c r="F1437">
        <v>0.29513888888888884</v>
      </c>
      <c r="G1437" t="s">
        <v>2146</v>
      </c>
    </row>
    <row r="1438" spans="1:7" x14ac:dyDescent="0.25">
      <c r="E1438" t="s">
        <v>1125</v>
      </c>
      <c r="F1438">
        <v>0.33125000000000004</v>
      </c>
      <c r="G1438" t="s">
        <v>2147</v>
      </c>
    </row>
    <row r="1439" spans="1:7" x14ac:dyDescent="0.25">
      <c r="E1439" t="s">
        <v>1127</v>
      </c>
      <c r="F1439">
        <v>0.30000000000000004</v>
      </c>
      <c r="G1439" t="s">
        <v>2148</v>
      </c>
    </row>
    <row r="1440" spans="1:7" x14ac:dyDescent="0.25">
      <c r="E1440" t="s">
        <v>1129</v>
      </c>
      <c r="F1440">
        <v>0.34375</v>
      </c>
      <c r="G1440" t="s">
        <v>2149</v>
      </c>
    </row>
    <row r="1441" spans="5:7" x14ac:dyDescent="0.25">
      <c r="E1441" t="s">
        <v>1131</v>
      </c>
      <c r="F1441">
        <v>0.21666666666666656</v>
      </c>
      <c r="G1441" t="s">
        <v>2150</v>
      </c>
    </row>
    <row r="1442" spans="5:7" x14ac:dyDescent="0.25">
      <c r="E1442" t="s">
        <v>1133</v>
      </c>
      <c r="F1442">
        <v>0</v>
      </c>
    </row>
    <row r="1443" spans="5:7" x14ac:dyDescent="0.25">
      <c r="E1443" t="s">
        <v>1134</v>
      </c>
      <c r="F1443">
        <v>0.30347222222222214</v>
      </c>
      <c r="G1443" t="s">
        <v>2151</v>
      </c>
    </row>
    <row r="1444" spans="5:7" x14ac:dyDescent="0.25">
      <c r="E1444" t="s">
        <v>1136</v>
      </c>
      <c r="F1444">
        <v>0.30000000000000004</v>
      </c>
      <c r="G1444" t="s">
        <v>2152</v>
      </c>
    </row>
    <row r="1445" spans="5:7" x14ac:dyDescent="0.25">
      <c r="E1445" t="s">
        <v>1138</v>
      </c>
      <c r="F1445">
        <v>0.30000000000000004</v>
      </c>
      <c r="G1445" t="s">
        <v>2153</v>
      </c>
    </row>
    <row r="1446" spans="5:7" x14ac:dyDescent="0.25">
      <c r="E1446" t="s">
        <v>1140</v>
      </c>
      <c r="F1446">
        <v>0.30555555555555558</v>
      </c>
      <c r="G1446" t="s">
        <v>2154</v>
      </c>
    </row>
    <row r="1447" spans="5:7" x14ac:dyDescent="0.25">
      <c r="E1447" t="s">
        <v>1142</v>
      </c>
      <c r="F1447">
        <v>0.29513888888888884</v>
      </c>
      <c r="G1447" t="s">
        <v>2155</v>
      </c>
    </row>
    <row r="1448" spans="5:7" x14ac:dyDescent="0.25">
      <c r="E1448" t="s">
        <v>1144</v>
      </c>
      <c r="F1448">
        <v>0.22083333333333344</v>
      </c>
      <c r="G1448" t="s">
        <v>2156</v>
      </c>
    </row>
    <row r="1449" spans="5:7" x14ac:dyDescent="0.25">
      <c r="E1449" t="s">
        <v>1146</v>
      </c>
      <c r="F1449">
        <v>0</v>
      </c>
    </row>
    <row r="1450" spans="5:7" x14ac:dyDescent="0.25">
      <c r="E1450" t="s">
        <v>1147</v>
      </c>
      <c r="F1450">
        <v>0.30486111111111103</v>
      </c>
      <c r="G1450" t="s">
        <v>2157</v>
      </c>
    </row>
    <row r="1451" spans="5:7" x14ac:dyDescent="0.25">
      <c r="E1451" t="s">
        <v>1149</v>
      </c>
      <c r="F1451">
        <v>0.3388888888888888</v>
      </c>
      <c r="G1451" t="s">
        <v>2158</v>
      </c>
    </row>
    <row r="1452" spans="5:7" x14ac:dyDescent="0.25">
      <c r="E1452" t="s">
        <v>1151</v>
      </c>
      <c r="F1452">
        <v>0.3388888888888888</v>
      </c>
      <c r="G1452" t="s">
        <v>2159</v>
      </c>
    </row>
    <row r="1453" spans="5:7" x14ac:dyDescent="0.25">
      <c r="E1453" t="s">
        <v>1153</v>
      </c>
      <c r="F1453">
        <v>0.34097222222222223</v>
      </c>
      <c r="G1453" t="s">
        <v>2160</v>
      </c>
    </row>
    <row r="1454" spans="5:7" x14ac:dyDescent="0.25">
      <c r="E1454" t="s">
        <v>1155</v>
      </c>
      <c r="F1454">
        <v>0.17361111111111116</v>
      </c>
      <c r="G1454" t="s">
        <v>2161</v>
      </c>
    </row>
    <row r="1455" spans="5:7" x14ac:dyDescent="0.25">
      <c r="E1455" t="s">
        <v>1157</v>
      </c>
      <c r="F1455">
        <v>0</v>
      </c>
    </row>
    <row r="1456" spans="5:7" x14ac:dyDescent="0.25">
      <c r="E1456" t="s">
        <v>1158</v>
      </c>
      <c r="F1456">
        <v>0</v>
      </c>
    </row>
    <row r="1457" spans="1:7" x14ac:dyDescent="0.25">
      <c r="E1457" t="s">
        <v>1159</v>
      </c>
      <c r="F1457">
        <v>0.3701388888888888</v>
      </c>
      <c r="G1457" t="s">
        <v>2162</v>
      </c>
    </row>
    <row r="1458" spans="1:7" x14ac:dyDescent="0.25">
      <c r="E1458" t="s">
        <v>1161</v>
      </c>
      <c r="F1458">
        <v>6.9548611111111107</v>
      </c>
      <c r="G1458" t="s">
        <v>1162</v>
      </c>
    </row>
    <row r="1459" spans="1:7" x14ac:dyDescent="0.25">
      <c r="A1459">
        <v>36</v>
      </c>
      <c r="B1459" t="s">
        <v>2163</v>
      </c>
      <c r="C1459" t="s">
        <v>2164</v>
      </c>
      <c r="D1459" t="s">
        <v>2165</v>
      </c>
      <c r="E1459" t="s">
        <v>1110</v>
      </c>
      <c r="F1459">
        <v>0</v>
      </c>
    </row>
    <row r="1460" spans="1:7" x14ac:dyDescent="0.25">
      <c r="E1460" t="s">
        <v>1111</v>
      </c>
      <c r="F1460">
        <v>0.30347222222222214</v>
      </c>
      <c r="G1460" t="s">
        <v>2166</v>
      </c>
    </row>
    <row r="1461" spans="1:7" x14ac:dyDescent="0.25">
      <c r="E1461" t="s">
        <v>1112</v>
      </c>
      <c r="F1461">
        <v>0.32847222222222228</v>
      </c>
      <c r="G1461" t="s">
        <v>2167</v>
      </c>
    </row>
    <row r="1462" spans="1:7" x14ac:dyDescent="0.25">
      <c r="E1462" t="s">
        <v>1113</v>
      </c>
      <c r="F1462">
        <v>0.30069444444444438</v>
      </c>
      <c r="G1462" t="s">
        <v>2168</v>
      </c>
    </row>
    <row r="1463" spans="1:7" x14ac:dyDescent="0.25">
      <c r="E1463" t="s">
        <v>1114</v>
      </c>
      <c r="F1463">
        <v>0.30138888888888893</v>
      </c>
      <c r="G1463" t="s">
        <v>2169</v>
      </c>
    </row>
    <row r="1464" spans="1:7" x14ac:dyDescent="0.25">
      <c r="E1464" t="s">
        <v>1116</v>
      </c>
      <c r="F1464">
        <v>0.31458333333333344</v>
      </c>
      <c r="G1464" t="s">
        <v>2170</v>
      </c>
    </row>
    <row r="1465" spans="1:7" x14ac:dyDescent="0.25">
      <c r="E1465" t="s">
        <v>1118</v>
      </c>
      <c r="F1465">
        <v>0.45208333333333339</v>
      </c>
      <c r="G1465" t="s">
        <v>2171</v>
      </c>
    </row>
    <row r="1466" spans="1:7" x14ac:dyDescent="0.25">
      <c r="E1466" t="s">
        <v>1120</v>
      </c>
      <c r="F1466">
        <v>0</v>
      </c>
    </row>
    <row r="1467" spans="1:7" x14ac:dyDescent="0.25">
      <c r="E1467" t="s">
        <v>1121</v>
      </c>
      <c r="F1467">
        <v>0.29513888888888884</v>
      </c>
      <c r="G1467" t="s">
        <v>2172</v>
      </c>
    </row>
    <row r="1468" spans="1:7" x14ac:dyDescent="0.25">
      <c r="E1468" t="s">
        <v>1123</v>
      </c>
      <c r="F1468">
        <v>0.28888888888888897</v>
      </c>
      <c r="G1468" t="s">
        <v>2173</v>
      </c>
    </row>
    <row r="1469" spans="1:7" x14ac:dyDescent="0.25">
      <c r="E1469" t="s">
        <v>1125</v>
      </c>
      <c r="F1469">
        <v>0.3041666666666667</v>
      </c>
      <c r="G1469" t="s">
        <v>2174</v>
      </c>
    </row>
    <row r="1470" spans="1:7" x14ac:dyDescent="0.25">
      <c r="E1470" t="s">
        <v>1127</v>
      </c>
      <c r="F1470">
        <v>0.30833333333333335</v>
      </c>
      <c r="G1470" t="s">
        <v>2175</v>
      </c>
    </row>
    <row r="1471" spans="1:7" x14ac:dyDescent="0.25">
      <c r="E1471" t="s">
        <v>1129</v>
      </c>
      <c r="F1471">
        <v>0.34930555555555554</v>
      </c>
      <c r="G1471" t="s">
        <v>2176</v>
      </c>
    </row>
    <row r="1472" spans="1:7" x14ac:dyDescent="0.25">
      <c r="E1472" t="s">
        <v>1131</v>
      </c>
      <c r="F1472">
        <v>0.22222222222222232</v>
      </c>
      <c r="G1472" t="s">
        <v>2177</v>
      </c>
    </row>
    <row r="1473" spans="5:7" x14ac:dyDescent="0.25">
      <c r="E1473" t="s">
        <v>1133</v>
      </c>
      <c r="F1473">
        <v>0</v>
      </c>
    </row>
    <row r="1474" spans="5:7" x14ac:dyDescent="0.25">
      <c r="E1474" t="s">
        <v>1134</v>
      </c>
      <c r="F1474">
        <v>0.30902777777777768</v>
      </c>
      <c r="G1474" t="s">
        <v>2178</v>
      </c>
    </row>
    <row r="1475" spans="5:7" x14ac:dyDescent="0.25">
      <c r="E1475" t="s">
        <v>1136</v>
      </c>
      <c r="F1475">
        <v>0.30694444444444446</v>
      </c>
      <c r="G1475" t="s">
        <v>2179</v>
      </c>
    </row>
    <row r="1476" spans="5:7" x14ac:dyDescent="0.25">
      <c r="E1476" t="s">
        <v>1138</v>
      </c>
      <c r="F1476">
        <v>0.30902777777777768</v>
      </c>
      <c r="G1476" t="s">
        <v>2180</v>
      </c>
    </row>
    <row r="1477" spans="5:7" x14ac:dyDescent="0.25">
      <c r="E1477" t="s">
        <v>1140</v>
      </c>
      <c r="F1477">
        <v>0.30972222222222223</v>
      </c>
      <c r="G1477" t="s">
        <v>2181</v>
      </c>
    </row>
    <row r="1478" spans="5:7" x14ac:dyDescent="0.25">
      <c r="E1478" t="s">
        <v>1142</v>
      </c>
      <c r="F1478">
        <v>0.30694444444444446</v>
      </c>
      <c r="G1478" t="s">
        <v>2182</v>
      </c>
    </row>
    <row r="1479" spans="5:7" x14ac:dyDescent="0.25">
      <c r="E1479" t="s">
        <v>1144</v>
      </c>
      <c r="F1479">
        <v>0.22430555555555554</v>
      </c>
      <c r="G1479" t="s">
        <v>2183</v>
      </c>
    </row>
    <row r="1480" spans="5:7" x14ac:dyDescent="0.25">
      <c r="E1480" t="s">
        <v>1146</v>
      </c>
      <c r="F1480">
        <v>0</v>
      </c>
    </row>
    <row r="1481" spans="5:7" x14ac:dyDescent="0.25">
      <c r="E1481" t="s">
        <v>1147</v>
      </c>
      <c r="F1481">
        <v>0.30138888888888893</v>
      </c>
      <c r="G1481" t="s">
        <v>2184</v>
      </c>
    </row>
    <row r="1482" spans="5:7" x14ac:dyDescent="0.25">
      <c r="E1482" t="s">
        <v>1149</v>
      </c>
      <c r="F1482">
        <v>0.33611111111111103</v>
      </c>
      <c r="G1482" t="s">
        <v>2185</v>
      </c>
    </row>
    <row r="1483" spans="5:7" x14ac:dyDescent="0.25">
      <c r="E1483" t="s">
        <v>1151</v>
      </c>
      <c r="F1483">
        <v>0.34097222222222223</v>
      </c>
      <c r="G1483" t="s">
        <v>2186</v>
      </c>
    </row>
    <row r="1484" spans="5:7" x14ac:dyDescent="0.25">
      <c r="E1484" t="s">
        <v>1153</v>
      </c>
      <c r="F1484">
        <v>0.34930555555555554</v>
      </c>
      <c r="G1484" t="s">
        <v>2187</v>
      </c>
    </row>
    <row r="1485" spans="5:7" x14ac:dyDescent="0.25">
      <c r="E1485" t="s">
        <v>1155</v>
      </c>
      <c r="F1485">
        <v>0.18124999999999991</v>
      </c>
      <c r="G1485" t="s">
        <v>2188</v>
      </c>
    </row>
    <row r="1486" spans="5:7" x14ac:dyDescent="0.25">
      <c r="E1486" t="s">
        <v>1157</v>
      </c>
      <c r="F1486">
        <v>0</v>
      </c>
    </row>
    <row r="1487" spans="5:7" x14ac:dyDescent="0.25">
      <c r="E1487" t="s">
        <v>1158</v>
      </c>
      <c r="F1487">
        <v>0</v>
      </c>
    </row>
    <row r="1488" spans="5:7" x14ac:dyDescent="0.25">
      <c r="E1488" t="s">
        <v>1159</v>
      </c>
      <c r="F1488">
        <v>0.34930555555555554</v>
      </c>
      <c r="G1488" t="s">
        <v>2189</v>
      </c>
    </row>
    <row r="1489" spans="5:7" x14ac:dyDescent="0.25">
      <c r="E1489" t="s">
        <v>1161</v>
      </c>
      <c r="F1489">
        <v>7.3930555555555557</v>
      </c>
      <c r="G1489" t="s">
        <v>1162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zoomScale="115" zoomScaleNormal="115" workbookViewId="0">
      <selection activeCell="E127" sqref="E127"/>
    </sheetView>
  </sheetViews>
  <sheetFormatPr baseColWidth="10" defaultColWidth="9.140625" defaultRowHeight="15" x14ac:dyDescent="0.25"/>
  <cols>
    <col min="1" max="1" width="7.5703125" bestFit="1" customWidth="1"/>
    <col min="2" max="2" width="11.85546875" bestFit="1" customWidth="1"/>
    <col min="3" max="3" width="6.7109375" bestFit="1" customWidth="1"/>
    <col min="4" max="4" width="43" bestFit="1" customWidth="1"/>
    <col min="5" max="5" width="20.85546875" bestFit="1" customWidth="1"/>
    <col min="6" max="6" width="21.140625" bestFit="1" customWidth="1"/>
    <col min="7" max="7" width="15.28515625" bestFit="1" customWidth="1"/>
    <col min="8" max="9" width="11.28515625" bestFit="1" customWidth="1"/>
    <col min="10" max="10" width="11.140625" bestFit="1" customWidth="1"/>
    <col min="11" max="11" width="17.85546875" bestFit="1" customWidth="1"/>
    <col min="12" max="12" width="17.7109375" bestFit="1" customWidth="1"/>
    <col min="13" max="13" width="19" bestFit="1" customWidth="1"/>
    <col min="14" max="14" width="8.5703125" bestFit="1" customWidth="1"/>
    <col min="15" max="15" width="15.7109375" bestFit="1" customWidth="1"/>
    <col min="16" max="16" width="27.28515625" bestFit="1" customWidth="1"/>
    <col min="17" max="17" width="20.140625" bestFit="1" customWidth="1"/>
    <col min="18" max="18" width="12.85546875" bestFit="1" customWidth="1"/>
    <col min="19" max="19" width="25.28515625" bestFit="1" customWidth="1"/>
    <col min="20" max="20" width="14" bestFit="1" customWidth="1"/>
  </cols>
  <sheetData>
    <row r="1" spans="1:27" x14ac:dyDescent="0.25">
      <c r="A1" t="s">
        <v>807</v>
      </c>
      <c r="B1" t="s">
        <v>808</v>
      </c>
      <c r="C1" t="s">
        <v>809</v>
      </c>
      <c r="D1" t="s">
        <v>810</v>
      </c>
      <c r="E1" t="s">
        <v>124</v>
      </c>
      <c r="F1" t="s">
        <v>811</v>
      </c>
      <c r="G1" t="s">
        <v>184</v>
      </c>
      <c r="H1" t="s">
        <v>812</v>
      </c>
      <c r="I1" t="s">
        <v>813</v>
      </c>
      <c r="J1" t="s">
        <v>814</v>
      </c>
      <c r="K1" t="s">
        <v>815</v>
      </c>
      <c r="L1" t="s">
        <v>816</v>
      </c>
      <c r="M1" t="s">
        <v>817</v>
      </c>
      <c r="N1" t="s">
        <v>818</v>
      </c>
      <c r="O1" t="s">
        <v>819</v>
      </c>
      <c r="P1" t="s">
        <v>820</v>
      </c>
      <c r="Q1" t="s">
        <v>821</v>
      </c>
      <c r="R1" t="s">
        <v>822</v>
      </c>
      <c r="S1" t="s">
        <v>823</v>
      </c>
      <c r="T1" t="s">
        <v>824</v>
      </c>
      <c r="AA1" s="131" t="s">
        <v>1075</v>
      </c>
    </row>
    <row r="2" spans="1:27" x14ac:dyDescent="0.25">
      <c r="A2">
        <v>6</v>
      </c>
      <c r="B2" t="s">
        <v>213</v>
      </c>
      <c r="C2">
        <v>11488</v>
      </c>
      <c r="D2" t="s">
        <v>14</v>
      </c>
      <c r="E2" t="s">
        <v>181</v>
      </c>
      <c r="F2">
        <v>300</v>
      </c>
      <c r="G2" s="99">
        <v>45376</v>
      </c>
      <c r="H2" s="99">
        <v>45376</v>
      </c>
      <c r="I2" s="99">
        <v>45541</v>
      </c>
      <c r="J2" t="s">
        <v>205</v>
      </c>
      <c r="K2" s="99"/>
      <c r="L2" s="99">
        <v>45676</v>
      </c>
      <c r="M2" t="s">
        <v>210</v>
      </c>
      <c r="N2" t="s">
        <v>210</v>
      </c>
    </row>
    <row r="3" spans="1:27" x14ac:dyDescent="0.25">
      <c r="A3">
        <v>2</v>
      </c>
      <c r="B3" t="s">
        <v>207</v>
      </c>
      <c r="C3">
        <v>11467</v>
      </c>
      <c r="D3" t="s">
        <v>15</v>
      </c>
      <c r="E3" t="s">
        <v>181</v>
      </c>
      <c r="F3">
        <v>300</v>
      </c>
      <c r="G3" s="99">
        <v>45160</v>
      </c>
      <c r="H3" s="99">
        <v>45537</v>
      </c>
      <c r="I3" s="99"/>
      <c r="J3" t="s">
        <v>208</v>
      </c>
      <c r="K3" s="99"/>
      <c r="L3" s="99">
        <v>45837</v>
      </c>
      <c r="M3" t="s">
        <v>825</v>
      </c>
      <c r="N3" t="s">
        <v>206</v>
      </c>
    </row>
    <row r="4" spans="1:27" x14ac:dyDescent="0.25">
      <c r="A4">
        <v>4</v>
      </c>
      <c r="B4" t="s">
        <v>211</v>
      </c>
      <c r="C4">
        <v>11482</v>
      </c>
      <c r="D4" t="s">
        <v>17</v>
      </c>
      <c r="E4" t="s">
        <v>181</v>
      </c>
      <c r="F4">
        <v>300</v>
      </c>
      <c r="G4" s="99">
        <v>45369</v>
      </c>
      <c r="H4" s="99">
        <v>45369</v>
      </c>
      <c r="I4" s="99">
        <v>45541</v>
      </c>
      <c r="J4" t="s">
        <v>205</v>
      </c>
      <c r="K4" s="99"/>
      <c r="L4" s="99">
        <v>45669</v>
      </c>
      <c r="M4" t="s">
        <v>210</v>
      </c>
      <c r="N4" t="s">
        <v>210</v>
      </c>
    </row>
    <row r="5" spans="1:27" x14ac:dyDescent="0.25">
      <c r="A5">
        <v>13</v>
      </c>
      <c r="B5" t="s">
        <v>220</v>
      </c>
      <c r="C5">
        <v>11490</v>
      </c>
      <c r="D5" t="s">
        <v>93</v>
      </c>
      <c r="E5" t="s">
        <v>181</v>
      </c>
      <c r="F5">
        <v>300</v>
      </c>
      <c r="G5" s="99">
        <v>45384</v>
      </c>
      <c r="H5" s="99">
        <v>45384</v>
      </c>
      <c r="I5" s="99">
        <v>45541</v>
      </c>
      <c r="J5" t="s">
        <v>205</v>
      </c>
      <c r="K5" s="99"/>
      <c r="L5" s="99">
        <v>45684</v>
      </c>
      <c r="M5" t="s">
        <v>210</v>
      </c>
      <c r="N5" t="s">
        <v>210</v>
      </c>
    </row>
    <row r="6" spans="1:27" x14ac:dyDescent="0.25">
      <c r="A6">
        <v>8</v>
      </c>
      <c r="B6" t="s">
        <v>216</v>
      </c>
      <c r="C6">
        <v>11438</v>
      </c>
      <c r="D6" t="s">
        <v>2</v>
      </c>
      <c r="E6" t="s">
        <v>181</v>
      </c>
      <c r="F6">
        <v>100</v>
      </c>
      <c r="G6" s="99">
        <v>44166</v>
      </c>
      <c r="H6" s="99">
        <v>45166</v>
      </c>
      <c r="I6" s="99"/>
      <c r="J6" t="s">
        <v>208</v>
      </c>
      <c r="K6" s="99"/>
      <c r="L6" s="99"/>
      <c r="M6" t="s">
        <v>825</v>
      </c>
      <c r="N6" t="s">
        <v>206</v>
      </c>
    </row>
    <row r="7" spans="1:27" x14ac:dyDescent="0.25">
      <c r="A7">
        <v>7</v>
      </c>
      <c r="B7" t="s">
        <v>214</v>
      </c>
      <c r="C7">
        <v>11375</v>
      </c>
      <c r="D7" t="s">
        <v>215</v>
      </c>
      <c r="E7" t="s">
        <v>181</v>
      </c>
      <c r="F7">
        <v>300</v>
      </c>
      <c r="G7" s="99">
        <v>45040</v>
      </c>
      <c r="H7" s="99">
        <v>45440</v>
      </c>
      <c r="I7" s="99">
        <v>45541</v>
      </c>
      <c r="J7" t="s">
        <v>205</v>
      </c>
      <c r="K7" s="99"/>
      <c r="L7" s="99">
        <v>45740</v>
      </c>
      <c r="M7" t="s">
        <v>825</v>
      </c>
      <c r="N7" t="s">
        <v>206</v>
      </c>
    </row>
    <row r="8" spans="1:27" x14ac:dyDescent="0.25">
      <c r="A8">
        <v>1</v>
      </c>
      <c r="B8" t="s">
        <v>204</v>
      </c>
      <c r="C8">
        <v>11505</v>
      </c>
      <c r="D8" t="s">
        <v>99</v>
      </c>
      <c r="E8" t="s">
        <v>181</v>
      </c>
      <c r="F8">
        <v>300</v>
      </c>
      <c r="G8" s="99">
        <v>45033</v>
      </c>
      <c r="H8" s="99">
        <v>45418</v>
      </c>
      <c r="I8" s="99">
        <v>45541</v>
      </c>
      <c r="J8" t="s">
        <v>205</v>
      </c>
      <c r="K8" s="99"/>
      <c r="L8" s="99">
        <v>45718</v>
      </c>
      <c r="M8" t="s">
        <v>825</v>
      </c>
      <c r="N8" t="s">
        <v>206</v>
      </c>
    </row>
    <row r="9" spans="1:27" x14ac:dyDescent="0.25">
      <c r="A9">
        <v>12</v>
      </c>
      <c r="B9" t="s">
        <v>218</v>
      </c>
      <c r="C9">
        <v>11525</v>
      </c>
      <c r="D9" t="s">
        <v>219</v>
      </c>
      <c r="E9" t="s">
        <v>181</v>
      </c>
      <c r="F9">
        <v>300</v>
      </c>
      <c r="G9" s="99">
        <v>45478</v>
      </c>
      <c r="H9" s="99">
        <v>45478</v>
      </c>
      <c r="I9" s="99"/>
      <c r="J9" t="s">
        <v>208</v>
      </c>
      <c r="K9" s="99"/>
      <c r="L9" s="99">
        <v>45778</v>
      </c>
    </row>
    <row r="10" spans="1:27" x14ac:dyDescent="0.25">
      <c r="A10">
        <v>82</v>
      </c>
      <c r="B10" t="s">
        <v>315</v>
      </c>
      <c r="C10">
        <v>11459</v>
      </c>
      <c r="D10" t="s">
        <v>47</v>
      </c>
      <c r="E10" t="s">
        <v>181</v>
      </c>
      <c r="F10">
        <v>300</v>
      </c>
      <c r="G10" s="99">
        <v>36404</v>
      </c>
      <c r="H10" s="99">
        <v>45217</v>
      </c>
      <c r="I10" s="99">
        <v>45513</v>
      </c>
      <c r="J10" t="s">
        <v>205</v>
      </c>
      <c r="K10" s="99">
        <v>45558</v>
      </c>
      <c r="L10" s="99"/>
      <c r="M10" t="s">
        <v>825</v>
      </c>
      <c r="N10" t="s">
        <v>206</v>
      </c>
    </row>
    <row r="11" spans="1:27" x14ac:dyDescent="0.25">
      <c r="A11">
        <v>9</v>
      </c>
      <c r="B11" t="s">
        <v>217</v>
      </c>
      <c r="C11">
        <v>2096</v>
      </c>
      <c r="D11" t="s">
        <v>7</v>
      </c>
      <c r="E11" t="s">
        <v>181</v>
      </c>
      <c r="F11">
        <v>100</v>
      </c>
      <c r="G11" s="99">
        <v>32722</v>
      </c>
      <c r="H11" s="99">
        <v>44621</v>
      </c>
      <c r="I11" s="99"/>
      <c r="J11" t="s">
        <v>208</v>
      </c>
      <c r="K11" s="99"/>
      <c r="L11" s="99"/>
      <c r="M11" t="s">
        <v>825</v>
      </c>
      <c r="N11" t="s">
        <v>206</v>
      </c>
    </row>
    <row r="12" spans="1:27" x14ac:dyDescent="0.25">
      <c r="A12">
        <v>80</v>
      </c>
      <c r="B12" t="s">
        <v>313</v>
      </c>
      <c r="C12">
        <v>11461</v>
      </c>
      <c r="D12" t="s">
        <v>49</v>
      </c>
      <c r="E12" t="s">
        <v>181</v>
      </c>
      <c r="F12">
        <v>300</v>
      </c>
      <c r="G12" s="99">
        <v>36161</v>
      </c>
      <c r="H12" s="99">
        <v>45218</v>
      </c>
      <c r="I12" s="99">
        <v>45513</v>
      </c>
      <c r="J12" t="s">
        <v>205</v>
      </c>
      <c r="K12" s="99">
        <v>45558</v>
      </c>
      <c r="L12" s="99"/>
      <c r="M12" t="s">
        <v>825</v>
      </c>
      <c r="N12" t="s">
        <v>206</v>
      </c>
    </row>
    <row r="13" spans="1:27" x14ac:dyDescent="0.25">
      <c r="A13">
        <v>11</v>
      </c>
      <c r="B13" t="s">
        <v>362</v>
      </c>
      <c r="C13">
        <v>11523</v>
      </c>
      <c r="D13" t="s">
        <v>363</v>
      </c>
      <c r="E13" t="s">
        <v>181</v>
      </c>
      <c r="F13">
        <v>300</v>
      </c>
      <c r="G13" s="99">
        <v>45478</v>
      </c>
      <c r="H13" s="99">
        <v>45478</v>
      </c>
      <c r="I13" s="99">
        <v>45528</v>
      </c>
      <c r="J13" t="s">
        <v>205</v>
      </c>
      <c r="K13" s="99"/>
      <c r="L13" s="99">
        <v>45778</v>
      </c>
    </row>
    <row r="14" spans="1:27" x14ac:dyDescent="0.25">
      <c r="A14">
        <v>3</v>
      </c>
      <c r="B14" t="s">
        <v>209</v>
      </c>
      <c r="C14">
        <v>11483</v>
      </c>
      <c r="D14" t="s">
        <v>18</v>
      </c>
      <c r="E14" t="s">
        <v>181</v>
      </c>
      <c r="F14">
        <v>300</v>
      </c>
      <c r="G14" s="99">
        <v>45369</v>
      </c>
      <c r="H14" s="99">
        <v>45369</v>
      </c>
      <c r="I14" s="99">
        <v>45541</v>
      </c>
      <c r="J14" t="s">
        <v>205</v>
      </c>
      <c r="K14" s="99"/>
      <c r="L14" s="99">
        <v>45669</v>
      </c>
      <c r="M14" t="s">
        <v>210</v>
      </c>
      <c r="N14" t="s">
        <v>210</v>
      </c>
    </row>
    <row r="15" spans="1:27" x14ac:dyDescent="0.25">
      <c r="A15">
        <v>5</v>
      </c>
      <c r="B15" t="s">
        <v>212</v>
      </c>
      <c r="C15">
        <v>11487</v>
      </c>
      <c r="D15" t="s">
        <v>19</v>
      </c>
      <c r="E15" t="s">
        <v>181</v>
      </c>
      <c r="F15">
        <v>300</v>
      </c>
      <c r="G15" s="99">
        <v>45376</v>
      </c>
      <c r="H15" s="99">
        <v>45376</v>
      </c>
      <c r="I15" s="99">
        <v>45541</v>
      </c>
      <c r="J15" t="s">
        <v>205</v>
      </c>
      <c r="K15" s="99"/>
      <c r="L15" s="99">
        <v>45676</v>
      </c>
      <c r="M15" t="s">
        <v>210</v>
      </c>
      <c r="N15" t="s">
        <v>210</v>
      </c>
    </row>
    <row r="16" spans="1:27" x14ac:dyDescent="0.25">
      <c r="A16">
        <v>36</v>
      </c>
      <c r="B16" t="s">
        <v>251</v>
      </c>
      <c r="C16">
        <v>11323</v>
      </c>
      <c r="D16" t="s">
        <v>252</v>
      </c>
      <c r="E16" t="s">
        <v>222</v>
      </c>
      <c r="F16">
        <v>300</v>
      </c>
      <c r="G16" s="99">
        <v>44805</v>
      </c>
      <c r="H16" s="99">
        <v>44805</v>
      </c>
      <c r="I16" s="99">
        <v>45058</v>
      </c>
      <c r="J16" t="s">
        <v>205</v>
      </c>
      <c r="K16" s="99">
        <v>45103</v>
      </c>
      <c r="L16" s="99">
        <v>45105</v>
      </c>
    </row>
    <row r="17" spans="1:14" x14ac:dyDescent="0.25">
      <c r="A17">
        <v>37</v>
      </c>
      <c r="B17" t="s">
        <v>253</v>
      </c>
      <c r="C17">
        <v>11350</v>
      </c>
      <c r="D17" t="s">
        <v>254</v>
      </c>
      <c r="E17" t="s">
        <v>222</v>
      </c>
      <c r="F17">
        <v>300</v>
      </c>
      <c r="G17" s="99">
        <v>44873</v>
      </c>
      <c r="H17" s="99">
        <v>44873</v>
      </c>
      <c r="I17" s="99">
        <v>45107</v>
      </c>
      <c r="J17" t="s">
        <v>205</v>
      </c>
      <c r="K17" s="99">
        <v>45152</v>
      </c>
      <c r="L17" s="99">
        <v>45173</v>
      </c>
    </row>
    <row r="18" spans="1:14" x14ac:dyDescent="0.25">
      <c r="A18">
        <v>15</v>
      </c>
      <c r="B18" t="s">
        <v>223</v>
      </c>
      <c r="C18">
        <v>11494</v>
      </c>
      <c r="D18" t="s">
        <v>84</v>
      </c>
      <c r="E18" t="s">
        <v>222</v>
      </c>
      <c r="F18">
        <v>300</v>
      </c>
      <c r="G18" s="99">
        <v>45104</v>
      </c>
      <c r="H18" s="99">
        <v>45397</v>
      </c>
      <c r="I18" s="99"/>
      <c r="J18" t="s">
        <v>208</v>
      </c>
      <c r="K18" s="99"/>
      <c r="L18" s="99">
        <v>45697</v>
      </c>
      <c r="M18" t="s">
        <v>826</v>
      </c>
      <c r="N18" t="s">
        <v>206</v>
      </c>
    </row>
    <row r="19" spans="1:14" x14ac:dyDescent="0.25">
      <c r="A19">
        <v>25</v>
      </c>
      <c r="B19" t="s">
        <v>236</v>
      </c>
      <c r="C19">
        <v>11449</v>
      </c>
      <c r="D19" t="s">
        <v>58</v>
      </c>
      <c r="E19" t="s">
        <v>222</v>
      </c>
      <c r="F19">
        <v>300</v>
      </c>
      <c r="G19" s="99">
        <v>45170</v>
      </c>
      <c r="H19" s="99">
        <v>45525</v>
      </c>
      <c r="I19" s="99"/>
      <c r="J19" t="s">
        <v>208</v>
      </c>
      <c r="K19" s="99"/>
      <c r="L19" s="99">
        <v>45825</v>
      </c>
      <c r="M19" t="s">
        <v>206</v>
      </c>
      <c r="N19" t="s">
        <v>206</v>
      </c>
    </row>
    <row r="20" spans="1:14" x14ac:dyDescent="0.25">
      <c r="B20" t="s">
        <v>1068</v>
      </c>
      <c r="C20">
        <v>11536</v>
      </c>
      <c r="D20" t="s">
        <v>1069</v>
      </c>
      <c r="E20" t="s">
        <v>222</v>
      </c>
      <c r="G20" s="99"/>
      <c r="H20" s="99"/>
      <c r="I20" s="99"/>
      <c r="K20" s="99"/>
      <c r="L20" s="99"/>
    </row>
    <row r="21" spans="1:14" x14ac:dyDescent="0.25">
      <c r="A21">
        <v>41</v>
      </c>
      <c r="B21" t="s">
        <v>260</v>
      </c>
      <c r="C21">
        <v>11290</v>
      </c>
      <c r="D21" t="s">
        <v>3</v>
      </c>
      <c r="E21" t="s">
        <v>222</v>
      </c>
      <c r="F21">
        <v>100</v>
      </c>
      <c r="G21" s="99">
        <v>44105</v>
      </c>
      <c r="H21" s="99">
        <v>44743</v>
      </c>
      <c r="I21" s="99"/>
      <c r="J21" t="s">
        <v>208</v>
      </c>
      <c r="K21" s="99"/>
      <c r="L21" s="99">
        <v>45043</v>
      </c>
      <c r="M21" t="s">
        <v>210</v>
      </c>
    </row>
    <row r="22" spans="1:14" x14ac:dyDescent="0.25">
      <c r="A22">
        <v>30</v>
      </c>
      <c r="B22" t="s">
        <v>245</v>
      </c>
      <c r="C22">
        <v>11401</v>
      </c>
      <c r="D22" t="s">
        <v>108</v>
      </c>
      <c r="E22" t="s">
        <v>222</v>
      </c>
      <c r="F22">
        <v>300</v>
      </c>
      <c r="G22" s="99">
        <v>45104</v>
      </c>
      <c r="H22" s="99">
        <v>45461</v>
      </c>
      <c r="I22" s="99"/>
      <c r="J22" t="s">
        <v>208</v>
      </c>
      <c r="K22" s="99"/>
      <c r="L22" s="99">
        <v>45761</v>
      </c>
      <c r="M22" t="s">
        <v>826</v>
      </c>
      <c r="N22" t="s">
        <v>210</v>
      </c>
    </row>
    <row r="23" spans="1:14" x14ac:dyDescent="0.25">
      <c r="A23">
        <v>16</v>
      </c>
      <c r="B23" t="s">
        <v>224</v>
      </c>
      <c r="C23">
        <v>11499</v>
      </c>
      <c r="D23" t="s">
        <v>89</v>
      </c>
      <c r="E23" t="s">
        <v>222</v>
      </c>
      <c r="F23">
        <v>300</v>
      </c>
      <c r="G23" s="99">
        <v>45091</v>
      </c>
      <c r="H23" s="99">
        <v>45397</v>
      </c>
      <c r="I23" s="99"/>
      <c r="J23" t="s">
        <v>208</v>
      </c>
      <c r="K23" s="99"/>
      <c r="L23" s="99">
        <v>45697</v>
      </c>
      <c r="M23" t="s">
        <v>826</v>
      </c>
      <c r="N23" t="s">
        <v>206</v>
      </c>
    </row>
    <row r="24" spans="1:14" x14ac:dyDescent="0.25">
      <c r="A24">
        <v>37</v>
      </c>
      <c r="B24" t="s">
        <v>359</v>
      </c>
      <c r="C24">
        <v>11509</v>
      </c>
      <c r="D24" t="s">
        <v>102</v>
      </c>
      <c r="E24" t="s">
        <v>222</v>
      </c>
      <c r="F24">
        <v>300</v>
      </c>
      <c r="G24" s="99">
        <v>45446</v>
      </c>
      <c r="H24" s="99">
        <v>45446</v>
      </c>
      <c r="I24" s="99">
        <v>45521</v>
      </c>
      <c r="J24" t="s">
        <v>205</v>
      </c>
      <c r="K24" s="99">
        <v>45566</v>
      </c>
      <c r="L24" s="99">
        <v>45746</v>
      </c>
    </row>
    <row r="25" spans="1:14" x14ac:dyDescent="0.25">
      <c r="A25">
        <v>28</v>
      </c>
      <c r="B25" t="s">
        <v>241</v>
      </c>
      <c r="C25">
        <v>11426</v>
      </c>
      <c r="D25" t="s">
        <v>242</v>
      </c>
      <c r="E25" t="s">
        <v>222</v>
      </c>
      <c r="F25">
        <v>300</v>
      </c>
      <c r="G25" s="99">
        <v>45159</v>
      </c>
      <c r="H25" s="99">
        <v>45159</v>
      </c>
      <c r="I25" s="99">
        <v>45253</v>
      </c>
      <c r="J25" t="s">
        <v>205</v>
      </c>
      <c r="K25" s="99">
        <v>45298</v>
      </c>
      <c r="L25" s="99">
        <v>45459</v>
      </c>
      <c r="M25" t="s">
        <v>826</v>
      </c>
    </row>
    <row r="26" spans="1:14" x14ac:dyDescent="0.25">
      <c r="A26">
        <v>26</v>
      </c>
      <c r="B26" t="s">
        <v>237</v>
      </c>
      <c r="C26">
        <v>11427</v>
      </c>
      <c r="D26" t="s">
        <v>238</v>
      </c>
      <c r="E26" t="s">
        <v>222</v>
      </c>
      <c r="F26">
        <v>300</v>
      </c>
      <c r="G26" s="99">
        <v>45159</v>
      </c>
      <c r="H26" s="99">
        <v>45159</v>
      </c>
      <c r="I26" s="99">
        <v>45247</v>
      </c>
      <c r="J26" t="s">
        <v>205</v>
      </c>
      <c r="K26" s="99">
        <v>45292</v>
      </c>
      <c r="L26" s="99">
        <v>45459</v>
      </c>
      <c r="M26" t="s">
        <v>206</v>
      </c>
    </row>
    <row r="27" spans="1:14" x14ac:dyDescent="0.25">
      <c r="A27">
        <v>38</v>
      </c>
      <c r="B27" t="s">
        <v>253</v>
      </c>
      <c r="C27">
        <v>11342</v>
      </c>
      <c r="D27" t="s">
        <v>255</v>
      </c>
      <c r="E27" t="s">
        <v>222</v>
      </c>
      <c r="F27">
        <v>300</v>
      </c>
      <c r="G27" s="99">
        <v>44847</v>
      </c>
      <c r="H27" s="99">
        <v>44847</v>
      </c>
      <c r="I27" s="99">
        <v>45058</v>
      </c>
      <c r="J27" t="s">
        <v>205</v>
      </c>
      <c r="K27" s="99">
        <v>45103</v>
      </c>
      <c r="L27" s="99">
        <v>45147</v>
      </c>
    </row>
    <row r="28" spans="1:14" x14ac:dyDescent="0.25">
      <c r="A28">
        <v>42</v>
      </c>
      <c r="B28" t="s">
        <v>261</v>
      </c>
      <c r="C28">
        <v>11363</v>
      </c>
      <c r="D28" t="s">
        <v>5</v>
      </c>
      <c r="E28" t="s">
        <v>222</v>
      </c>
      <c r="F28">
        <v>100</v>
      </c>
      <c r="G28" s="99">
        <v>44655</v>
      </c>
      <c r="H28" s="99">
        <v>45006</v>
      </c>
      <c r="I28" s="99"/>
      <c r="J28" t="s">
        <v>208</v>
      </c>
      <c r="K28" s="99"/>
      <c r="L28" s="99">
        <v>45306</v>
      </c>
      <c r="M28" t="s">
        <v>826</v>
      </c>
      <c r="N28" t="s">
        <v>206</v>
      </c>
    </row>
    <row r="29" spans="1:14" x14ac:dyDescent="0.25">
      <c r="A29">
        <v>43</v>
      </c>
      <c r="B29" t="s">
        <v>262</v>
      </c>
      <c r="C29">
        <v>11291</v>
      </c>
      <c r="D29" t="s">
        <v>6</v>
      </c>
      <c r="E29" t="s">
        <v>222</v>
      </c>
      <c r="F29">
        <v>100</v>
      </c>
      <c r="G29" s="99">
        <v>44105</v>
      </c>
      <c r="H29" s="99">
        <v>44760</v>
      </c>
      <c r="I29" s="99"/>
      <c r="J29" t="s">
        <v>208</v>
      </c>
      <c r="K29" s="99"/>
      <c r="L29" s="99">
        <v>45060</v>
      </c>
      <c r="M29" t="s">
        <v>827</v>
      </c>
      <c r="N29" t="s">
        <v>206</v>
      </c>
    </row>
    <row r="30" spans="1:14" x14ac:dyDescent="0.25">
      <c r="A30">
        <v>17</v>
      </c>
      <c r="B30" t="s">
        <v>225</v>
      </c>
      <c r="C30">
        <v>11502</v>
      </c>
      <c r="D30" t="s">
        <v>91</v>
      </c>
      <c r="E30" t="s">
        <v>222</v>
      </c>
      <c r="F30">
        <v>300</v>
      </c>
      <c r="G30" s="99">
        <v>45076</v>
      </c>
      <c r="H30" s="99">
        <v>45397</v>
      </c>
      <c r="I30" s="99"/>
      <c r="J30" t="s">
        <v>208</v>
      </c>
      <c r="K30" s="99"/>
      <c r="L30" s="99">
        <v>45697</v>
      </c>
      <c r="M30" t="s">
        <v>206</v>
      </c>
      <c r="N30" t="s">
        <v>206</v>
      </c>
    </row>
    <row r="31" spans="1:14" x14ac:dyDescent="0.25">
      <c r="A31">
        <v>39</v>
      </c>
      <c r="B31" t="s">
        <v>256</v>
      </c>
      <c r="C31">
        <v>11344</v>
      </c>
      <c r="D31" t="s">
        <v>257</v>
      </c>
      <c r="E31" t="s">
        <v>222</v>
      </c>
      <c r="F31">
        <v>300</v>
      </c>
      <c r="G31" s="99">
        <v>44854</v>
      </c>
      <c r="H31" s="99">
        <v>44854</v>
      </c>
      <c r="I31" s="99">
        <v>45058</v>
      </c>
      <c r="J31" t="s">
        <v>205</v>
      </c>
      <c r="K31" s="99">
        <v>45103</v>
      </c>
      <c r="L31" s="99">
        <v>45154</v>
      </c>
    </row>
    <row r="32" spans="1:14" x14ac:dyDescent="0.25">
      <c r="A32">
        <v>32</v>
      </c>
      <c r="B32" t="s">
        <v>247</v>
      </c>
      <c r="C32">
        <v>11408</v>
      </c>
      <c r="D32" t="s">
        <v>64</v>
      </c>
      <c r="E32" t="s">
        <v>222</v>
      </c>
      <c r="F32">
        <v>300</v>
      </c>
      <c r="G32" s="99">
        <v>45139</v>
      </c>
      <c r="H32" s="99">
        <v>45474</v>
      </c>
      <c r="I32" s="99"/>
      <c r="J32" t="s">
        <v>208</v>
      </c>
      <c r="K32" s="99"/>
      <c r="L32" s="99">
        <v>45774</v>
      </c>
      <c r="M32" t="s">
        <v>826</v>
      </c>
      <c r="N32" t="s">
        <v>206</v>
      </c>
    </row>
    <row r="33" spans="1:14" x14ac:dyDescent="0.25">
      <c r="A33">
        <v>33</v>
      </c>
      <c r="B33" t="s">
        <v>248</v>
      </c>
      <c r="C33">
        <v>11428</v>
      </c>
      <c r="D33" t="s">
        <v>169</v>
      </c>
      <c r="E33" t="s">
        <v>222</v>
      </c>
      <c r="F33">
        <v>300</v>
      </c>
      <c r="G33" s="99">
        <v>45159</v>
      </c>
      <c r="H33" s="99">
        <v>45474</v>
      </c>
      <c r="I33" s="99"/>
      <c r="J33" t="s">
        <v>208</v>
      </c>
      <c r="K33" s="99"/>
      <c r="L33" s="99">
        <v>45774</v>
      </c>
      <c r="M33" t="s">
        <v>826</v>
      </c>
      <c r="N33" t="s">
        <v>206</v>
      </c>
    </row>
    <row r="34" spans="1:14" x14ac:dyDescent="0.25">
      <c r="A34">
        <v>46</v>
      </c>
      <c r="B34" t="s">
        <v>266</v>
      </c>
      <c r="C34">
        <v>11478</v>
      </c>
      <c r="D34" t="s">
        <v>70</v>
      </c>
      <c r="E34" t="s">
        <v>222</v>
      </c>
      <c r="F34">
        <v>300</v>
      </c>
      <c r="G34" s="99">
        <v>45363</v>
      </c>
      <c r="H34" s="99">
        <v>45518</v>
      </c>
      <c r="I34" s="99"/>
      <c r="J34" t="s">
        <v>208</v>
      </c>
      <c r="K34" s="99"/>
      <c r="L34" s="99">
        <v>45818</v>
      </c>
      <c r="M34" t="s">
        <v>210</v>
      </c>
      <c r="N34" t="s">
        <v>210</v>
      </c>
    </row>
    <row r="35" spans="1:14" x14ac:dyDescent="0.25">
      <c r="A35">
        <v>24</v>
      </c>
      <c r="B35" t="s">
        <v>352</v>
      </c>
      <c r="C35">
        <v>11520</v>
      </c>
      <c r="D35" t="s">
        <v>111</v>
      </c>
      <c r="E35" t="s">
        <v>222</v>
      </c>
      <c r="F35">
        <v>300</v>
      </c>
      <c r="G35" s="99">
        <v>45478</v>
      </c>
      <c r="H35" s="99">
        <v>45478</v>
      </c>
      <c r="I35" s="99">
        <v>45526</v>
      </c>
      <c r="J35" t="s">
        <v>205</v>
      </c>
      <c r="K35" s="99"/>
      <c r="L35" s="99">
        <v>45778</v>
      </c>
    </row>
    <row r="36" spans="1:14" x14ac:dyDescent="0.25">
      <c r="B36" t="s">
        <v>267</v>
      </c>
      <c r="C36">
        <v>11534</v>
      </c>
      <c r="D36" t="s">
        <v>268</v>
      </c>
      <c r="E36" t="s">
        <v>222</v>
      </c>
      <c r="F36">
        <v>300</v>
      </c>
      <c r="G36" s="99">
        <v>45544</v>
      </c>
      <c r="H36" s="99">
        <v>45544</v>
      </c>
      <c r="I36" s="99"/>
      <c r="J36" t="s">
        <v>208</v>
      </c>
      <c r="K36" s="99"/>
      <c r="L36" s="99"/>
    </row>
    <row r="37" spans="1:14" x14ac:dyDescent="0.25">
      <c r="A37">
        <v>29</v>
      </c>
      <c r="B37" t="s">
        <v>243</v>
      </c>
      <c r="C37">
        <v>11429</v>
      </c>
      <c r="D37" t="s">
        <v>244</v>
      </c>
      <c r="E37" t="s">
        <v>222</v>
      </c>
      <c r="F37">
        <v>300</v>
      </c>
      <c r="G37" s="99">
        <v>45159</v>
      </c>
      <c r="H37" s="99">
        <v>45159</v>
      </c>
      <c r="I37" s="99">
        <v>45254</v>
      </c>
      <c r="J37" t="s">
        <v>205</v>
      </c>
      <c r="K37" s="99">
        <v>45299</v>
      </c>
      <c r="L37" s="99">
        <v>45459</v>
      </c>
      <c r="M37" t="s">
        <v>826</v>
      </c>
      <c r="N37" t="s">
        <v>210</v>
      </c>
    </row>
    <row r="38" spans="1:14" x14ac:dyDescent="0.25">
      <c r="A38">
        <v>45</v>
      </c>
      <c r="B38" t="s">
        <v>264</v>
      </c>
      <c r="C38">
        <v>11514</v>
      </c>
      <c r="D38" t="s">
        <v>265</v>
      </c>
      <c r="E38" t="s">
        <v>222</v>
      </c>
      <c r="F38">
        <v>300</v>
      </c>
      <c r="G38" s="99">
        <v>45461</v>
      </c>
      <c r="H38" s="99">
        <v>45461</v>
      </c>
      <c r="I38" s="99"/>
      <c r="J38" t="s">
        <v>208</v>
      </c>
      <c r="K38" s="99"/>
      <c r="L38" s="99">
        <v>45761</v>
      </c>
      <c r="M38" t="s">
        <v>826</v>
      </c>
      <c r="N38" t="s">
        <v>210</v>
      </c>
    </row>
    <row r="39" spans="1:14" x14ac:dyDescent="0.25">
      <c r="A39">
        <v>18</v>
      </c>
      <c r="B39" t="s">
        <v>226</v>
      </c>
      <c r="C39">
        <v>11500</v>
      </c>
      <c r="D39" t="s">
        <v>90</v>
      </c>
      <c r="E39" t="s">
        <v>222</v>
      </c>
      <c r="F39">
        <v>300</v>
      </c>
      <c r="G39" s="99">
        <v>45104</v>
      </c>
      <c r="H39" s="99">
        <v>45397</v>
      </c>
      <c r="I39" s="99"/>
      <c r="J39" t="s">
        <v>208</v>
      </c>
      <c r="K39" s="99"/>
      <c r="L39" s="99">
        <v>45697</v>
      </c>
      <c r="M39" t="s">
        <v>206</v>
      </c>
      <c r="N39" t="s">
        <v>206</v>
      </c>
    </row>
    <row r="40" spans="1:14" x14ac:dyDescent="0.25">
      <c r="A40">
        <v>31</v>
      </c>
      <c r="B40" t="s">
        <v>246</v>
      </c>
      <c r="C40">
        <v>11501</v>
      </c>
      <c r="D40" t="s">
        <v>85</v>
      </c>
      <c r="E40" t="s">
        <v>222</v>
      </c>
      <c r="F40">
        <v>300</v>
      </c>
      <c r="G40" s="99">
        <v>45071</v>
      </c>
      <c r="H40" s="99">
        <v>45397</v>
      </c>
      <c r="I40" s="99"/>
      <c r="J40" t="s">
        <v>208</v>
      </c>
      <c r="K40" s="99"/>
      <c r="L40" s="99">
        <v>45697</v>
      </c>
      <c r="M40" t="s">
        <v>206</v>
      </c>
      <c r="N40" t="s">
        <v>206</v>
      </c>
    </row>
    <row r="41" spans="1:14" x14ac:dyDescent="0.25">
      <c r="A41">
        <v>19</v>
      </c>
      <c r="B41" t="s">
        <v>227</v>
      </c>
      <c r="C41">
        <v>11495</v>
      </c>
      <c r="D41" t="s">
        <v>92</v>
      </c>
      <c r="E41" t="s">
        <v>222</v>
      </c>
      <c r="F41">
        <v>300</v>
      </c>
      <c r="G41" s="99">
        <v>45076</v>
      </c>
      <c r="H41" s="99">
        <v>45397</v>
      </c>
      <c r="I41" s="99"/>
      <c r="J41" t="s">
        <v>208</v>
      </c>
      <c r="K41" s="99"/>
      <c r="L41" s="99">
        <v>45697</v>
      </c>
      <c r="M41" t="s">
        <v>826</v>
      </c>
      <c r="N41" t="s">
        <v>206</v>
      </c>
    </row>
    <row r="42" spans="1:14" x14ac:dyDescent="0.25">
      <c r="A42">
        <v>20</v>
      </c>
      <c r="B42" t="s">
        <v>228</v>
      </c>
      <c r="C42">
        <v>11496</v>
      </c>
      <c r="D42" t="s">
        <v>86</v>
      </c>
      <c r="E42" t="s">
        <v>222</v>
      </c>
      <c r="F42">
        <v>300</v>
      </c>
      <c r="G42" s="99">
        <v>45071</v>
      </c>
      <c r="H42" s="99">
        <v>45397</v>
      </c>
      <c r="I42" s="99"/>
      <c r="J42" t="s">
        <v>208</v>
      </c>
      <c r="K42" s="99"/>
      <c r="L42" s="99">
        <v>45697</v>
      </c>
      <c r="M42" t="s">
        <v>826</v>
      </c>
      <c r="N42" t="s">
        <v>206</v>
      </c>
    </row>
    <row r="43" spans="1:14" x14ac:dyDescent="0.25">
      <c r="A43">
        <v>21</v>
      </c>
      <c r="B43" t="s">
        <v>229</v>
      </c>
      <c r="C43">
        <v>11493</v>
      </c>
      <c r="D43" t="s">
        <v>83</v>
      </c>
      <c r="E43" t="s">
        <v>222</v>
      </c>
      <c r="F43">
        <v>300</v>
      </c>
      <c r="G43" s="99">
        <v>45092</v>
      </c>
      <c r="H43" s="99">
        <v>45397</v>
      </c>
      <c r="I43" s="99"/>
      <c r="J43" t="s">
        <v>208</v>
      </c>
      <c r="K43" s="99"/>
      <c r="L43" s="99">
        <v>45697</v>
      </c>
      <c r="M43" t="s">
        <v>826</v>
      </c>
      <c r="N43" t="s">
        <v>206</v>
      </c>
    </row>
    <row r="44" spans="1:14" x14ac:dyDescent="0.25">
      <c r="A44">
        <v>34</v>
      </c>
      <c r="B44" t="s">
        <v>249</v>
      </c>
      <c r="C44">
        <v>11406</v>
      </c>
      <c r="D44" t="s">
        <v>171</v>
      </c>
      <c r="E44" t="s">
        <v>222</v>
      </c>
      <c r="F44">
        <v>300</v>
      </c>
      <c r="G44" s="99">
        <v>45139</v>
      </c>
      <c r="H44" s="99">
        <v>45474</v>
      </c>
      <c r="I44" s="99"/>
      <c r="J44" t="s">
        <v>208</v>
      </c>
      <c r="K44" s="99"/>
      <c r="L44" s="99">
        <v>45774</v>
      </c>
      <c r="M44" t="s">
        <v>826</v>
      </c>
      <c r="N44" t="s">
        <v>206</v>
      </c>
    </row>
    <row r="45" spans="1:14" x14ac:dyDescent="0.25">
      <c r="A45">
        <v>22</v>
      </c>
      <c r="B45" t="s">
        <v>230</v>
      </c>
      <c r="C45">
        <v>11497</v>
      </c>
      <c r="D45" t="s">
        <v>87</v>
      </c>
      <c r="E45" t="s">
        <v>222</v>
      </c>
      <c r="F45">
        <v>300</v>
      </c>
      <c r="G45" s="99">
        <v>45091</v>
      </c>
      <c r="H45" s="99">
        <v>45397</v>
      </c>
      <c r="I45" s="99"/>
      <c r="J45" t="s">
        <v>208</v>
      </c>
      <c r="K45" s="99"/>
      <c r="L45" s="99">
        <v>45697</v>
      </c>
      <c r="M45" t="s">
        <v>826</v>
      </c>
      <c r="N45" t="s">
        <v>206</v>
      </c>
    </row>
    <row r="46" spans="1:14" x14ac:dyDescent="0.25">
      <c r="A46">
        <v>14</v>
      </c>
      <c r="B46" t="s">
        <v>221</v>
      </c>
      <c r="C46">
        <v>11531</v>
      </c>
      <c r="D46" t="s">
        <v>122</v>
      </c>
      <c r="E46" t="s">
        <v>222</v>
      </c>
      <c r="F46">
        <v>300</v>
      </c>
      <c r="G46" s="99">
        <v>45496</v>
      </c>
      <c r="H46" s="99">
        <v>45496</v>
      </c>
      <c r="I46" s="99"/>
      <c r="J46" t="s">
        <v>208</v>
      </c>
      <c r="K46" s="99"/>
      <c r="L46" s="99">
        <v>45796</v>
      </c>
    </row>
    <row r="47" spans="1:14" x14ac:dyDescent="0.25">
      <c r="A47">
        <v>24</v>
      </c>
      <c r="B47" t="s">
        <v>233</v>
      </c>
      <c r="C47">
        <v>11469</v>
      </c>
      <c r="D47" t="s">
        <v>234</v>
      </c>
      <c r="E47" t="s">
        <v>222</v>
      </c>
      <c r="F47">
        <v>300</v>
      </c>
      <c r="G47" s="99">
        <v>45323</v>
      </c>
      <c r="H47" s="99">
        <v>45323</v>
      </c>
      <c r="I47" s="99"/>
      <c r="J47" t="s">
        <v>208</v>
      </c>
      <c r="K47" s="99"/>
      <c r="L47" s="99">
        <v>45623</v>
      </c>
      <c r="M47" t="s">
        <v>210</v>
      </c>
      <c r="N47" t="s">
        <v>235</v>
      </c>
    </row>
    <row r="48" spans="1:14" x14ac:dyDescent="0.25">
      <c r="A48">
        <v>23</v>
      </c>
      <c r="B48" t="s">
        <v>231</v>
      </c>
      <c r="C48">
        <v>11498</v>
      </c>
      <c r="D48" t="s">
        <v>232</v>
      </c>
      <c r="E48" t="s">
        <v>222</v>
      </c>
      <c r="F48">
        <v>300</v>
      </c>
      <c r="G48" s="99">
        <v>45071</v>
      </c>
      <c r="H48" s="99">
        <v>45397</v>
      </c>
      <c r="I48" s="99"/>
      <c r="J48" t="s">
        <v>208</v>
      </c>
      <c r="K48" s="99"/>
      <c r="L48" s="99">
        <v>45697</v>
      </c>
      <c r="M48" t="s">
        <v>826</v>
      </c>
      <c r="N48" t="s">
        <v>206</v>
      </c>
    </row>
    <row r="49" spans="1:14" x14ac:dyDescent="0.25">
      <c r="A49">
        <v>27</v>
      </c>
      <c r="B49" t="s">
        <v>239</v>
      </c>
      <c r="C49">
        <v>11443</v>
      </c>
      <c r="D49" t="s">
        <v>240</v>
      </c>
      <c r="E49" t="s">
        <v>222</v>
      </c>
      <c r="F49">
        <v>300</v>
      </c>
      <c r="G49" s="99">
        <v>45168</v>
      </c>
      <c r="H49" s="99">
        <v>45168</v>
      </c>
      <c r="I49" s="99">
        <v>45247</v>
      </c>
      <c r="J49" t="s">
        <v>205</v>
      </c>
      <c r="K49" s="99">
        <v>45292</v>
      </c>
      <c r="L49" s="99">
        <v>45468</v>
      </c>
      <c r="M49" t="s">
        <v>826</v>
      </c>
      <c r="N49" t="s">
        <v>210</v>
      </c>
    </row>
    <row r="50" spans="1:14" x14ac:dyDescent="0.25">
      <c r="A50">
        <v>40</v>
      </c>
      <c r="B50" t="s">
        <v>258</v>
      </c>
      <c r="C50">
        <v>11312</v>
      </c>
      <c r="D50" t="s">
        <v>259</v>
      </c>
      <c r="E50" t="s">
        <v>222</v>
      </c>
      <c r="F50">
        <v>300</v>
      </c>
      <c r="G50" s="99">
        <v>44797</v>
      </c>
      <c r="H50" s="99">
        <v>44797</v>
      </c>
      <c r="I50" s="99">
        <v>45058</v>
      </c>
      <c r="J50" t="s">
        <v>205</v>
      </c>
      <c r="K50" s="99">
        <v>45103</v>
      </c>
      <c r="L50" s="99">
        <v>45097</v>
      </c>
    </row>
    <row r="51" spans="1:14" x14ac:dyDescent="0.25">
      <c r="B51" t="s">
        <v>798</v>
      </c>
      <c r="C51">
        <v>11483</v>
      </c>
      <c r="D51" t="s">
        <v>1070</v>
      </c>
      <c r="E51" t="s">
        <v>222</v>
      </c>
      <c r="G51" s="99"/>
      <c r="H51" s="99"/>
      <c r="I51" s="99"/>
      <c r="K51" s="99"/>
      <c r="L51" s="99"/>
    </row>
    <row r="52" spans="1:14" x14ac:dyDescent="0.25">
      <c r="A52">
        <v>44</v>
      </c>
      <c r="B52" t="s">
        <v>263</v>
      </c>
      <c r="C52">
        <v>11504</v>
      </c>
      <c r="D52" t="s">
        <v>78</v>
      </c>
      <c r="E52" t="s">
        <v>222</v>
      </c>
      <c r="F52">
        <v>100</v>
      </c>
      <c r="G52" s="99">
        <v>45089</v>
      </c>
      <c r="H52" s="99">
        <v>45413</v>
      </c>
      <c r="I52" s="99"/>
      <c r="J52" t="s">
        <v>208</v>
      </c>
      <c r="K52" s="99"/>
      <c r="L52" s="99">
        <v>45713</v>
      </c>
      <c r="M52" t="s">
        <v>826</v>
      </c>
      <c r="N52" t="s">
        <v>206</v>
      </c>
    </row>
    <row r="53" spans="1:14" x14ac:dyDescent="0.25">
      <c r="A53">
        <v>35</v>
      </c>
      <c r="B53" t="s">
        <v>250</v>
      </c>
      <c r="C53">
        <v>11407</v>
      </c>
      <c r="D53" t="s">
        <v>80</v>
      </c>
      <c r="E53" t="s">
        <v>222</v>
      </c>
      <c r="F53">
        <v>300</v>
      </c>
      <c r="G53" s="99">
        <v>45139</v>
      </c>
      <c r="H53" s="99">
        <v>45474</v>
      </c>
      <c r="I53" s="99"/>
      <c r="J53" t="s">
        <v>208</v>
      </c>
      <c r="K53" s="99"/>
      <c r="L53" s="99">
        <v>45774</v>
      </c>
      <c r="M53" t="s">
        <v>826</v>
      </c>
      <c r="N53" t="s">
        <v>206</v>
      </c>
    </row>
    <row r="54" spans="1:14" x14ac:dyDescent="0.25">
      <c r="A54">
        <v>78</v>
      </c>
      <c r="B54" t="s">
        <v>355</v>
      </c>
      <c r="C54">
        <v>11515</v>
      </c>
      <c r="D54" t="s">
        <v>356</v>
      </c>
      <c r="E54" t="s">
        <v>271</v>
      </c>
      <c r="F54">
        <v>300</v>
      </c>
      <c r="G54" s="99">
        <v>45468</v>
      </c>
      <c r="H54" s="99">
        <v>45468</v>
      </c>
      <c r="I54" s="99">
        <v>45524</v>
      </c>
      <c r="J54" t="s">
        <v>205</v>
      </c>
      <c r="K54" s="99">
        <v>45569</v>
      </c>
      <c r="L54" s="99">
        <v>45768</v>
      </c>
    </row>
    <row r="55" spans="1:14" x14ac:dyDescent="0.25">
      <c r="A55">
        <v>55</v>
      </c>
      <c r="B55" t="s">
        <v>279</v>
      </c>
      <c r="C55">
        <v>11430</v>
      </c>
      <c r="D55" t="s">
        <v>167</v>
      </c>
      <c r="E55" t="s">
        <v>271</v>
      </c>
      <c r="F55">
        <v>300</v>
      </c>
      <c r="G55" s="99">
        <v>44893</v>
      </c>
      <c r="H55" s="99">
        <v>45525</v>
      </c>
      <c r="I55" s="99"/>
      <c r="J55" t="s">
        <v>208</v>
      </c>
      <c r="K55" s="99"/>
      <c r="L55" s="99">
        <v>45825</v>
      </c>
      <c r="M55" t="s">
        <v>826</v>
      </c>
      <c r="N55" t="s">
        <v>206</v>
      </c>
    </row>
    <row r="56" spans="1:14" x14ac:dyDescent="0.25">
      <c r="A56">
        <v>53</v>
      </c>
      <c r="B56" t="s">
        <v>277</v>
      </c>
      <c r="C56">
        <v>11431</v>
      </c>
      <c r="D56" t="s">
        <v>54</v>
      </c>
      <c r="E56" t="s">
        <v>271</v>
      </c>
      <c r="F56">
        <v>300</v>
      </c>
      <c r="G56" s="99">
        <v>44893</v>
      </c>
      <c r="H56" s="99">
        <v>45525</v>
      </c>
      <c r="I56" s="99"/>
      <c r="J56" t="s">
        <v>208</v>
      </c>
      <c r="K56" s="99"/>
      <c r="L56" s="99">
        <v>45825</v>
      </c>
      <c r="M56" t="s">
        <v>826</v>
      </c>
      <c r="N56" t="s">
        <v>206</v>
      </c>
    </row>
    <row r="57" spans="1:14" x14ac:dyDescent="0.25">
      <c r="A57">
        <v>61</v>
      </c>
      <c r="B57" t="s">
        <v>286</v>
      </c>
      <c r="C57">
        <v>11448</v>
      </c>
      <c r="D57" t="s">
        <v>287</v>
      </c>
      <c r="E57" t="s">
        <v>271</v>
      </c>
      <c r="F57">
        <v>300</v>
      </c>
      <c r="G57" s="99">
        <v>45174</v>
      </c>
      <c r="H57" s="99">
        <v>45525</v>
      </c>
      <c r="I57" s="99"/>
      <c r="J57" t="s">
        <v>208</v>
      </c>
      <c r="K57" s="99"/>
      <c r="L57" s="99">
        <v>45825</v>
      </c>
      <c r="M57" t="s">
        <v>826</v>
      </c>
      <c r="N57" t="s">
        <v>206</v>
      </c>
    </row>
    <row r="58" spans="1:14" x14ac:dyDescent="0.25">
      <c r="A58">
        <v>63</v>
      </c>
      <c r="B58" t="s">
        <v>351</v>
      </c>
      <c r="C58">
        <v>11475</v>
      </c>
      <c r="D58" t="s">
        <v>56</v>
      </c>
      <c r="E58" t="s">
        <v>271</v>
      </c>
      <c r="F58">
        <v>300</v>
      </c>
      <c r="G58" s="99">
        <v>45363</v>
      </c>
      <c r="H58" s="99">
        <v>45363</v>
      </c>
      <c r="I58" s="99">
        <v>45506</v>
      </c>
      <c r="J58" t="s">
        <v>205</v>
      </c>
      <c r="K58" s="99"/>
      <c r="L58" s="99">
        <v>45663</v>
      </c>
      <c r="M58" t="s">
        <v>210</v>
      </c>
      <c r="N58" t="s">
        <v>210</v>
      </c>
    </row>
    <row r="59" spans="1:14" x14ac:dyDescent="0.25">
      <c r="A59">
        <v>56</v>
      </c>
      <c r="B59" t="s">
        <v>280</v>
      </c>
      <c r="C59">
        <v>11433</v>
      </c>
      <c r="D59" t="s">
        <v>281</v>
      </c>
      <c r="E59" t="s">
        <v>271</v>
      </c>
      <c r="F59">
        <v>300</v>
      </c>
      <c r="G59" s="99">
        <v>44893</v>
      </c>
      <c r="H59" s="99">
        <v>45525</v>
      </c>
      <c r="I59" s="99"/>
      <c r="J59" t="s">
        <v>208</v>
      </c>
      <c r="K59" s="99"/>
      <c r="L59" s="99">
        <v>45825</v>
      </c>
      <c r="M59" t="s">
        <v>826</v>
      </c>
      <c r="N59" t="s">
        <v>206</v>
      </c>
    </row>
    <row r="60" spans="1:14" x14ac:dyDescent="0.25">
      <c r="A60">
        <v>69</v>
      </c>
      <c r="B60" t="s">
        <v>294</v>
      </c>
      <c r="C60">
        <v>11511</v>
      </c>
      <c r="D60" t="s">
        <v>168</v>
      </c>
      <c r="E60" t="s">
        <v>271</v>
      </c>
      <c r="F60">
        <v>300</v>
      </c>
      <c r="G60" s="99">
        <v>45446</v>
      </c>
      <c r="H60" s="99">
        <v>45446</v>
      </c>
      <c r="I60" s="99"/>
      <c r="J60" t="s">
        <v>208</v>
      </c>
      <c r="K60" s="99"/>
      <c r="L60" s="99">
        <v>45746</v>
      </c>
    </row>
    <row r="61" spans="1:14" x14ac:dyDescent="0.25">
      <c r="A61">
        <v>67</v>
      </c>
      <c r="B61" t="s">
        <v>293</v>
      </c>
      <c r="C61">
        <v>11485</v>
      </c>
      <c r="D61" t="s">
        <v>828</v>
      </c>
      <c r="E61" t="s">
        <v>271</v>
      </c>
      <c r="F61">
        <v>300</v>
      </c>
      <c r="G61" s="99">
        <v>45372</v>
      </c>
      <c r="H61" s="99">
        <v>45376</v>
      </c>
      <c r="I61" s="99"/>
      <c r="J61" t="s">
        <v>208</v>
      </c>
      <c r="K61" s="99"/>
      <c r="L61" s="99">
        <v>45676</v>
      </c>
    </row>
    <row r="62" spans="1:14" x14ac:dyDescent="0.25">
      <c r="A62">
        <v>58</v>
      </c>
      <c r="B62" t="s">
        <v>283</v>
      </c>
      <c r="C62">
        <v>11458</v>
      </c>
      <c r="D62" t="s">
        <v>60</v>
      </c>
      <c r="E62" t="s">
        <v>271</v>
      </c>
      <c r="F62">
        <v>300</v>
      </c>
      <c r="G62" s="99">
        <v>44902</v>
      </c>
      <c r="H62" s="99">
        <v>45210</v>
      </c>
      <c r="I62" s="99">
        <v>45509</v>
      </c>
      <c r="J62" t="s">
        <v>205</v>
      </c>
      <c r="K62" s="99">
        <v>45554</v>
      </c>
      <c r="L62" s="99">
        <v>45510</v>
      </c>
      <c r="M62" t="s">
        <v>826</v>
      </c>
      <c r="N62" t="s">
        <v>206</v>
      </c>
    </row>
    <row r="63" spans="1:14" x14ac:dyDescent="0.25">
      <c r="A63">
        <v>52</v>
      </c>
      <c r="B63" t="s">
        <v>276</v>
      </c>
      <c r="C63">
        <v>11457</v>
      </c>
      <c r="D63" t="s">
        <v>61</v>
      </c>
      <c r="E63" t="s">
        <v>271</v>
      </c>
      <c r="F63">
        <v>300</v>
      </c>
      <c r="G63" s="99">
        <v>44854</v>
      </c>
      <c r="H63" s="99">
        <v>45209</v>
      </c>
      <c r="I63" s="99">
        <v>45509</v>
      </c>
      <c r="J63" t="s">
        <v>205</v>
      </c>
      <c r="K63" s="99">
        <v>45554</v>
      </c>
      <c r="L63" s="99">
        <v>45509</v>
      </c>
      <c r="M63" t="s">
        <v>826</v>
      </c>
      <c r="N63" t="s">
        <v>206</v>
      </c>
    </row>
    <row r="64" spans="1:14" x14ac:dyDescent="0.25">
      <c r="A64">
        <v>68</v>
      </c>
      <c r="B64" t="s">
        <v>353</v>
      </c>
      <c r="C64">
        <v>11518</v>
      </c>
      <c r="D64" t="s">
        <v>354</v>
      </c>
      <c r="E64" t="s">
        <v>271</v>
      </c>
      <c r="F64">
        <v>300</v>
      </c>
      <c r="G64" s="99">
        <v>45470</v>
      </c>
      <c r="H64" s="99">
        <v>45470</v>
      </c>
      <c r="I64" s="99">
        <v>45524</v>
      </c>
      <c r="J64" t="s">
        <v>205</v>
      </c>
      <c r="K64" s="99">
        <v>45569</v>
      </c>
      <c r="L64" s="99"/>
    </row>
    <row r="65" spans="1:14" x14ac:dyDescent="0.25">
      <c r="A65">
        <v>50</v>
      </c>
      <c r="B65" t="s">
        <v>274</v>
      </c>
      <c r="C65">
        <v>11421</v>
      </c>
      <c r="D65" t="s">
        <v>62</v>
      </c>
      <c r="E65" t="s">
        <v>271</v>
      </c>
      <c r="F65">
        <v>300</v>
      </c>
      <c r="G65" s="99">
        <v>44797</v>
      </c>
      <c r="H65" s="99">
        <v>45525</v>
      </c>
      <c r="I65" s="99"/>
      <c r="J65" t="s">
        <v>208</v>
      </c>
      <c r="K65" s="99"/>
      <c r="L65" s="99">
        <v>45825</v>
      </c>
      <c r="M65" t="s">
        <v>826</v>
      </c>
      <c r="N65" t="s">
        <v>206</v>
      </c>
    </row>
    <row r="66" spans="1:14" x14ac:dyDescent="0.25">
      <c r="A66">
        <v>66</v>
      </c>
      <c r="B66" t="s">
        <v>292</v>
      </c>
      <c r="C66">
        <v>11484</v>
      </c>
      <c r="D66" t="s">
        <v>63</v>
      </c>
      <c r="E66" t="s">
        <v>271</v>
      </c>
      <c r="F66">
        <v>300</v>
      </c>
      <c r="G66" s="99">
        <v>45372</v>
      </c>
      <c r="H66" s="99">
        <v>45372</v>
      </c>
      <c r="I66" s="99"/>
      <c r="J66" t="s">
        <v>208</v>
      </c>
      <c r="K66" s="99"/>
      <c r="L66" s="99">
        <v>45672</v>
      </c>
      <c r="M66" t="s">
        <v>210</v>
      </c>
      <c r="N66" t="s">
        <v>210</v>
      </c>
    </row>
    <row r="67" spans="1:14" x14ac:dyDescent="0.25">
      <c r="A67">
        <v>76</v>
      </c>
      <c r="B67" t="s">
        <v>348</v>
      </c>
      <c r="C67">
        <v>11529</v>
      </c>
      <c r="D67" t="s">
        <v>119</v>
      </c>
      <c r="E67" t="s">
        <v>271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25">
      <c r="A68">
        <v>73</v>
      </c>
      <c r="B68" t="s">
        <v>360</v>
      </c>
      <c r="C68">
        <v>11510</v>
      </c>
      <c r="D68" t="s">
        <v>101</v>
      </c>
      <c r="E68" t="s">
        <v>271</v>
      </c>
      <c r="F68">
        <v>300</v>
      </c>
      <c r="G68" s="99">
        <v>45446</v>
      </c>
      <c r="H68" s="99">
        <v>45446</v>
      </c>
      <c r="I68" s="99">
        <v>45524</v>
      </c>
      <c r="J68" t="s">
        <v>205</v>
      </c>
      <c r="K68" s="99">
        <v>45569</v>
      </c>
      <c r="L68" s="99">
        <v>45746</v>
      </c>
    </row>
    <row r="69" spans="1:14" x14ac:dyDescent="0.25">
      <c r="A69">
        <v>72</v>
      </c>
      <c r="B69" t="s">
        <v>361</v>
      </c>
      <c r="C69">
        <v>11507</v>
      </c>
      <c r="D69" t="s">
        <v>97</v>
      </c>
      <c r="E69" t="s">
        <v>271</v>
      </c>
      <c r="F69">
        <v>300</v>
      </c>
      <c r="G69" s="99">
        <v>45441</v>
      </c>
      <c r="H69" s="99">
        <v>45441</v>
      </c>
      <c r="I69" s="99">
        <v>45524</v>
      </c>
      <c r="J69" t="s">
        <v>205</v>
      </c>
      <c r="K69" s="99">
        <v>45569</v>
      </c>
      <c r="L69" s="99">
        <v>45741</v>
      </c>
      <c r="M69" t="s">
        <v>210</v>
      </c>
      <c r="N69" t="s">
        <v>210</v>
      </c>
    </row>
    <row r="70" spans="1:14" x14ac:dyDescent="0.25">
      <c r="A70">
        <v>60</v>
      </c>
      <c r="B70" t="s">
        <v>285</v>
      </c>
      <c r="C70">
        <v>11445</v>
      </c>
      <c r="D70" t="s">
        <v>67</v>
      </c>
      <c r="E70" t="s">
        <v>271</v>
      </c>
      <c r="F70">
        <v>300</v>
      </c>
      <c r="G70" s="99">
        <v>45008</v>
      </c>
      <c r="H70" s="99">
        <v>45525</v>
      </c>
      <c r="I70" s="99"/>
      <c r="J70" t="s">
        <v>208</v>
      </c>
      <c r="K70" s="99"/>
      <c r="L70" s="99">
        <v>45825</v>
      </c>
      <c r="M70" t="s">
        <v>826</v>
      </c>
      <c r="N70" t="s">
        <v>206</v>
      </c>
    </row>
    <row r="71" spans="1:14" x14ac:dyDescent="0.25">
      <c r="A71">
        <v>54</v>
      </c>
      <c r="B71" t="s">
        <v>278</v>
      </c>
      <c r="C71">
        <v>11432</v>
      </c>
      <c r="D71" t="s">
        <v>170</v>
      </c>
      <c r="E71" t="s">
        <v>271</v>
      </c>
      <c r="F71">
        <v>300</v>
      </c>
      <c r="G71" s="99">
        <v>44893</v>
      </c>
      <c r="H71" s="99">
        <v>45525</v>
      </c>
      <c r="I71" s="99"/>
      <c r="J71" t="s">
        <v>208</v>
      </c>
      <c r="K71" s="99"/>
      <c r="L71" s="99">
        <v>45825</v>
      </c>
      <c r="M71" t="s">
        <v>826</v>
      </c>
      <c r="N71" t="s">
        <v>206</v>
      </c>
    </row>
    <row r="72" spans="1:14" x14ac:dyDescent="0.25">
      <c r="A72">
        <v>51</v>
      </c>
      <c r="B72" t="s">
        <v>275</v>
      </c>
      <c r="C72">
        <v>11422</v>
      </c>
      <c r="D72" t="s">
        <v>69</v>
      </c>
      <c r="E72" t="s">
        <v>271</v>
      </c>
      <c r="F72">
        <v>300</v>
      </c>
      <c r="G72" s="99">
        <v>44797</v>
      </c>
      <c r="H72" s="99">
        <v>45154</v>
      </c>
      <c r="I72" s="99"/>
      <c r="J72" t="s">
        <v>208</v>
      </c>
      <c r="K72" s="99"/>
      <c r="L72" s="99">
        <v>45454</v>
      </c>
      <c r="M72" t="s">
        <v>826</v>
      </c>
      <c r="N72" t="s">
        <v>206</v>
      </c>
    </row>
    <row r="73" spans="1:14" x14ac:dyDescent="0.25">
      <c r="A73">
        <v>70</v>
      </c>
      <c r="B73" t="s">
        <v>295</v>
      </c>
      <c r="C73">
        <v>11506</v>
      </c>
      <c r="D73" t="s">
        <v>100</v>
      </c>
      <c r="E73" t="s">
        <v>271</v>
      </c>
      <c r="F73">
        <v>300</v>
      </c>
      <c r="G73" s="99">
        <v>45441</v>
      </c>
      <c r="H73" s="99">
        <v>45441</v>
      </c>
      <c r="I73" s="99"/>
      <c r="J73" t="s">
        <v>208</v>
      </c>
      <c r="K73" s="99"/>
      <c r="L73" s="99">
        <v>45741</v>
      </c>
      <c r="M73" t="s">
        <v>210</v>
      </c>
      <c r="N73" t="s">
        <v>210</v>
      </c>
    </row>
    <row r="74" spans="1:14" x14ac:dyDescent="0.25">
      <c r="A74">
        <v>65</v>
      </c>
      <c r="B74" t="s">
        <v>291</v>
      </c>
      <c r="C74">
        <v>11477</v>
      </c>
      <c r="D74" t="s">
        <v>71</v>
      </c>
      <c r="E74" t="s">
        <v>271</v>
      </c>
      <c r="F74">
        <v>300</v>
      </c>
      <c r="G74" s="99">
        <v>45363</v>
      </c>
      <c r="H74" s="99">
        <v>45363</v>
      </c>
      <c r="I74" s="99"/>
      <c r="J74" t="s">
        <v>208</v>
      </c>
      <c r="K74" s="99"/>
      <c r="L74" s="99">
        <v>45663</v>
      </c>
      <c r="M74" t="s">
        <v>210</v>
      </c>
      <c r="N74" t="s">
        <v>210</v>
      </c>
    </row>
    <row r="75" spans="1:14" x14ac:dyDescent="0.25">
      <c r="C75">
        <v>11517</v>
      </c>
      <c r="D75" t="s">
        <v>105</v>
      </c>
      <c r="E75" t="s">
        <v>271</v>
      </c>
      <c r="F75">
        <v>300</v>
      </c>
      <c r="G75" s="99">
        <v>45474</v>
      </c>
      <c r="H75" s="99">
        <v>45474</v>
      </c>
      <c r="I75" s="99">
        <v>45534</v>
      </c>
      <c r="J75" t="s">
        <v>205</v>
      </c>
      <c r="K75" s="99"/>
      <c r="L75" s="99">
        <v>45774</v>
      </c>
    </row>
    <row r="76" spans="1:14" x14ac:dyDescent="0.25">
      <c r="A76">
        <v>62</v>
      </c>
      <c r="B76" t="s">
        <v>288</v>
      </c>
      <c r="C76">
        <v>11456</v>
      </c>
      <c r="D76" t="s">
        <v>72</v>
      </c>
      <c r="E76" t="s">
        <v>271</v>
      </c>
      <c r="F76">
        <v>300</v>
      </c>
      <c r="G76" s="99">
        <v>45209</v>
      </c>
      <c r="H76" s="99">
        <v>45525</v>
      </c>
      <c r="I76" s="99"/>
      <c r="J76" t="s">
        <v>208</v>
      </c>
      <c r="K76" s="99"/>
      <c r="L76" s="99">
        <v>45825</v>
      </c>
      <c r="M76" t="s">
        <v>826</v>
      </c>
      <c r="N76" t="s">
        <v>206</v>
      </c>
    </row>
    <row r="77" spans="1:14" x14ac:dyDescent="0.25">
      <c r="A77">
        <v>77</v>
      </c>
      <c r="B77" t="s">
        <v>349</v>
      </c>
      <c r="C77">
        <v>11530</v>
      </c>
      <c r="D77" t="s">
        <v>120</v>
      </c>
      <c r="E77" t="s">
        <v>271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25">
      <c r="A78">
        <v>47</v>
      </c>
      <c r="B78" t="s">
        <v>269</v>
      </c>
      <c r="C78">
        <v>11533</v>
      </c>
      <c r="D78" t="s">
        <v>270</v>
      </c>
      <c r="E78" t="s">
        <v>271</v>
      </c>
      <c r="F78">
        <v>100</v>
      </c>
      <c r="G78" s="99">
        <v>45526</v>
      </c>
      <c r="H78" s="99">
        <v>45526</v>
      </c>
      <c r="I78" s="99"/>
      <c r="J78" t="s">
        <v>208</v>
      </c>
      <c r="K78" s="99"/>
      <c r="L78" s="99"/>
    </row>
    <row r="79" spans="1:14" x14ac:dyDescent="0.25">
      <c r="A79">
        <v>59</v>
      </c>
      <c r="B79" t="s">
        <v>284</v>
      </c>
      <c r="C79">
        <v>11444</v>
      </c>
      <c r="D79" t="s">
        <v>75</v>
      </c>
      <c r="E79" t="s">
        <v>271</v>
      </c>
      <c r="F79">
        <v>300</v>
      </c>
      <c r="G79" s="99">
        <v>45007</v>
      </c>
      <c r="H79" s="99">
        <v>45525</v>
      </c>
      <c r="I79" s="99"/>
      <c r="J79" t="s">
        <v>208</v>
      </c>
      <c r="K79" s="99"/>
      <c r="L79" s="99">
        <v>45825</v>
      </c>
      <c r="M79" t="s">
        <v>206</v>
      </c>
      <c r="N79" t="s">
        <v>206</v>
      </c>
    </row>
    <row r="80" spans="1:14" x14ac:dyDescent="0.25">
      <c r="A80">
        <v>57</v>
      </c>
      <c r="B80" t="s">
        <v>282</v>
      </c>
      <c r="C80">
        <v>11434</v>
      </c>
      <c r="D80" t="s">
        <v>76</v>
      </c>
      <c r="E80" t="s">
        <v>271</v>
      </c>
      <c r="F80">
        <v>300</v>
      </c>
      <c r="G80" s="99">
        <v>44893</v>
      </c>
      <c r="H80" s="99">
        <v>45525</v>
      </c>
      <c r="I80" s="99"/>
      <c r="J80" t="s">
        <v>208</v>
      </c>
      <c r="K80" s="99"/>
      <c r="L80" s="99">
        <v>45825</v>
      </c>
      <c r="M80" t="s">
        <v>206</v>
      </c>
      <c r="N80" t="s">
        <v>206</v>
      </c>
    </row>
    <row r="81" spans="1:14" x14ac:dyDescent="0.25">
      <c r="A81">
        <v>63</v>
      </c>
      <c r="B81" t="s">
        <v>289</v>
      </c>
      <c r="C81">
        <v>11455</v>
      </c>
      <c r="D81" t="s">
        <v>172</v>
      </c>
      <c r="E81" t="s">
        <v>271</v>
      </c>
      <c r="F81">
        <v>300</v>
      </c>
      <c r="G81" s="99">
        <v>45209</v>
      </c>
      <c r="H81" s="99">
        <v>45525</v>
      </c>
      <c r="I81" s="99"/>
      <c r="J81" t="s">
        <v>208</v>
      </c>
      <c r="K81" s="99"/>
      <c r="L81" s="99">
        <v>45825</v>
      </c>
      <c r="M81" t="s">
        <v>826</v>
      </c>
      <c r="N81" t="s">
        <v>206</v>
      </c>
    </row>
    <row r="82" spans="1:14" x14ac:dyDescent="0.25">
      <c r="A82">
        <v>64</v>
      </c>
      <c r="B82" t="s">
        <v>290</v>
      </c>
      <c r="C82">
        <v>11463</v>
      </c>
      <c r="D82" t="s">
        <v>173</v>
      </c>
      <c r="E82" t="s">
        <v>271</v>
      </c>
      <c r="F82">
        <v>300</v>
      </c>
      <c r="G82" s="99">
        <v>45224</v>
      </c>
      <c r="H82" s="99">
        <v>45525</v>
      </c>
      <c r="I82" s="99"/>
      <c r="J82" t="s">
        <v>208</v>
      </c>
      <c r="K82" s="99"/>
      <c r="L82" s="99">
        <v>45825</v>
      </c>
      <c r="M82" t="s">
        <v>206</v>
      </c>
      <c r="N82" t="s">
        <v>210</v>
      </c>
    </row>
    <row r="83" spans="1:14" x14ac:dyDescent="0.25">
      <c r="A83">
        <v>48</v>
      </c>
      <c r="B83" t="s">
        <v>272</v>
      </c>
      <c r="C83">
        <v>11528</v>
      </c>
      <c r="D83" t="s">
        <v>121</v>
      </c>
      <c r="E83" t="s">
        <v>271</v>
      </c>
      <c r="F83">
        <v>300</v>
      </c>
      <c r="G83" s="99">
        <v>45488</v>
      </c>
      <c r="H83" s="99">
        <v>45488</v>
      </c>
      <c r="I83" s="99"/>
      <c r="J83" t="s">
        <v>208</v>
      </c>
      <c r="K83" s="99"/>
      <c r="L83" s="99">
        <v>45788</v>
      </c>
    </row>
    <row r="84" spans="1:14" x14ac:dyDescent="0.25">
      <c r="A84">
        <v>49</v>
      </c>
      <c r="B84" t="s">
        <v>273</v>
      </c>
      <c r="C84">
        <v>11526</v>
      </c>
      <c r="D84" t="s">
        <v>174</v>
      </c>
      <c r="E84" t="s">
        <v>271</v>
      </c>
      <c r="F84">
        <v>300</v>
      </c>
      <c r="G84" s="99">
        <v>45485</v>
      </c>
      <c r="H84" s="99">
        <v>45485</v>
      </c>
      <c r="I84" s="99"/>
      <c r="J84" t="s">
        <v>208</v>
      </c>
      <c r="K84" s="99"/>
      <c r="L84" s="99">
        <v>45785</v>
      </c>
    </row>
    <row r="85" spans="1:14" x14ac:dyDescent="0.25">
      <c r="A85">
        <v>70</v>
      </c>
      <c r="B85" t="s">
        <v>350</v>
      </c>
      <c r="C85">
        <v>11527</v>
      </c>
      <c r="D85" t="s">
        <v>115</v>
      </c>
      <c r="E85" t="s">
        <v>271</v>
      </c>
      <c r="F85">
        <v>300</v>
      </c>
      <c r="G85" s="99">
        <v>45488</v>
      </c>
      <c r="H85" s="99">
        <v>45488</v>
      </c>
      <c r="I85" s="99">
        <v>45513</v>
      </c>
      <c r="J85" t="s">
        <v>205</v>
      </c>
      <c r="K85" s="99"/>
      <c r="L85" s="99"/>
    </row>
    <row r="86" spans="1:14" x14ac:dyDescent="0.25">
      <c r="A86">
        <v>72</v>
      </c>
      <c r="B86" t="s">
        <v>299</v>
      </c>
      <c r="C86">
        <v>11278</v>
      </c>
      <c r="D86" t="s">
        <v>300</v>
      </c>
      <c r="E86" t="s">
        <v>298</v>
      </c>
      <c r="F86">
        <v>189</v>
      </c>
      <c r="G86" s="99">
        <v>41163</v>
      </c>
      <c r="H86" s="99">
        <v>44621</v>
      </c>
      <c r="I86" s="99"/>
      <c r="J86" t="s">
        <v>208</v>
      </c>
      <c r="K86" s="99"/>
      <c r="L86" s="99"/>
    </row>
    <row r="87" spans="1:14" x14ac:dyDescent="0.25">
      <c r="A87">
        <v>73</v>
      </c>
      <c r="B87" t="s">
        <v>301</v>
      </c>
      <c r="C87">
        <v>11486</v>
      </c>
      <c r="D87" t="s">
        <v>302</v>
      </c>
      <c r="E87" t="s">
        <v>298</v>
      </c>
      <c r="F87">
        <v>100</v>
      </c>
      <c r="G87" s="99">
        <v>45369</v>
      </c>
      <c r="H87" s="99">
        <v>45369</v>
      </c>
      <c r="I87" s="99"/>
      <c r="J87" t="s">
        <v>208</v>
      </c>
      <c r="K87" s="99"/>
      <c r="L87" s="99"/>
    </row>
    <row r="88" spans="1:14" x14ac:dyDescent="0.25">
      <c r="A88">
        <v>74</v>
      </c>
      <c r="B88" t="s">
        <v>221</v>
      </c>
      <c r="C88">
        <v>11277</v>
      </c>
      <c r="D88" t="s">
        <v>303</v>
      </c>
      <c r="E88" t="s">
        <v>298</v>
      </c>
      <c r="F88">
        <v>100</v>
      </c>
      <c r="G88" s="99">
        <v>41275</v>
      </c>
      <c r="H88" s="99">
        <v>44621</v>
      </c>
      <c r="I88" s="99"/>
      <c r="J88" t="s">
        <v>208</v>
      </c>
      <c r="K88" s="99"/>
      <c r="L88" s="99"/>
    </row>
    <row r="89" spans="1:14" x14ac:dyDescent="0.25">
      <c r="A89">
        <v>118</v>
      </c>
      <c r="B89" t="s">
        <v>357</v>
      </c>
      <c r="C89">
        <v>11513</v>
      </c>
      <c r="D89" t="s">
        <v>358</v>
      </c>
      <c r="E89" t="s">
        <v>298</v>
      </c>
      <c r="F89">
        <v>100</v>
      </c>
      <c r="G89" s="99">
        <v>45462</v>
      </c>
      <c r="H89" s="99">
        <v>45462</v>
      </c>
      <c r="I89" s="99">
        <v>45494</v>
      </c>
      <c r="J89" t="s">
        <v>205</v>
      </c>
      <c r="K89" s="99"/>
      <c r="L89" s="99"/>
    </row>
    <row r="90" spans="1:14" x14ac:dyDescent="0.25">
      <c r="A90">
        <v>75</v>
      </c>
      <c r="B90" t="s">
        <v>304</v>
      </c>
      <c r="C90">
        <v>11279</v>
      </c>
      <c r="D90" t="s">
        <v>305</v>
      </c>
      <c r="E90" t="s">
        <v>298</v>
      </c>
      <c r="F90">
        <v>100</v>
      </c>
      <c r="G90" s="99">
        <v>42949</v>
      </c>
      <c r="H90" s="99">
        <v>44621</v>
      </c>
      <c r="I90" s="99"/>
      <c r="J90" t="s">
        <v>208</v>
      </c>
      <c r="K90" s="99"/>
      <c r="L90" s="99"/>
    </row>
    <row r="91" spans="1:14" x14ac:dyDescent="0.25">
      <c r="A91">
        <v>76</v>
      </c>
      <c r="B91" t="s">
        <v>306</v>
      </c>
      <c r="C91">
        <v>11294</v>
      </c>
      <c r="D91" t="s">
        <v>307</v>
      </c>
      <c r="E91" t="s">
        <v>298</v>
      </c>
      <c r="F91">
        <v>100</v>
      </c>
      <c r="G91" s="99">
        <v>44774</v>
      </c>
      <c r="H91" s="99">
        <v>44774</v>
      </c>
      <c r="I91" s="99"/>
      <c r="J91" t="s">
        <v>208</v>
      </c>
      <c r="K91" s="99"/>
      <c r="L91" s="99"/>
    </row>
    <row r="92" spans="1:14" x14ac:dyDescent="0.25">
      <c r="A92">
        <v>71</v>
      </c>
      <c r="B92" t="s">
        <v>296</v>
      </c>
      <c r="C92">
        <v>11532</v>
      </c>
      <c r="D92" t="s">
        <v>297</v>
      </c>
      <c r="E92" t="s">
        <v>298</v>
      </c>
      <c r="F92">
        <v>100</v>
      </c>
      <c r="G92" s="99">
        <v>45505</v>
      </c>
      <c r="H92" s="99">
        <v>45505</v>
      </c>
      <c r="I92" s="99"/>
      <c r="J92" t="s">
        <v>208</v>
      </c>
      <c r="K92" s="99"/>
      <c r="L92" s="99"/>
    </row>
    <row r="93" spans="1:14" x14ac:dyDescent="0.25">
      <c r="A93">
        <v>99</v>
      </c>
      <c r="B93" t="s">
        <v>333</v>
      </c>
      <c r="C93">
        <v>11411</v>
      </c>
      <c r="D93" t="s">
        <v>21</v>
      </c>
      <c r="E93" t="s">
        <v>310</v>
      </c>
      <c r="F93">
        <v>389</v>
      </c>
      <c r="G93" s="99">
        <v>44105</v>
      </c>
      <c r="H93" s="99">
        <v>45505</v>
      </c>
      <c r="I93" s="99"/>
      <c r="J93" t="s">
        <v>208</v>
      </c>
      <c r="K93" s="99"/>
      <c r="L93" s="99">
        <v>45805</v>
      </c>
      <c r="M93" t="s">
        <v>825</v>
      </c>
      <c r="N93" t="s">
        <v>206</v>
      </c>
    </row>
    <row r="94" spans="1:14" x14ac:dyDescent="0.25">
      <c r="A94">
        <v>96</v>
      </c>
      <c r="B94" t="s">
        <v>330</v>
      </c>
      <c r="C94">
        <v>11414</v>
      </c>
      <c r="D94" t="s">
        <v>22</v>
      </c>
      <c r="E94" t="s">
        <v>310</v>
      </c>
      <c r="F94">
        <v>389</v>
      </c>
      <c r="G94" s="99">
        <v>44417</v>
      </c>
      <c r="H94" s="99">
        <v>45505</v>
      </c>
      <c r="I94" s="99"/>
      <c r="J94" t="s">
        <v>208</v>
      </c>
      <c r="K94" s="99"/>
      <c r="L94" s="99">
        <v>45805</v>
      </c>
      <c r="M94" t="s">
        <v>825</v>
      </c>
      <c r="N94" t="s">
        <v>206</v>
      </c>
    </row>
    <row r="95" spans="1:14" x14ac:dyDescent="0.25">
      <c r="A95">
        <v>85</v>
      </c>
      <c r="B95" t="s">
        <v>318</v>
      </c>
      <c r="C95">
        <v>11453</v>
      </c>
      <c r="D95" t="s">
        <v>23</v>
      </c>
      <c r="E95" t="s">
        <v>310</v>
      </c>
      <c r="F95">
        <v>300</v>
      </c>
      <c r="G95" s="99">
        <v>44652</v>
      </c>
      <c r="H95" s="99">
        <v>45505</v>
      </c>
      <c r="I95" s="99"/>
      <c r="J95" t="s">
        <v>208</v>
      </c>
      <c r="K95" s="99"/>
      <c r="L95" s="99">
        <v>45805</v>
      </c>
      <c r="M95" t="s">
        <v>206</v>
      </c>
      <c r="N95" t="s">
        <v>206</v>
      </c>
    </row>
    <row r="96" spans="1:14" x14ac:dyDescent="0.25">
      <c r="A96">
        <v>83</v>
      </c>
      <c r="B96" t="s">
        <v>335</v>
      </c>
      <c r="C96">
        <v>11451</v>
      </c>
      <c r="D96" t="s">
        <v>336</v>
      </c>
      <c r="E96" t="s">
        <v>310</v>
      </c>
      <c r="F96">
        <v>300</v>
      </c>
      <c r="G96" s="99">
        <v>32005</v>
      </c>
      <c r="H96" s="99">
        <v>45187</v>
      </c>
      <c r="I96" s="99">
        <v>45476</v>
      </c>
      <c r="J96" t="s">
        <v>205</v>
      </c>
      <c r="K96" s="99">
        <v>45521</v>
      </c>
      <c r="L96" s="99"/>
      <c r="M96" t="s">
        <v>210</v>
      </c>
      <c r="N96" t="s">
        <v>206</v>
      </c>
    </row>
    <row r="97" spans="1:14" x14ac:dyDescent="0.25">
      <c r="A97">
        <v>97</v>
      </c>
      <c r="B97" t="s">
        <v>331</v>
      </c>
      <c r="C97">
        <v>11415</v>
      </c>
      <c r="D97" t="s">
        <v>25</v>
      </c>
      <c r="E97" t="s">
        <v>310</v>
      </c>
      <c r="F97">
        <v>300</v>
      </c>
      <c r="G97" s="99">
        <v>44774</v>
      </c>
      <c r="H97" s="99">
        <v>45505</v>
      </c>
      <c r="I97" s="99"/>
      <c r="J97" t="s">
        <v>208</v>
      </c>
      <c r="K97" s="99"/>
      <c r="L97" s="99">
        <v>45805</v>
      </c>
      <c r="M97" t="s">
        <v>825</v>
      </c>
      <c r="N97" t="s">
        <v>206</v>
      </c>
    </row>
    <row r="98" spans="1:14" x14ac:dyDescent="0.25">
      <c r="A98">
        <v>108</v>
      </c>
      <c r="B98" t="s">
        <v>308</v>
      </c>
      <c r="C98">
        <v>11360</v>
      </c>
      <c r="D98" t="s">
        <v>309</v>
      </c>
      <c r="E98" t="s">
        <v>310</v>
      </c>
      <c r="F98">
        <v>300</v>
      </c>
      <c r="G98" s="99">
        <v>44652</v>
      </c>
      <c r="H98" s="99">
        <v>44998</v>
      </c>
      <c r="I98" s="99">
        <v>45352</v>
      </c>
      <c r="J98" t="s">
        <v>205</v>
      </c>
      <c r="K98" s="99">
        <v>45397</v>
      </c>
      <c r="L98" s="99"/>
    </row>
    <row r="99" spans="1:14" x14ac:dyDescent="0.25">
      <c r="A99">
        <v>86</v>
      </c>
      <c r="B99" t="s">
        <v>319</v>
      </c>
      <c r="C99">
        <v>11503</v>
      </c>
      <c r="D99" t="s">
        <v>16</v>
      </c>
      <c r="E99" t="s">
        <v>310</v>
      </c>
      <c r="F99">
        <v>300</v>
      </c>
      <c r="G99" s="99">
        <v>37956</v>
      </c>
      <c r="H99" s="99">
        <v>45516</v>
      </c>
      <c r="I99" s="99"/>
      <c r="J99" t="s">
        <v>208</v>
      </c>
      <c r="K99" s="99"/>
      <c r="L99" s="99">
        <v>45816</v>
      </c>
      <c r="M99" t="s">
        <v>825</v>
      </c>
      <c r="N99" t="s">
        <v>206</v>
      </c>
    </row>
    <row r="100" spans="1:14" x14ac:dyDescent="0.25">
      <c r="A100">
        <v>95</v>
      </c>
      <c r="B100" t="s">
        <v>329</v>
      </c>
      <c r="C100">
        <v>11413</v>
      </c>
      <c r="D100" t="s">
        <v>26</v>
      </c>
      <c r="E100" t="s">
        <v>310</v>
      </c>
      <c r="F100">
        <v>300</v>
      </c>
      <c r="G100" s="99">
        <v>44166</v>
      </c>
      <c r="H100" s="99">
        <v>45505</v>
      </c>
      <c r="I100" s="99"/>
      <c r="J100" t="s">
        <v>208</v>
      </c>
      <c r="K100" s="99"/>
      <c r="L100" s="99">
        <v>45805</v>
      </c>
      <c r="M100" t="s">
        <v>825</v>
      </c>
      <c r="N100" t="s">
        <v>206</v>
      </c>
    </row>
    <row r="101" spans="1:14" x14ac:dyDescent="0.25">
      <c r="A101">
        <v>87</v>
      </c>
      <c r="B101" t="s">
        <v>320</v>
      </c>
      <c r="C101">
        <v>11450</v>
      </c>
      <c r="D101" t="s">
        <v>27</v>
      </c>
      <c r="E101" t="s">
        <v>310</v>
      </c>
      <c r="F101">
        <v>300</v>
      </c>
      <c r="G101" s="99">
        <v>37956</v>
      </c>
      <c r="H101" s="99">
        <v>45524</v>
      </c>
      <c r="I101" s="99"/>
      <c r="J101" t="s">
        <v>208</v>
      </c>
      <c r="K101" s="99"/>
      <c r="L101" s="99">
        <v>45824</v>
      </c>
      <c r="M101" t="s">
        <v>825</v>
      </c>
      <c r="N101" t="s">
        <v>206</v>
      </c>
    </row>
    <row r="102" spans="1:14" x14ac:dyDescent="0.25">
      <c r="A102">
        <v>112</v>
      </c>
      <c r="B102" t="s">
        <v>347</v>
      </c>
      <c r="C102">
        <v>11473</v>
      </c>
      <c r="D102" t="s">
        <v>28</v>
      </c>
      <c r="E102" t="s">
        <v>310</v>
      </c>
      <c r="F102">
        <v>300</v>
      </c>
      <c r="G102" s="99">
        <v>45362</v>
      </c>
      <c r="H102" s="99">
        <v>45505</v>
      </c>
      <c r="I102" s="99"/>
      <c r="J102" t="s">
        <v>208</v>
      </c>
      <c r="K102" s="99"/>
      <c r="L102" s="99">
        <v>45805</v>
      </c>
      <c r="M102" t="s">
        <v>210</v>
      </c>
      <c r="N102" t="s">
        <v>210</v>
      </c>
    </row>
    <row r="103" spans="1:14" x14ac:dyDescent="0.25">
      <c r="A103">
        <v>107</v>
      </c>
      <c r="B103" t="s">
        <v>311</v>
      </c>
      <c r="C103">
        <v>11454</v>
      </c>
      <c r="D103" t="s">
        <v>29</v>
      </c>
      <c r="E103" t="s">
        <v>310</v>
      </c>
      <c r="F103">
        <v>300</v>
      </c>
      <c r="G103" s="99">
        <v>44844</v>
      </c>
      <c r="H103" s="99">
        <v>45187</v>
      </c>
      <c r="I103" s="99">
        <v>45418</v>
      </c>
      <c r="J103" t="s">
        <v>205</v>
      </c>
      <c r="K103" s="99">
        <v>45463</v>
      </c>
      <c r="L103" s="99"/>
      <c r="M103" t="s">
        <v>825</v>
      </c>
      <c r="N103" t="s">
        <v>206</v>
      </c>
    </row>
    <row r="104" spans="1:14" x14ac:dyDescent="0.25">
      <c r="A104">
        <v>103</v>
      </c>
      <c r="B104" t="s">
        <v>338</v>
      </c>
      <c r="C104">
        <v>11479</v>
      </c>
      <c r="D104" t="s">
        <v>30</v>
      </c>
      <c r="E104" t="s">
        <v>310</v>
      </c>
      <c r="F104">
        <v>300</v>
      </c>
      <c r="G104" s="99">
        <v>44872</v>
      </c>
      <c r="H104" s="99">
        <v>45362</v>
      </c>
      <c r="I104" s="99"/>
      <c r="J104" t="s">
        <v>208</v>
      </c>
      <c r="K104" s="99"/>
      <c r="L104" s="99">
        <v>45662</v>
      </c>
      <c r="M104" t="s">
        <v>825</v>
      </c>
      <c r="N104" t="s">
        <v>206</v>
      </c>
    </row>
    <row r="105" spans="1:14" x14ac:dyDescent="0.25">
      <c r="A105">
        <v>105</v>
      </c>
      <c r="B105" t="s">
        <v>314</v>
      </c>
      <c r="C105">
        <v>11489</v>
      </c>
      <c r="D105" t="s">
        <v>31</v>
      </c>
      <c r="E105" t="s">
        <v>310</v>
      </c>
      <c r="F105">
        <v>300</v>
      </c>
      <c r="G105" s="99">
        <v>45378</v>
      </c>
      <c r="H105" s="99">
        <v>45378</v>
      </c>
      <c r="I105" s="99">
        <v>45443</v>
      </c>
      <c r="J105" t="s">
        <v>205</v>
      </c>
      <c r="K105" s="99">
        <v>45488</v>
      </c>
      <c r="L105" s="99"/>
      <c r="M105" t="s">
        <v>210</v>
      </c>
      <c r="N105" t="s">
        <v>210</v>
      </c>
    </row>
    <row r="106" spans="1:14" x14ac:dyDescent="0.25">
      <c r="A106">
        <v>92</v>
      </c>
      <c r="B106" t="s">
        <v>325</v>
      </c>
      <c r="C106">
        <v>11423</v>
      </c>
      <c r="D106" t="s">
        <v>32</v>
      </c>
      <c r="E106" t="s">
        <v>310</v>
      </c>
      <c r="F106">
        <v>389</v>
      </c>
      <c r="G106" s="99">
        <v>44166</v>
      </c>
      <c r="H106" s="99">
        <v>45505</v>
      </c>
      <c r="I106" s="99"/>
      <c r="J106" t="s">
        <v>208</v>
      </c>
      <c r="K106" s="99"/>
      <c r="L106" s="99">
        <v>45805</v>
      </c>
      <c r="M106" t="s">
        <v>825</v>
      </c>
      <c r="N106" t="s">
        <v>206</v>
      </c>
    </row>
    <row r="107" spans="1:14" x14ac:dyDescent="0.25">
      <c r="A107">
        <v>78</v>
      </c>
      <c r="B107" t="s">
        <v>326</v>
      </c>
      <c r="C107">
        <v>11464</v>
      </c>
      <c r="D107" t="s">
        <v>327</v>
      </c>
      <c r="E107" t="s">
        <v>310</v>
      </c>
      <c r="F107">
        <v>300</v>
      </c>
      <c r="G107" s="99">
        <v>44641</v>
      </c>
      <c r="H107" s="99">
        <v>45224</v>
      </c>
      <c r="I107" s="99">
        <v>45476</v>
      </c>
      <c r="J107" t="s">
        <v>205</v>
      </c>
      <c r="K107" s="99">
        <v>45521</v>
      </c>
      <c r="L107" s="99"/>
      <c r="M107" t="s">
        <v>825</v>
      </c>
      <c r="N107" t="s">
        <v>206</v>
      </c>
    </row>
    <row r="108" spans="1:14" x14ac:dyDescent="0.25">
      <c r="A108">
        <v>106</v>
      </c>
      <c r="B108" t="s">
        <v>321</v>
      </c>
      <c r="C108">
        <v>11492</v>
      </c>
      <c r="D108" t="s">
        <v>94</v>
      </c>
      <c r="E108" t="s">
        <v>310</v>
      </c>
      <c r="F108">
        <v>300</v>
      </c>
      <c r="G108" s="99">
        <v>45384</v>
      </c>
      <c r="H108" s="99">
        <v>45384</v>
      </c>
      <c r="I108" s="99">
        <v>45450</v>
      </c>
      <c r="J108" t="s">
        <v>205</v>
      </c>
      <c r="K108" s="99">
        <v>45495</v>
      </c>
      <c r="L108" s="99"/>
    </row>
    <row r="109" spans="1:14" x14ac:dyDescent="0.25">
      <c r="A109">
        <v>77</v>
      </c>
      <c r="B109" t="s">
        <v>346</v>
      </c>
      <c r="C109">
        <v>11465</v>
      </c>
      <c r="D109" t="s">
        <v>33</v>
      </c>
      <c r="E109" t="s">
        <v>310</v>
      </c>
      <c r="F109">
        <v>300</v>
      </c>
      <c r="G109" s="99">
        <v>44652</v>
      </c>
      <c r="H109" s="99">
        <v>45229</v>
      </c>
      <c r="I109" s="99">
        <v>45512</v>
      </c>
      <c r="J109" t="s">
        <v>205</v>
      </c>
      <c r="K109" s="99">
        <v>45557</v>
      </c>
      <c r="L109" s="99"/>
      <c r="M109" t="s">
        <v>825</v>
      </c>
      <c r="N109" t="s">
        <v>206</v>
      </c>
    </row>
    <row r="110" spans="1:14" x14ac:dyDescent="0.25">
      <c r="A110">
        <v>104</v>
      </c>
      <c r="B110" t="s">
        <v>317</v>
      </c>
      <c r="C110">
        <v>11474</v>
      </c>
      <c r="D110" t="s">
        <v>34</v>
      </c>
      <c r="E110" t="s">
        <v>310</v>
      </c>
      <c r="F110">
        <v>300</v>
      </c>
      <c r="G110" s="99">
        <v>45362</v>
      </c>
      <c r="H110" s="99">
        <v>45362</v>
      </c>
      <c r="I110" s="99">
        <v>45446</v>
      </c>
      <c r="J110" t="s">
        <v>205</v>
      </c>
      <c r="K110" s="99">
        <v>45491</v>
      </c>
      <c r="L110" s="99"/>
      <c r="M110" t="s">
        <v>210</v>
      </c>
      <c r="N110" t="s">
        <v>210</v>
      </c>
    </row>
    <row r="111" spans="1:14" x14ac:dyDescent="0.25">
      <c r="A111">
        <v>109</v>
      </c>
      <c r="B111" t="s">
        <v>344</v>
      </c>
      <c r="C111">
        <v>11292</v>
      </c>
      <c r="D111" t="s">
        <v>4</v>
      </c>
      <c r="E111" t="s">
        <v>310</v>
      </c>
      <c r="F111">
        <v>100</v>
      </c>
      <c r="G111" s="99">
        <v>43318</v>
      </c>
      <c r="H111" s="99">
        <v>44768</v>
      </c>
      <c r="I111" s="99"/>
      <c r="J111" t="s">
        <v>208</v>
      </c>
      <c r="K111" s="99"/>
      <c r="L111" s="99"/>
      <c r="M111" t="s">
        <v>829</v>
      </c>
      <c r="N111" t="s">
        <v>206</v>
      </c>
    </row>
    <row r="112" spans="1:14" x14ac:dyDescent="0.25">
      <c r="A112">
        <v>79</v>
      </c>
      <c r="B112" t="s">
        <v>343</v>
      </c>
      <c r="C112">
        <v>11462</v>
      </c>
      <c r="D112" t="s">
        <v>35</v>
      </c>
      <c r="E112" t="s">
        <v>310</v>
      </c>
      <c r="F112">
        <v>300</v>
      </c>
      <c r="G112" s="99">
        <v>36404</v>
      </c>
      <c r="H112" s="99">
        <v>45222</v>
      </c>
      <c r="I112" s="99">
        <v>45504</v>
      </c>
      <c r="J112" t="s">
        <v>205</v>
      </c>
      <c r="K112" s="99">
        <v>45549</v>
      </c>
      <c r="L112" s="99"/>
      <c r="M112" t="s">
        <v>825</v>
      </c>
      <c r="N112" t="s">
        <v>206</v>
      </c>
    </row>
    <row r="113" spans="1:14" x14ac:dyDescent="0.25">
      <c r="A113">
        <v>89</v>
      </c>
      <c r="B113" t="s">
        <v>322</v>
      </c>
      <c r="C113">
        <v>11441</v>
      </c>
      <c r="D113" t="s">
        <v>36</v>
      </c>
      <c r="E113" t="s">
        <v>310</v>
      </c>
      <c r="F113">
        <v>300</v>
      </c>
      <c r="G113" s="99">
        <v>44623</v>
      </c>
      <c r="H113" s="99">
        <v>45524</v>
      </c>
      <c r="I113" s="99"/>
      <c r="J113" t="s">
        <v>208</v>
      </c>
      <c r="K113" s="99"/>
      <c r="L113" s="99">
        <v>45824</v>
      </c>
      <c r="M113" t="s">
        <v>825</v>
      </c>
      <c r="N113" t="s">
        <v>206</v>
      </c>
    </row>
    <row r="114" spans="1:14" x14ac:dyDescent="0.25">
      <c r="A114">
        <v>110</v>
      </c>
      <c r="B114" t="s">
        <v>345</v>
      </c>
      <c r="C114">
        <v>11376</v>
      </c>
      <c r="D114" t="s">
        <v>37</v>
      </c>
      <c r="E114" t="s">
        <v>310</v>
      </c>
      <c r="F114">
        <v>100</v>
      </c>
      <c r="G114" s="99">
        <v>45048</v>
      </c>
      <c r="H114" s="99">
        <v>45048</v>
      </c>
      <c r="I114" s="99"/>
      <c r="J114" t="s">
        <v>208</v>
      </c>
      <c r="K114" s="99"/>
      <c r="L114" s="99">
        <v>45348</v>
      </c>
      <c r="M114" t="s">
        <v>825</v>
      </c>
      <c r="N114" t="s">
        <v>206</v>
      </c>
    </row>
    <row r="115" spans="1:14" x14ac:dyDescent="0.25">
      <c r="A115">
        <v>91</v>
      </c>
      <c r="B115" t="s">
        <v>324</v>
      </c>
      <c r="C115">
        <v>11420</v>
      </c>
      <c r="D115" t="s">
        <v>38</v>
      </c>
      <c r="E115" t="s">
        <v>310</v>
      </c>
      <c r="F115">
        <v>300</v>
      </c>
      <c r="G115" s="99">
        <v>44795</v>
      </c>
      <c r="H115" s="99">
        <v>45505</v>
      </c>
      <c r="I115" s="99"/>
      <c r="J115" t="s">
        <v>208</v>
      </c>
      <c r="K115" s="99"/>
      <c r="L115" s="99">
        <v>45805</v>
      </c>
      <c r="M115" t="s">
        <v>825</v>
      </c>
      <c r="N115" t="s">
        <v>206</v>
      </c>
    </row>
    <row r="116" spans="1:14" x14ac:dyDescent="0.25">
      <c r="A116">
        <v>88</v>
      </c>
      <c r="B116" t="s">
        <v>316</v>
      </c>
      <c r="C116">
        <v>11442</v>
      </c>
      <c r="D116" t="s">
        <v>39</v>
      </c>
      <c r="E116" t="s">
        <v>310</v>
      </c>
      <c r="F116">
        <v>300</v>
      </c>
      <c r="G116" s="99">
        <v>37956</v>
      </c>
      <c r="H116" s="99">
        <v>45166</v>
      </c>
      <c r="I116" s="99">
        <v>45444</v>
      </c>
      <c r="J116" t="s">
        <v>205</v>
      </c>
      <c r="K116" s="99">
        <v>45489</v>
      </c>
      <c r="L116" s="99"/>
      <c r="M116" t="s">
        <v>825</v>
      </c>
      <c r="N116" t="s">
        <v>210</v>
      </c>
    </row>
    <row r="117" spans="1:14" x14ac:dyDescent="0.25">
      <c r="A117">
        <v>101</v>
      </c>
      <c r="B117" t="s">
        <v>340</v>
      </c>
      <c r="C117">
        <v>11471</v>
      </c>
      <c r="D117" t="s">
        <v>41</v>
      </c>
      <c r="E117" t="s">
        <v>310</v>
      </c>
      <c r="F117">
        <v>300</v>
      </c>
      <c r="G117" s="99">
        <v>45054</v>
      </c>
      <c r="H117" s="99">
        <v>45355</v>
      </c>
      <c r="I117" s="99">
        <v>45476</v>
      </c>
      <c r="J117" t="s">
        <v>205</v>
      </c>
      <c r="K117" s="99">
        <v>45521</v>
      </c>
      <c r="L117" s="99"/>
      <c r="M117" t="s">
        <v>825</v>
      </c>
      <c r="N117" t="s">
        <v>210</v>
      </c>
    </row>
    <row r="118" spans="1:14" x14ac:dyDescent="0.25">
      <c r="A118">
        <v>102</v>
      </c>
      <c r="B118" t="s">
        <v>341</v>
      </c>
      <c r="C118">
        <v>11472</v>
      </c>
      <c r="D118" t="s">
        <v>42</v>
      </c>
      <c r="E118" t="s">
        <v>310</v>
      </c>
      <c r="F118">
        <v>300</v>
      </c>
      <c r="G118" s="99">
        <v>44844</v>
      </c>
      <c r="H118" s="99">
        <v>45355</v>
      </c>
      <c r="I118" s="99">
        <v>45476</v>
      </c>
      <c r="J118" t="s">
        <v>205</v>
      </c>
      <c r="K118" s="99">
        <v>45521</v>
      </c>
      <c r="L118" s="99"/>
      <c r="M118" t="s">
        <v>206</v>
      </c>
      <c r="N118" t="s">
        <v>210</v>
      </c>
    </row>
    <row r="119" spans="1:14" x14ac:dyDescent="0.25">
      <c r="A119">
        <v>81</v>
      </c>
      <c r="B119" t="s">
        <v>334</v>
      </c>
      <c r="C119">
        <v>11460</v>
      </c>
      <c r="D119" t="s">
        <v>43</v>
      </c>
      <c r="E119" t="s">
        <v>310</v>
      </c>
      <c r="F119">
        <v>300</v>
      </c>
      <c r="G119" s="99">
        <v>36404</v>
      </c>
      <c r="H119" s="99">
        <v>45217</v>
      </c>
      <c r="I119" s="99">
        <v>45476</v>
      </c>
      <c r="J119" t="s">
        <v>205</v>
      </c>
      <c r="K119" s="99">
        <v>45521</v>
      </c>
      <c r="L119" s="99"/>
      <c r="M119" t="s">
        <v>825</v>
      </c>
      <c r="N119" t="s">
        <v>206</v>
      </c>
    </row>
    <row r="120" spans="1:14" x14ac:dyDescent="0.25">
      <c r="A120">
        <v>90</v>
      </c>
      <c r="B120" t="s">
        <v>323</v>
      </c>
      <c r="C120">
        <v>11419</v>
      </c>
      <c r="D120" t="s">
        <v>44</v>
      </c>
      <c r="E120" t="s">
        <v>310</v>
      </c>
      <c r="F120">
        <v>300</v>
      </c>
      <c r="G120" s="99">
        <v>44105</v>
      </c>
      <c r="H120" s="99">
        <v>45506</v>
      </c>
      <c r="I120" s="99"/>
      <c r="J120" t="s">
        <v>208</v>
      </c>
      <c r="K120" s="99"/>
      <c r="L120" s="99">
        <v>45806</v>
      </c>
      <c r="M120" t="s">
        <v>825</v>
      </c>
      <c r="N120" t="s">
        <v>206</v>
      </c>
    </row>
    <row r="121" spans="1:14" x14ac:dyDescent="0.25">
      <c r="A121">
        <v>98</v>
      </c>
      <c r="B121" t="s">
        <v>332</v>
      </c>
      <c r="C121">
        <v>11416</v>
      </c>
      <c r="D121" t="s">
        <v>45</v>
      </c>
      <c r="E121" t="s">
        <v>310</v>
      </c>
      <c r="F121">
        <v>300</v>
      </c>
      <c r="G121" s="99">
        <v>44774</v>
      </c>
      <c r="H121" s="99">
        <v>45505</v>
      </c>
      <c r="I121" s="99"/>
      <c r="J121" t="s">
        <v>208</v>
      </c>
      <c r="K121" s="99"/>
      <c r="L121" s="99">
        <v>45805</v>
      </c>
      <c r="M121" t="s">
        <v>825</v>
      </c>
      <c r="N121" t="s">
        <v>206</v>
      </c>
    </row>
    <row r="122" spans="1:14" x14ac:dyDescent="0.25">
      <c r="A122">
        <v>84</v>
      </c>
      <c r="B122" t="s">
        <v>337</v>
      </c>
      <c r="C122">
        <v>11452</v>
      </c>
      <c r="D122" t="s">
        <v>46</v>
      </c>
      <c r="E122" t="s">
        <v>310</v>
      </c>
      <c r="F122">
        <v>300</v>
      </c>
      <c r="G122" s="99">
        <v>37672</v>
      </c>
      <c r="H122" s="99">
        <v>45187</v>
      </c>
      <c r="I122" s="99">
        <v>45476</v>
      </c>
      <c r="J122" t="s">
        <v>205</v>
      </c>
      <c r="K122" s="99">
        <v>45521</v>
      </c>
      <c r="L122" s="99"/>
      <c r="M122" t="s">
        <v>825</v>
      </c>
      <c r="N122" t="s">
        <v>206</v>
      </c>
    </row>
    <row r="123" spans="1:14" x14ac:dyDescent="0.25">
      <c r="A123">
        <v>100</v>
      </c>
      <c r="B123" t="s">
        <v>339</v>
      </c>
      <c r="C123">
        <v>11470</v>
      </c>
      <c r="D123" t="s">
        <v>48</v>
      </c>
      <c r="E123" t="s">
        <v>310</v>
      </c>
      <c r="F123">
        <v>300</v>
      </c>
      <c r="G123" s="99">
        <v>44796</v>
      </c>
      <c r="H123" s="99">
        <v>45355</v>
      </c>
      <c r="I123" s="99">
        <v>45476</v>
      </c>
      <c r="J123" t="s">
        <v>205</v>
      </c>
      <c r="K123" s="99">
        <v>45521</v>
      </c>
      <c r="L123" s="99"/>
      <c r="M123" t="s">
        <v>825</v>
      </c>
      <c r="N123" t="s">
        <v>206</v>
      </c>
    </row>
    <row r="124" spans="1:14" x14ac:dyDescent="0.25">
      <c r="A124">
        <v>111</v>
      </c>
      <c r="B124" t="s">
        <v>342</v>
      </c>
      <c r="C124">
        <v>11491</v>
      </c>
      <c r="D124" t="s">
        <v>95</v>
      </c>
      <c r="E124" t="s">
        <v>310</v>
      </c>
      <c r="F124">
        <v>300</v>
      </c>
      <c r="G124" s="99">
        <v>45384</v>
      </c>
      <c r="H124" s="99">
        <v>45384</v>
      </c>
      <c r="I124" s="99">
        <v>45476</v>
      </c>
      <c r="J124" t="s">
        <v>205</v>
      </c>
      <c r="K124" s="99">
        <v>45521</v>
      </c>
      <c r="L124" s="99"/>
    </row>
    <row r="125" spans="1:14" x14ac:dyDescent="0.25">
      <c r="A125">
        <v>93</v>
      </c>
      <c r="B125" t="s">
        <v>312</v>
      </c>
      <c r="C125">
        <v>11412</v>
      </c>
      <c r="D125" t="s">
        <v>50</v>
      </c>
      <c r="E125" t="s">
        <v>310</v>
      </c>
      <c r="F125">
        <v>300</v>
      </c>
      <c r="G125" s="99">
        <v>44013</v>
      </c>
      <c r="H125" s="99">
        <v>45146</v>
      </c>
      <c r="I125" s="99">
        <v>45436</v>
      </c>
      <c r="J125" t="s">
        <v>205</v>
      </c>
      <c r="K125" s="99">
        <v>45481</v>
      </c>
      <c r="L125" s="99"/>
      <c r="M125" t="s">
        <v>825</v>
      </c>
      <c r="N125" t="s">
        <v>206</v>
      </c>
    </row>
    <row r="126" spans="1:14" x14ac:dyDescent="0.25">
      <c r="A126">
        <v>94</v>
      </c>
      <c r="B126" t="s">
        <v>328</v>
      </c>
      <c r="C126">
        <v>11418</v>
      </c>
      <c r="D126" t="s">
        <v>51</v>
      </c>
      <c r="E126" t="s">
        <v>310</v>
      </c>
      <c r="F126">
        <v>300</v>
      </c>
      <c r="G126" s="99">
        <v>44774</v>
      </c>
      <c r="H126" s="99">
        <v>45530</v>
      </c>
      <c r="I126" s="99"/>
      <c r="J126" t="s">
        <v>208</v>
      </c>
      <c r="K126" s="99"/>
      <c r="L126" s="99">
        <v>45830</v>
      </c>
      <c r="M126" t="s">
        <v>825</v>
      </c>
      <c r="N126" t="s">
        <v>206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40625" defaultRowHeight="15" x14ac:dyDescent="0.25"/>
  <cols>
    <col min="1" max="1" width="17.85546875" bestFit="1" customWidth="1"/>
    <col min="2" max="2" width="59.85546875" bestFit="1" customWidth="1"/>
    <col min="3" max="3" width="13.28515625" bestFit="1" customWidth="1"/>
    <col min="4" max="4" width="16.140625" bestFit="1" customWidth="1"/>
    <col min="5" max="5" width="19.5703125" bestFit="1" customWidth="1"/>
    <col min="6" max="6" width="18.7109375" bestFit="1" customWidth="1"/>
    <col min="7" max="7" width="10.85546875" bestFit="1" customWidth="1"/>
    <col min="8" max="8" width="14.7109375" bestFit="1" customWidth="1"/>
    <col min="9" max="9" width="17.42578125" bestFit="1" customWidth="1"/>
    <col min="10" max="10" width="39" bestFit="1" customWidth="1"/>
    <col min="11" max="11" width="46.5703125" bestFit="1" customWidth="1"/>
    <col min="12" max="12" width="12.85546875" bestFit="1" customWidth="1"/>
    <col min="13" max="13" width="22" bestFit="1" customWidth="1"/>
    <col min="14" max="14" width="25.7109375" bestFit="1" customWidth="1"/>
  </cols>
  <sheetData>
    <row r="1" spans="1:27" x14ac:dyDescent="0.25">
      <c r="A1" t="s">
        <v>801</v>
      </c>
      <c r="B1" t="s">
        <v>830</v>
      </c>
      <c r="C1" t="s">
        <v>831</v>
      </c>
      <c r="D1" t="s">
        <v>832</v>
      </c>
      <c r="E1" t="s">
        <v>833</v>
      </c>
      <c r="F1" t="s">
        <v>834</v>
      </c>
      <c r="G1" t="s">
        <v>804</v>
      </c>
      <c r="H1" t="s">
        <v>835</v>
      </c>
      <c r="I1" t="s">
        <v>836</v>
      </c>
      <c r="J1" t="s">
        <v>837</v>
      </c>
      <c r="K1" t="s">
        <v>824</v>
      </c>
      <c r="L1" t="s">
        <v>838</v>
      </c>
      <c r="M1" t="s">
        <v>839</v>
      </c>
      <c r="N1" t="s">
        <v>840</v>
      </c>
      <c r="AA1" t="s">
        <v>1075</v>
      </c>
    </row>
    <row r="2" spans="1:27" x14ac:dyDescent="0.25">
      <c r="A2">
        <v>2</v>
      </c>
      <c r="B2" t="s">
        <v>1048</v>
      </c>
      <c r="C2" t="s">
        <v>364</v>
      </c>
      <c r="D2">
        <v>212354986</v>
      </c>
      <c r="E2" t="s">
        <v>841</v>
      </c>
      <c r="F2" t="s">
        <v>842</v>
      </c>
      <c r="G2" t="s">
        <v>260</v>
      </c>
      <c r="H2" t="s">
        <v>365</v>
      </c>
      <c r="I2" t="s">
        <v>366</v>
      </c>
      <c r="J2" t="s">
        <v>367</v>
      </c>
      <c r="K2" t="s">
        <v>368</v>
      </c>
      <c r="L2">
        <v>617973494</v>
      </c>
      <c r="M2" t="s">
        <v>369</v>
      </c>
      <c r="N2" t="s">
        <v>843</v>
      </c>
    </row>
    <row r="3" spans="1:27" x14ac:dyDescent="0.25">
      <c r="A3">
        <v>3</v>
      </c>
      <c r="B3" t="s">
        <v>370</v>
      </c>
      <c r="C3" t="s">
        <v>208</v>
      </c>
      <c r="D3">
        <v>287903666</v>
      </c>
      <c r="E3" t="s">
        <v>371</v>
      </c>
      <c r="F3" t="s">
        <v>372</v>
      </c>
      <c r="G3" t="s">
        <v>261</v>
      </c>
      <c r="H3" t="s">
        <v>365</v>
      </c>
      <c r="I3" t="s">
        <v>366</v>
      </c>
      <c r="J3" t="s">
        <v>373</v>
      </c>
      <c r="K3" t="s">
        <v>374</v>
      </c>
      <c r="L3">
        <v>676551215</v>
      </c>
      <c r="M3" t="s">
        <v>369</v>
      </c>
      <c r="N3" t="s">
        <v>844</v>
      </c>
    </row>
    <row r="4" spans="1:27" x14ac:dyDescent="0.25">
      <c r="A4">
        <v>4</v>
      </c>
      <c r="B4" t="s">
        <v>375</v>
      </c>
      <c r="C4" t="s">
        <v>364</v>
      </c>
      <c r="D4">
        <v>5065639</v>
      </c>
      <c r="E4" t="s">
        <v>845</v>
      </c>
      <c r="F4" t="s">
        <v>846</v>
      </c>
      <c r="G4" t="s">
        <v>262</v>
      </c>
      <c r="H4" t="s">
        <v>365</v>
      </c>
      <c r="I4" t="s">
        <v>376</v>
      </c>
      <c r="J4" t="s">
        <v>377</v>
      </c>
      <c r="K4" t="s">
        <v>378</v>
      </c>
      <c r="L4">
        <v>602112583</v>
      </c>
      <c r="M4" t="s">
        <v>369</v>
      </c>
      <c r="N4" t="s">
        <v>847</v>
      </c>
    </row>
    <row r="5" spans="1:27" x14ac:dyDescent="0.25">
      <c r="A5">
        <v>5</v>
      </c>
      <c r="B5" t="s">
        <v>379</v>
      </c>
      <c r="C5" t="s">
        <v>364</v>
      </c>
      <c r="D5">
        <v>777104523</v>
      </c>
      <c r="E5" t="s">
        <v>848</v>
      </c>
      <c r="F5" t="s">
        <v>849</v>
      </c>
      <c r="G5" t="s">
        <v>258</v>
      </c>
      <c r="H5" t="s">
        <v>365</v>
      </c>
      <c r="I5" t="s">
        <v>380</v>
      </c>
      <c r="J5" t="s">
        <v>381</v>
      </c>
      <c r="K5" t="s">
        <v>382</v>
      </c>
      <c r="L5">
        <v>666224433</v>
      </c>
      <c r="M5" t="s">
        <v>383</v>
      </c>
      <c r="N5" t="s">
        <v>850</v>
      </c>
    </row>
    <row r="6" spans="1:27" x14ac:dyDescent="0.25">
      <c r="A6">
        <v>6</v>
      </c>
      <c r="B6" t="s">
        <v>384</v>
      </c>
      <c r="C6" t="s">
        <v>208</v>
      </c>
      <c r="D6">
        <v>4031590531</v>
      </c>
      <c r="E6" t="s">
        <v>385</v>
      </c>
      <c r="F6" t="s">
        <v>386</v>
      </c>
      <c r="G6" t="s">
        <v>274</v>
      </c>
      <c r="H6" t="s">
        <v>365</v>
      </c>
      <c r="I6" t="s">
        <v>380</v>
      </c>
      <c r="J6" t="s">
        <v>387</v>
      </c>
      <c r="K6" t="s">
        <v>388</v>
      </c>
      <c r="L6">
        <v>679274660</v>
      </c>
      <c r="M6" t="s">
        <v>383</v>
      </c>
      <c r="N6" t="s">
        <v>851</v>
      </c>
    </row>
    <row r="7" spans="1:27" x14ac:dyDescent="0.25">
      <c r="A7">
        <v>7</v>
      </c>
      <c r="B7" t="s">
        <v>389</v>
      </c>
      <c r="C7" t="s">
        <v>208</v>
      </c>
      <c r="D7">
        <v>1418773763</v>
      </c>
      <c r="E7" t="s">
        <v>390</v>
      </c>
      <c r="F7" t="s">
        <v>391</v>
      </c>
      <c r="G7" t="s">
        <v>275</v>
      </c>
      <c r="H7" t="s">
        <v>365</v>
      </c>
      <c r="I7" t="s">
        <v>380</v>
      </c>
      <c r="J7" t="s">
        <v>392</v>
      </c>
      <c r="K7" t="s">
        <v>393</v>
      </c>
      <c r="L7">
        <v>547852663</v>
      </c>
      <c r="M7" t="s">
        <v>383</v>
      </c>
      <c r="N7" t="s">
        <v>852</v>
      </c>
    </row>
    <row r="8" spans="1:27" x14ac:dyDescent="0.25">
      <c r="A8">
        <v>8</v>
      </c>
      <c r="B8" t="s">
        <v>394</v>
      </c>
      <c r="C8" t="s">
        <v>364</v>
      </c>
      <c r="D8">
        <v>577265785</v>
      </c>
      <c r="E8" t="s">
        <v>853</v>
      </c>
      <c r="F8" t="s">
        <v>854</v>
      </c>
      <c r="G8" t="s">
        <v>251</v>
      </c>
      <c r="H8" t="s">
        <v>365</v>
      </c>
      <c r="I8" t="s">
        <v>380</v>
      </c>
      <c r="J8" t="s">
        <v>395</v>
      </c>
      <c r="K8" t="s">
        <v>396</v>
      </c>
      <c r="L8">
        <v>589654113</v>
      </c>
      <c r="M8" t="s">
        <v>383</v>
      </c>
      <c r="N8" t="s">
        <v>855</v>
      </c>
    </row>
    <row r="9" spans="1:27" x14ac:dyDescent="0.25">
      <c r="A9">
        <v>9</v>
      </c>
      <c r="B9" t="s">
        <v>397</v>
      </c>
      <c r="C9" t="s">
        <v>364</v>
      </c>
      <c r="D9">
        <v>387799972</v>
      </c>
      <c r="E9" t="s">
        <v>856</v>
      </c>
      <c r="F9" t="s">
        <v>857</v>
      </c>
      <c r="G9" t="s">
        <v>398</v>
      </c>
      <c r="H9" t="s">
        <v>365</v>
      </c>
      <c r="I9" t="s">
        <v>399</v>
      </c>
      <c r="J9" t="s">
        <v>400</v>
      </c>
      <c r="K9" t="s">
        <v>401</v>
      </c>
      <c r="L9">
        <v>549752568</v>
      </c>
      <c r="M9" t="s">
        <v>383</v>
      </c>
      <c r="N9" t="s">
        <v>858</v>
      </c>
    </row>
    <row r="10" spans="1:27" x14ac:dyDescent="0.25">
      <c r="A10">
        <v>10</v>
      </c>
      <c r="B10" t="s">
        <v>402</v>
      </c>
      <c r="C10" t="s">
        <v>364</v>
      </c>
      <c r="D10">
        <v>428639006</v>
      </c>
      <c r="E10" t="s">
        <v>859</v>
      </c>
      <c r="F10" t="s">
        <v>860</v>
      </c>
      <c r="G10" t="s">
        <v>256</v>
      </c>
      <c r="H10" t="s">
        <v>365</v>
      </c>
      <c r="I10" t="s">
        <v>380</v>
      </c>
      <c r="J10" t="s">
        <v>403</v>
      </c>
      <c r="K10" t="s">
        <v>404</v>
      </c>
      <c r="L10">
        <v>656374891</v>
      </c>
      <c r="M10" t="s">
        <v>383</v>
      </c>
      <c r="N10" t="s">
        <v>861</v>
      </c>
    </row>
    <row r="11" spans="1:27" x14ac:dyDescent="0.25">
      <c r="A11">
        <v>11</v>
      </c>
      <c r="B11" t="s">
        <v>405</v>
      </c>
      <c r="C11" t="s">
        <v>208</v>
      </c>
      <c r="D11">
        <v>287389730</v>
      </c>
      <c r="E11" t="s">
        <v>406</v>
      </c>
      <c r="F11" t="s">
        <v>407</v>
      </c>
      <c r="G11" t="s">
        <v>276</v>
      </c>
      <c r="H11" t="s">
        <v>365</v>
      </c>
      <c r="I11" t="s">
        <v>380</v>
      </c>
      <c r="J11" t="s">
        <v>408</v>
      </c>
      <c r="K11" t="s">
        <v>409</v>
      </c>
      <c r="L11">
        <v>584596215</v>
      </c>
      <c r="M11" t="s">
        <v>383</v>
      </c>
      <c r="N11" t="s">
        <v>862</v>
      </c>
    </row>
    <row r="12" spans="1:27" x14ac:dyDescent="0.25">
      <c r="A12">
        <v>12</v>
      </c>
      <c r="B12" t="s">
        <v>410</v>
      </c>
      <c r="C12" t="s">
        <v>364</v>
      </c>
      <c r="D12">
        <v>20426021</v>
      </c>
      <c r="E12" t="s">
        <v>863</v>
      </c>
      <c r="F12" t="s">
        <v>864</v>
      </c>
      <c r="G12" t="s">
        <v>253</v>
      </c>
      <c r="H12" t="s">
        <v>365</v>
      </c>
      <c r="I12" t="s">
        <v>376</v>
      </c>
      <c r="J12" t="s">
        <v>411</v>
      </c>
      <c r="K12" t="s">
        <v>412</v>
      </c>
      <c r="L12">
        <v>687524563</v>
      </c>
      <c r="M12" t="s">
        <v>383</v>
      </c>
      <c r="N12" t="s">
        <v>865</v>
      </c>
    </row>
    <row r="13" spans="1:27" x14ac:dyDescent="0.25">
      <c r="A13">
        <v>13</v>
      </c>
      <c r="B13" t="s">
        <v>413</v>
      </c>
      <c r="C13" t="s">
        <v>208</v>
      </c>
      <c r="D13">
        <v>4031355587</v>
      </c>
      <c r="E13" t="s">
        <v>414</v>
      </c>
      <c r="F13" t="s">
        <v>415</v>
      </c>
      <c r="G13" t="s">
        <v>282</v>
      </c>
      <c r="H13" t="s">
        <v>365</v>
      </c>
      <c r="I13" t="s">
        <v>399</v>
      </c>
      <c r="J13" t="s">
        <v>416</v>
      </c>
      <c r="K13" t="s">
        <v>417</v>
      </c>
      <c r="L13">
        <v>678475229</v>
      </c>
      <c r="M13" t="s">
        <v>383</v>
      </c>
      <c r="N13" t="s">
        <v>866</v>
      </c>
    </row>
    <row r="14" spans="1:27" x14ac:dyDescent="0.25">
      <c r="A14">
        <v>14</v>
      </c>
      <c r="B14" t="s">
        <v>418</v>
      </c>
      <c r="C14" t="s">
        <v>208</v>
      </c>
      <c r="D14">
        <v>1279383219</v>
      </c>
      <c r="E14" t="s">
        <v>419</v>
      </c>
      <c r="F14" t="s">
        <v>420</v>
      </c>
      <c r="G14" t="s">
        <v>280</v>
      </c>
      <c r="H14" t="s">
        <v>365</v>
      </c>
      <c r="I14" t="s">
        <v>421</v>
      </c>
      <c r="J14" t="s">
        <v>422</v>
      </c>
      <c r="K14" t="s">
        <v>423</v>
      </c>
      <c r="L14">
        <v>682479536</v>
      </c>
      <c r="M14" t="s">
        <v>383</v>
      </c>
      <c r="N14" t="s">
        <v>867</v>
      </c>
    </row>
    <row r="15" spans="1:27" x14ac:dyDescent="0.25">
      <c r="A15">
        <v>15</v>
      </c>
      <c r="B15" t="s">
        <v>424</v>
      </c>
      <c r="C15" t="s">
        <v>208</v>
      </c>
      <c r="D15">
        <v>271427346</v>
      </c>
      <c r="E15" t="s">
        <v>425</v>
      </c>
      <c r="F15" t="s">
        <v>426</v>
      </c>
      <c r="G15" t="s">
        <v>283</v>
      </c>
      <c r="H15" t="s">
        <v>365</v>
      </c>
      <c r="I15" t="s">
        <v>380</v>
      </c>
      <c r="J15" t="s">
        <v>427</v>
      </c>
      <c r="K15" t="s">
        <v>428</v>
      </c>
      <c r="L15">
        <v>684276983</v>
      </c>
      <c r="M15" t="s">
        <v>383</v>
      </c>
      <c r="N15" t="s">
        <v>868</v>
      </c>
    </row>
    <row r="16" spans="1:27" x14ac:dyDescent="0.25">
      <c r="A16">
        <v>16</v>
      </c>
      <c r="B16" t="s">
        <v>429</v>
      </c>
      <c r="C16" t="s">
        <v>208</v>
      </c>
      <c r="D16">
        <v>53335826</v>
      </c>
      <c r="E16" t="s">
        <v>430</v>
      </c>
      <c r="F16" t="s">
        <v>431</v>
      </c>
      <c r="G16" t="s">
        <v>278</v>
      </c>
      <c r="H16" t="s">
        <v>365</v>
      </c>
      <c r="I16" t="s">
        <v>421</v>
      </c>
      <c r="J16" t="s">
        <v>432</v>
      </c>
      <c r="K16" t="s">
        <v>433</v>
      </c>
      <c r="L16">
        <v>0</v>
      </c>
      <c r="M16" t="s">
        <v>383</v>
      </c>
      <c r="N16" t="s">
        <v>869</v>
      </c>
    </row>
    <row r="17" spans="1:14" x14ac:dyDescent="0.25">
      <c r="A17">
        <v>17</v>
      </c>
      <c r="B17" t="s">
        <v>434</v>
      </c>
      <c r="C17" t="s">
        <v>208</v>
      </c>
      <c r="D17">
        <v>294346162</v>
      </c>
      <c r="E17" t="s">
        <v>435</v>
      </c>
      <c r="F17" t="s">
        <v>436</v>
      </c>
      <c r="G17" t="s">
        <v>277</v>
      </c>
      <c r="H17" t="s">
        <v>365</v>
      </c>
      <c r="I17" t="s">
        <v>421</v>
      </c>
      <c r="J17" t="s">
        <v>432</v>
      </c>
      <c r="K17" t="s">
        <v>437</v>
      </c>
      <c r="L17">
        <v>0</v>
      </c>
      <c r="M17" t="s">
        <v>383</v>
      </c>
      <c r="N17" t="s">
        <v>870</v>
      </c>
    </row>
    <row r="18" spans="1:14" x14ac:dyDescent="0.25">
      <c r="A18">
        <v>18</v>
      </c>
      <c r="B18" t="s">
        <v>438</v>
      </c>
      <c r="C18" t="s">
        <v>208</v>
      </c>
      <c r="D18">
        <v>270878546</v>
      </c>
      <c r="E18" t="s">
        <v>439</v>
      </c>
      <c r="F18" t="s">
        <v>440</v>
      </c>
      <c r="G18" t="s">
        <v>279</v>
      </c>
      <c r="H18" t="s">
        <v>365</v>
      </c>
      <c r="I18" t="s">
        <v>421</v>
      </c>
      <c r="J18" t="s">
        <v>432</v>
      </c>
      <c r="K18" t="s">
        <v>441</v>
      </c>
      <c r="L18">
        <v>0</v>
      </c>
      <c r="M18" t="s">
        <v>383</v>
      </c>
      <c r="N18" t="s">
        <v>871</v>
      </c>
    </row>
    <row r="19" spans="1:14" x14ac:dyDescent="0.25">
      <c r="A19">
        <v>19</v>
      </c>
      <c r="B19" t="s">
        <v>442</v>
      </c>
      <c r="C19" t="s">
        <v>208</v>
      </c>
      <c r="D19">
        <v>271427538</v>
      </c>
      <c r="E19" t="s">
        <v>443</v>
      </c>
      <c r="F19" t="s">
        <v>444</v>
      </c>
      <c r="G19" t="s">
        <v>284</v>
      </c>
      <c r="H19" t="s">
        <v>365</v>
      </c>
      <c r="I19" t="s">
        <v>366</v>
      </c>
      <c r="J19" t="s">
        <v>432</v>
      </c>
      <c r="K19" t="s">
        <v>445</v>
      </c>
      <c r="L19">
        <v>0</v>
      </c>
      <c r="M19" t="s">
        <v>383</v>
      </c>
      <c r="N19" t="s">
        <v>872</v>
      </c>
    </row>
    <row r="20" spans="1:14" x14ac:dyDescent="0.25">
      <c r="A20">
        <v>20</v>
      </c>
      <c r="B20" t="s">
        <v>446</v>
      </c>
      <c r="C20" t="s">
        <v>208</v>
      </c>
      <c r="D20">
        <v>285253394</v>
      </c>
      <c r="E20" t="s">
        <v>447</v>
      </c>
      <c r="F20" t="s">
        <v>448</v>
      </c>
      <c r="G20" t="s">
        <v>285</v>
      </c>
      <c r="H20" t="s">
        <v>365</v>
      </c>
      <c r="I20" t="s">
        <v>421</v>
      </c>
      <c r="J20" t="s">
        <v>432</v>
      </c>
      <c r="K20" t="s">
        <v>445</v>
      </c>
      <c r="L20">
        <v>0</v>
      </c>
      <c r="M20" t="s">
        <v>383</v>
      </c>
      <c r="N20" t="s">
        <v>850</v>
      </c>
    </row>
    <row r="21" spans="1:14" x14ac:dyDescent="0.25">
      <c r="A21">
        <v>21</v>
      </c>
      <c r="B21" t="s">
        <v>449</v>
      </c>
      <c r="C21" t="s">
        <v>364</v>
      </c>
      <c r="D21">
        <v>739559256</v>
      </c>
      <c r="E21" t="s">
        <v>873</v>
      </c>
      <c r="F21" t="s">
        <v>874</v>
      </c>
      <c r="G21" t="s">
        <v>450</v>
      </c>
      <c r="H21" t="s">
        <v>365</v>
      </c>
      <c r="I21" t="s">
        <v>399</v>
      </c>
      <c r="J21" t="s">
        <v>432</v>
      </c>
      <c r="K21" t="s">
        <v>445</v>
      </c>
      <c r="L21">
        <v>0</v>
      </c>
      <c r="M21" t="s">
        <v>383</v>
      </c>
      <c r="N21" t="s">
        <v>875</v>
      </c>
    </row>
    <row r="22" spans="1:14" x14ac:dyDescent="0.25">
      <c r="A22">
        <v>22</v>
      </c>
      <c r="B22" t="s">
        <v>451</v>
      </c>
      <c r="C22" t="s">
        <v>364</v>
      </c>
      <c r="D22">
        <v>748821475</v>
      </c>
      <c r="E22" t="s">
        <v>876</v>
      </c>
      <c r="F22" t="s">
        <v>877</v>
      </c>
      <c r="G22" t="s">
        <v>452</v>
      </c>
      <c r="H22" t="s">
        <v>365</v>
      </c>
      <c r="I22" t="s">
        <v>366</v>
      </c>
      <c r="J22" t="s">
        <v>432</v>
      </c>
      <c r="K22" t="s">
        <v>445</v>
      </c>
      <c r="L22">
        <v>0</v>
      </c>
      <c r="M22" t="s">
        <v>383</v>
      </c>
      <c r="N22" t="s">
        <v>878</v>
      </c>
    </row>
    <row r="23" spans="1:14" x14ac:dyDescent="0.25">
      <c r="A23">
        <v>23</v>
      </c>
      <c r="B23" t="s">
        <v>453</v>
      </c>
      <c r="C23" t="s">
        <v>364</v>
      </c>
      <c r="D23">
        <v>964006835</v>
      </c>
      <c r="E23" t="s">
        <v>879</v>
      </c>
      <c r="F23" t="s">
        <v>880</v>
      </c>
      <c r="G23" t="s">
        <v>454</v>
      </c>
      <c r="H23" t="s">
        <v>365</v>
      </c>
      <c r="I23" t="s">
        <v>366</v>
      </c>
      <c r="J23" t="s">
        <v>377</v>
      </c>
      <c r="K23" t="s">
        <v>455</v>
      </c>
      <c r="L23">
        <v>666425687</v>
      </c>
      <c r="M23" t="s">
        <v>383</v>
      </c>
      <c r="N23" t="s">
        <v>881</v>
      </c>
    </row>
    <row r="24" spans="1:14" x14ac:dyDescent="0.25">
      <c r="A24">
        <v>24</v>
      </c>
      <c r="B24" t="s">
        <v>130</v>
      </c>
      <c r="C24" t="s">
        <v>208</v>
      </c>
      <c r="D24">
        <v>4030626515</v>
      </c>
      <c r="E24" t="s">
        <v>456</v>
      </c>
      <c r="F24" t="s">
        <v>457</v>
      </c>
      <c r="G24" t="s">
        <v>246</v>
      </c>
      <c r="H24" t="s">
        <v>365</v>
      </c>
      <c r="I24" t="s">
        <v>376</v>
      </c>
      <c r="J24" t="s">
        <v>458</v>
      </c>
      <c r="K24" t="s">
        <v>459</v>
      </c>
      <c r="L24">
        <v>645789552</v>
      </c>
      <c r="M24" t="s">
        <v>383</v>
      </c>
      <c r="N24" t="s">
        <v>882</v>
      </c>
    </row>
    <row r="25" spans="1:14" x14ac:dyDescent="0.25">
      <c r="A25">
        <v>25</v>
      </c>
      <c r="B25" t="s">
        <v>460</v>
      </c>
      <c r="C25" t="s">
        <v>364</v>
      </c>
      <c r="D25">
        <v>561731318</v>
      </c>
      <c r="E25" t="s">
        <v>883</v>
      </c>
      <c r="F25" t="s">
        <v>884</v>
      </c>
      <c r="G25" t="s">
        <v>461</v>
      </c>
      <c r="H25" t="s">
        <v>365</v>
      </c>
      <c r="I25" t="s">
        <v>421</v>
      </c>
      <c r="J25" t="s">
        <v>462</v>
      </c>
      <c r="K25" t="s">
        <v>463</v>
      </c>
      <c r="L25">
        <v>548763414</v>
      </c>
      <c r="M25" t="s">
        <v>383</v>
      </c>
      <c r="N25" t="s">
        <v>885</v>
      </c>
    </row>
    <row r="26" spans="1:14" x14ac:dyDescent="0.25">
      <c r="A26">
        <v>26</v>
      </c>
      <c r="B26" t="s">
        <v>464</v>
      </c>
      <c r="C26" t="s">
        <v>208</v>
      </c>
      <c r="D26">
        <v>4031186163</v>
      </c>
      <c r="E26" t="s">
        <v>465</v>
      </c>
      <c r="F26" t="s">
        <v>466</v>
      </c>
      <c r="G26" t="s">
        <v>228</v>
      </c>
      <c r="H26" t="s">
        <v>365</v>
      </c>
      <c r="I26" t="s">
        <v>399</v>
      </c>
      <c r="J26" t="s">
        <v>467</v>
      </c>
      <c r="K26" t="s">
        <v>468</v>
      </c>
      <c r="L26">
        <v>547925478</v>
      </c>
      <c r="M26" t="s">
        <v>383</v>
      </c>
      <c r="N26" t="s">
        <v>886</v>
      </c>
    </row>
    <row r="27" spans="1:14" x14ac:dyDescent="0.25">
      <c r="A27">
        <v>27</v>
      </c>
      <c r="B27" t="s">
        <v>469</v>
      </c>
      <c r="C27" t="s">
        <v>208</v>
      </c>
      <c r="D27">
        <v>4031089507</v>
      </c>
      <c r="E27" t="s">
        <v>470</v>
      </c>
      <c r="F27" t="s">
        <v>471</v>
      </c>
      <c r="G27" t="s">
        <v>231</v>
      </c>
      <c r="H27" t="s">
        <v>365</v>
      </c>
      <c r="I27" t="s">
        <v>376</v>
      </c>
      <c r="J27" t="s">
        <v>472</v>
      </c>
      <c r="K27" t="s">
        <v>473</v>
      </c>
      <c r="L27">
        <v>578946324</v>
      </c>
      <c r="M27" t="s">
        <v>383</v>
      </c>
      <c r="N27" t="s">
        <v>887</v>
      </c>
    </row>
    <row r="28" spans="1:14" x14ac:dyDescent="0.25">
      <c r="A28">
        <v>28</v>
      </c>
      <c r="B28" t="s">
        <v>474</v>
      </c>
      <c r="C28" t="s">
        <v>208</v>
      </c>
      <c r="D28">
        <v>295236498</v>
      </c>
      <c r="E28" t="s">
        <v>888</v>
      </c>
      <c r="F28" t="s">
        <v>889</v>
      </c>
      <c r="G28" t="s">
        <v>264</v>
      </c>
      <c r="H28" t="s">
        <v>365</v>
      </c>
      <c r="I28" t="s">
        <v>366</v>
      </c>
      <c r="J28" t="s">
        <v>475</v>
      </c>
      <c r="K28" t="s">
        <v>476</v>
      </c>
      <c r="L28">
        <v>587241478</v>
      </c>
      <c r="M28" t="s">
        <v>383</v>
      </c>
      <c r="N28" t="s">
        <v>890</v>
      </c>
    </row>
    <row r="29" spans="1:14" x14ac:dyDescent="0.25">
      <c r="A29">
        <v>29</v>
      </c>
      <c r="B29" t="s">
        <v>477</v>
      </c>
      <c r="C29" t="s">
        <v>208</v>
      </c>
      <c r="D29">
        <v>2768255075</v>
      </c>
      <c r="E29" t="s">
        <v>478</v>
      </c>
      <c r="F29" t="s">
        <v>479</v>
      </c>
      <c r="G29" t="s">
        <v>227</v>
      </c>
      <c r="H29" t="s">
        <v>365</v>
      </c>
      <c r="I29" t="s">
        <v>399</v>
      </c>
      <c r="J29" t="s">
        <v>480</v>
      </c>
      <c r="K29" t="s">
        <v>481</v>
      </c>
      <c r="L29">
        <v>578549636</v>
      </c>
      <c r="M29" t="s">
        <v>383</v>
      </c>
      <c r="N29" t="s">
        <v>891</v>
      </c>
    </row>
    <row r="30" spans="1:14" x14ac:dyDescent="0.25">
      <c r="A30">
        <v>30</v>
      </c>
      <c r="B30" t="s">
        <v>482</v>
      </c>
      <c r="C30" t="s">
        <v>364</v>
      </c>
      <c r="D30">
        <v>567596209</v>
      </c>
      <c r="E30" t="s">
        <v>892</v>
      </c>
      <c r="F30" t="s">
        <v>893</v>
      </c>
      <c r="G30" t="s">
        <v>483</v>
      </c>
      <c r="H30" t="s">
        <v>365</v>
      </c>
      <c r="I30" t="s">
        <v>421</v>
      </c>
      <c r="J30" t="s">
        <v>484</v>
      </c>
      <c r="K30" t="s">
        <v>485</v>
      </c>
      <c r="L30">
        <v>695965061</v>
      </c>
      <c r="M30" t="s">
        <v>383</v>
      </c>
      <c r="N30" t="s">
        <v>894</v>
      </c>
    </row>
    <row r="31" spans="1:14" x14ac:dyDescent="0.25">
      <c r="A31">
        <v>31</v>
      </c>
      <c r="B31" t="s">
        <v>486</v>
      </c>
      <c r="C31" t="s">
        <v>364</v>
      </c>
      <c r="D31">
        <v>803263016</v>
      </c>
      <c r="E31" t="s">
        <v>895</v>
      </c>
      <c r="F31" t="s">
        <v>896</v>
      </c>
      <c r="G31" t="s">
        <v>487</v>
      </c>
      <c r="H31" t="s">
        <v>365</v>
      </c>
      <c r="I31" t="s">
        <v>421</v>
      </c>
      <c r="J31" t="s">
        <v>488</v>
      </c>
      <c r="K31" t="s">
        <v>489</v>
      </c>
      <c r="L31">
        <v>695965061</v>
      </c>
      <c r="M31" t="s">
        <v>383</v>
      </c>
      <c r="N31" t="s">
        <v>897</v>
      </c>
    </row>
    <row r="32" spans="1:14" x14ac:dyDescent="0.25">
      <c r="A32">
        <v>32</v>
      </c>
      <c r="B32" t="s">
        <v>490</v>
      </c>
      <c r="C32" t="s">
        <v>364</v>
      </c>
      <c r="D32">
        <v>17423105</v>
      </c>
      <c r="E32" t="s">
        <v>898</v>
      </c>
      <c r="F32" t="s">
        <v>899</v>
      </c>
      <c r="G32" t="s">
        <v>491</v>
      </c>
      <c r="H32" t="s">
        <v>365</v>
      </c>
      <c r="I32" t="s">
        <v>399</v>
      </c>
      <c r="J32" t="s">
        <v>492</v>
      </c>
      <c r="K32" t="s">
        <v>493</v>
      </c>
      <c r="L32">
        <v>613297149</v>
      </c>
      <c r="M32" t="s">
        <v>383</v>
      </c>
      <c r="N32" t="s">
        <v>900</v>
      </c>
    </row>
    <row r="33" spans="1:14" x14ac:dyDescent="0.25">
      <c r="A33">
        <v>33</v>
      </c>
      <c r="B33" t="s">
        <v>494</v>
      </c>
      <c r="C33" t="s">
        <v>364</v>
      </c>
      <c r="D33">
        <v>578795553</v>
      </c>
      <c r="E33" t="s">
        <v>901</v>
      </c>
      <c r="F33" t="s">
        <v>902</v>
      </c>
      <c r="G33" t="s">
        <v>495</v>
      </c>
      <c r="H33" t="s">
        <v>365</v>
      </c>
      <c r="I33" t="s">
        <v>496</v>
      </c>
      <c r="J33" t="s">
        <v>497</v>
      </c>
      <c r="K33" t="s">
        <v>498</v>
      </c>
      <c r="L33">
        <v>625785540</v>
      </c>
      <c r="M33" t="s">
        <v>383</v>
      </c>
      <c r="N33" t="s">
        <v>903</v>
      </c>
    </row>
    <row r="34" spans="1:14" x14ac:dyDescent="0.25">
      <c r="A34">
        <v>34</v>
      </c>
      <c r="B34" t="s">
        <v>499</v>
      </c>
      <c r="C34" t="s">
        <v>364</v>
      </c>
      <c r="D34">
        <v>939935174</v>
      </c>
      <c r="E34" t="s">
        <v>904</v>
      </c>
      <c r="F34" t="s">
        <v>905</v>
      </c>
      <c r="G34" t="s">
        <v>500</v>
      </c>
      <c r="H34" t="s">
        <v>365</v>
      </c>
      <c r="I34" t="s">
        <v>501</v>
      </c>
      <c r="J34" t="s">
        <v>502</v>
      </c>
      <c r="K34" t="s">
        <v>503</v>
      </c>
      <c r="L34">
        <v>657821458</v>
      </c>
      <c r="M34" t="s">
        <v>383</v>
      </c>
      <c r="N34" t="s">
        <v>906</v>
      </c>
    </row>
    <row r="35" spans="1:14" x14ac:dyDescent="0.25">
      <c r="A35">
        <v>35</v>
      </c>
      <c r="B35" t="s">
        <v>504</v>
      </c>
      <c r="C35" t="s">
        <v>364</v>
      </c>
      <c r="D35">
        <v>520938461</v>
      </c>
      <c r="E35" t="s">
        <v>907</v>
      </c>
      <c r="F35" t="s">
        <v>908</v>
      </c>
      <c r="G35" t="s">
        <v>505</v>
      </c>
      <c r="H35" t="s">
        <v>365</v>
      </c>
      <c r="I35" t="s">
        <v>421</v>
      </c>
      <c r="J35" t="s">
        <v>506</v>
      </c>
      <c r="K35" t="s">
        <v>507</v>
      </c>
      <c r="L35">
        <v>587958478</v>
      </c>
      <c r="M35" t="s">
        <v>383</v>
      </c>
      <c r="N35" t="s">
        <v>909</v>
      </c>
    </row>
    <row r="36" spans="1:14" x14ac:dyDescent="0.25">
      <c r="A36">
        <v>36</v>
      </c>
      <c r="B36" t="s">
        <v>508</v>
      </c>
      <c r="C36" t="s">
        <v>208</v>
      </c>
      <c r="D36">
        <v>2768166723</v>
      </c>
      <c r="E36" t="s">
        <v>509</v>
      </c>
      <c r="F36" t="s">
        <v>510</v>
      </c>
      <c r="G36" t="s">
        <v>225</v>
      </c>
      <c r="H36" t="s">
        <v>365</v>
      </c>
      <c r="I36" t="s">
        <v>399</v>
      </c>
      <c r="J36" t="s">
        <v>511</v>
      </c>
      <c r="K36" t="s">
        <v>512</v>
      </c>
      <c r="L36">
        <v>987584714</v>
      </c>
      <c r="M36" t="s">
        <v>383</v>
      </c>
      <c r="N36" t="s">
        <v>910</v>
      </c>
    </row>
    <row r="37" spans="1:14" x14ac:dyDescent="0.25">
      <c r="A37">
        <v>37</v>
      </c>
      <c r="B37" t="s">
        <v>513</v>
      </c>
      <c r="C37" t="s">
        <v>364</v>
      </c>
      <c r="D37">
        <v>449212194</v>
      </c>
      <c r="E37" t="s">
        <v>911</v>
      </c>
      <c r="F37" t="s">
        <v>912</v>
      </c>
      <c r="G37" t="s">
        <v>514</v>
      </c>
      <c r="H37" t="s">
        <v>365</v>
      </c>
      <c r="I37" t="s">
        <v>399</v>
      </c>
      <c r="J37" t="s">
        <v>515</v>
      </c>
      <c r="K37" t="s">
        <v>516</v>
      </c>
      <c r="L37">
        <v>587361478</v>
      </c>
      <c r="M37" t="s">
        <v>383</v>
      </c>
      <c r="N37" t="s">
        <v>913</v>
      </c>
    </row>
    <row r="38" spans="1:14" x14ac:dyDescent="0.25">
      <c r="A38">
        <v>38</v>
      </c>
      <c r="B38" t="s">
        <v>135</v>
      </c>
      <c r="C38" t="s">
        <v>208</v>
      </c>
      <c r="D38">
        <v>22</v>
      </c>
      <c r="E38" t="s">
        <v>517</v>
      </c>
      <c r="F38" t="s">
        <v>518</v>
      </c>
      <c r="G38" t="s">
        <v>263</v>
      </c>
      <c r="H38" t="s">
        <v>519</v>
      </c>
      <c r="I38" t="s">
        <v>366</v>
      </c>
      <c r="J38" t="s">
        <v>520</v>
      </c>
      <c r="K38" t="s">
        <v>521</v>
      </c>
      <c r="L38">
        <v>8784512</v>
      </c>
      <c r="M38" t="s">
        <v>383</v>
      </c>
      <c r="N38" t="s">
        <v>914</v>
      </c>
    </row>
    <row r="39" spans="1:14" x14ac:dyDescent="0.25">
      <c r="A39">
        <v>39</v>
      </c>
      <c r="B39" t="s">
        <v>522</v>
      </c>
      <c r="C39" t="s">
        <v>208</v>
      </c>
      <c r="D39">
        <v>2767662051</v>
      </c>
      <c r="E39" t="s">
        <v>523</v>
      </c>
      <c r="F39" t="s">
        <v>524</v>
      </c>
      <c r="G39" t="s">
        <v>230</v>
      </c>
      <c r="H39" t="s">
        <v>365</v>
      </c>
      <c r="I39" t="s">
        <v>376</v>
      </c>
      <c r="J39" t="s">
        <v>915</v>
      </c>
      <c r="K39" t="s">
        <v>525</v>
      </c>
      <c r="L39">
        <v>547898445</v>
      </c>
      <c r="M39" t="s">
        <v>383</v>
      </c>
      <c r="N39" t="s">
        <v>916</v>
      </c>
    </row>
    <row r="40" spans="1:14" x14ac:dyDescent="0.25">
      <c r="A40">
        <v>40</v>
      </c>
      <c r="B40" t="s">
        <v>526</v>
      </c>
      <c r="C40" t="s">
        <v>208</v>
      </c>
      <c r="D40">
        <v>4030360723</v>
      </c>
      <c r="E40" t="s">
        <v>527</v>
      </c>
      <c r="F40" t="s">
        <v>528</v>
      </c>
      <c r="G40" t="s">
        <v>224</v>
      </c>
      <c r="H40" t="s">
        <v>365</v>
      </c>
      <c r="I40" t="s">
        <v>399</v>
      </c>
      <c r="J40" t="s">
        <v>529</v>
      </c>
      <c r="K40" t="s">
        <v>530</v>
      </c>
      <c r="L40">
        <v>854721443</v>
      </c>
      <c r="M40" t="s">
        <v>383</v>
      </c>
      <c r="N40" t="s">
        <v>917</v>
      </c>
    </row>
    <row r="41" spans="1:14" x14ac:dyDescent="0.25">
      <c r="A41">
        <v>41</v>
      </c>
      <c r="B41" t="s">
        <v>134</v>
      </c>
      <c r="C41" t="s">
        <v>208</v>
      </c>
      <c r="D41">
        <v>4030520723</v>
      </c>
      <c r="E41" t="s">
        <v>531</v>
      </c>
      <c r="F41" t="s">
        <v>532</v>
      </c>
      <c r="G41" t="s">
        <v>229</v>
      </c>
      <c r="H41" t="s">
        <v>365</v>
      </c>
      <c r="I41" t="s">
        <v>501</v>
      </c>
      <c r="J41" t="s">
        <v>533</v>
      </c>
      <c r="K41" t="s">
        <v>534</v>
      </c>
      <c r="L41">
        <v>458782535</v>
      </c>
      <c r="M41" t="s">
        <v>383</v>
      </c>
      <c r="N41" t="s">
        <v>918</v>
      </c>
    </row>
    <row r="42" spans="1:14" x14ac:dyDescent="0.25">
      <c r="A42">
        <v>42</v>
      </c>
      <c r="B42" t="s">
        <v>535</v>
      </c>
      <c r="C42" t="s">
        <v>364</v>
      </c>
      <c r="D42">
        <v>450496996</v>
      </c>
      <c r="E42" t="s">
        <v>919</v>
      </c>
      <c r="F42" t="s">
        <v>920</v>
      </c>
      <c r="G42" t="s">
        <v>536</v>
      </c>
      <c r="H42" t="s">
        <v>365</v>
      </c>
      <c r="I42" t="s">
        <v>380</v>
      </c>
      <c r="J42" t="s">
        <v>537</v>
      </c>
      <c r="K42" t="s">
        <v>538</v>
      </c>
      <c r="L42">
        <v>879614228</v>
      </c>
      <c r="M42" t="s">
        <v>383</v>
      </c>
      <c r="N42" t="s">
        <v>921</v>
      </c>
    </row>
    <row r="43" spans="1:14" x14ac:dyDescent="0.25">
      <c r="A43">
        <v>43</v>
      </c>
      <c r="B43" t="s">
        <v>539</v>
      </c>
      <c r="C43" t="s">
        <v>364</v>
      </c>
      <c r="D43">
        <v>608147024</v>
      </c>
      <c r="E43" t="s">
        <v>922</v>
      </c>
      <c r="F43" t="s">
        <v>923</v>
      </c>
      <c r="G43" t="s">
        <v>540</v>
      </c>
      <c r="H43" t="s">
        <v>365</v>
      </c>
      <c r="I43" t="s">
        <v>501</v>
      </c>
      <c r="J43" t="s">
        <v>541</v>
      </c>
      <c r="K43" t="s">
        <v>542</v>
      </c>
      <c r="L43">
        <v>587426578</v>
      </c>
      <c r="M43" t="s">
        <v>383</v>
      </c>
      <c r="N43" t="s">
        <v>924</v>
      </c>
    </row>
    <row r="44" spans="1:14" x14ac:dyDescent="0.25">
      <c r="A44">
        <v>44</v>
      </c>
      <c r="B44" t="s">
        <v>128</v>
      </c>
      <c r="C44" t="s">
        <v>208</v>
      </c>
      <c r="D44">
        <v>2768247011</v>
      </c>
      <c r="E44" t="s">
        <v>543</v>
      </c>
      <c r="F44" t="s">
        <v>544</v>
      </c>
      <c r="G44" t="s">
        <v>223</v>
      </c>
      <c r="H44" t="s">
        <v>365</v>
      </c>
      <c r="I44" t="s">
        <v>399</v>
      </c>
      <c r="J44" t="s">
        <v>545</v>
      </c>
      <c r="K44" t="s">
        <v>546</v>
      </c>
      <c r="L44">
        <v>578412147</v>
      </c>
      <c r="M44" t="s">
        <v>383</v>
      </c>
      <c r="N44" t="s">
        <v>925</v>
      </c>
    </row>
    <row r="45" spans="1:14" x14ac:dyDescent="0.25">
      <c r="A45">
        <v>45</v>
      </c>
      <c r="B45" t="s">
        <v>547</v>
      </c>
      <c r="C45" t="s">
        <v>364</v>
      </c>
      <c r="D45">
        <v>841974920</v>
      </c>
      <c r="E45" t="s">
        <v>926</v>
      </c>
      <c r="F45" t="s">
        <v>927</v>
      </c>
      <c r="G45" t="s">
        <v>548</v>
      </c>
      <c r="H45" t="s">
        <v>365</v>
      </c>
      <c r="I45" t="s">
        <v>501</v>
      </c>
      <c r="J45" t="s">
        <v>549</v>
      </c>
      <c r="K45" t="s">
        <v>550</v>
      </c>
      <c r="L45">
        <v>587947563</v>
      </c>
      <c r="M45" t="s">
        <v>383</v>
      </c>
      <c r="N45" t="s">
        <v>928</v>
      </c>
    </row>
    <row r="46" spans="1:14" x14ac:dyDescent="0.25">
      <c r="A46">
        <v>46</v>
      </c>
      <c r="B46" t="s">
        <v>551</v>
      </c>
      <c r="C46" t="s">
        <v>364</v>
      </c>
      <c r="D46">
        <v>457834379</v>
      </c>
      <c r="E46" t="s">
        <v>929</v>
      </c>
      <c r="F46" t="s">
        <v>930</v>
      </c>
      <c r="G46" t="s">
        <v>245</v>
      </c>
      <c r="H46" t="s">
        <v>365</v>
      </c>
      <c r="I46" t="s">
        <v>399</v>
      </c>
      <c r="J46" t="s">
        <v>552</v>
      </c>
      <c r="K46" t="s">
        <v>553</v>
      </c>
      <c r="L46">
        <v>589632147</v>
      </c>
      <c r="M46" t="s">
        <v>383</v>
      </c>
      <c r="N46" t="s">
        <v>931</v>
      </c>
    </row>
    <row r="47" spans="1:14" x14ac:dyDescent="0.25">
      <c r="A47">
        <v>47</v>
      </c>
      <c r="B47" t="s">
        <v>554</v>
      </c>
      <c r="C47" t="s">
        <v>208</v>
      </c>
      <c r="D47">
        <v>2768202659</v>
      </c>
      <c r="E47" t="s">
        <v>555</v>
      </c>
      <c r="F47" t="s">
        <v>556</v>
      </c>
      <c r="G47" t="s">
        <v>226</v>
      </c>
      <c r="H47" t="s">
        <v>365</v>
      </c>
      <c r="I47" t="s">
        <v>376</v>
      </c>
      <c r="J47" t="s">
        <v>557</v>
      </c>
      <c r="K47" t="s">
        <v>558</v>
      </c>
      <c r="L47">
        <v>587412369</v>
      </c>
      <c r="M47" t="s">
        <v>383</v>
      </c>
      <c r="N47" t="s">
        <v>932</v>
      </c>
    </row>
    <row r="48" spans="1:14" x14ac:dyDescent="0.25">
      <c r="A48">
        <v>48</v>
      </c>
      <c r="B48" t="s">
        <v>559</v>
      </c>
      <c r="C48" t="s">
        <v>364</v>
      </c>
      <c r="D48">
        <v>418980932</v>
      </c>
      <c r="E48" t="s">
        <v>933</v>
      </c>
      <c r="F48" t="s">
        <v>934</v>
      </c>
      <c r="G48" t="s">
        <v>560</v>
      </c>
      <c r="H48" t="s">
        <v>365</v>
      </c>
      <c r="I48" t="s">
        <v>366</v>
      </c>
      <c r="J48" t="s">
        <v>561</v>
      </c>
      <c r="K48" t="s">
        <v>562</v>
      </c>
      <c r="L48">
        <v>0</v>
      </c>
      <c r="M48" t="s">
        <v>383</v>
      </c>
      <c r="N48" t="s">
        <v>935</v>
      </c>
    </row>
    <row r="49" spans="1:14" x14ac:dyDescent="0.25">
      <c r="A49">
        <v>49</v>
      </c>
      <c r="B49" t="s">
        <v>563</v>
      </c>
      <c r="C49" t="s">
        <v>364</v>
      </c>
      <c r="D49">
        <v>527811781</v>
      </c>
      <c r="E49" t="s">
        <v>936</v>
      </c>
      <c r="F49" t="s">
        <v>937</v>
      </c>
      <c r="G49" t="s">
        <v>564</v>
      </c>
      <c r="H49" t="s">
        <v>365</v>
      </c>
      <c r="I49" t="s">
        <v>366</v>
      </c>
      <c r="J49" t="s">
        <v>565</v>
      </c>
      <c r="K49" t="s">
        <v>566</v>
      </c>
      <c r="L49">
        <v>0</v>
      </c>
      <c r="M49" t="s">
        <v>383</v>
      </c>
      <c r="N49" t="s">
        <v>938</v>
      </c>
    </row>
    <row r="50" spans="1:14" x14ac:dyDescent="0.25">
      <c r="A50">
        <v>50</v>
      </c>
      <c r="B50" t="s">
        <v>567</v>
      </c>
      <c r="C50" t="s">
        <v>208</v>
      </c>
      <c r="D50">
        <v>2768166435</v>
      </c>
      <c r="E50" t="s">
        <v>568</v>
      </c>
      <c r="F50" t="s">
        <v>569</v>
      </c>
      <c r="G50" t="s">
        <v>247</v>
      </c>
      <c r="H50" t="s">
        <v>365</v>
      </c>
      <c r="I50" t="s">
        <v>366</v>
      </c>
      <c r="J50" t="s">
        <v>561</v>
      </c>
      <c r="K50" t="s">
        <v>570</v>
      </c>
      <c r="L50">
        <v>0</v>
      </c>
      <c r="M50" t="s">
        <v>383</v>
      </c>
      <c r="N50" t="s">
        <v>939</v>
      </c>
    </row>
    <row r="51" spans="1:14" x14ac:dyDescent="0.25">
      <c r="A51">
        <v>51</v>
      </c>
      <c r="B51" t="s">
        <v>571</v>
      </c>
      <c r="C51" t="s">
        <v>208</v>
      </c>
      <c r="D51">
        <v>2768168851</v>
      </c>
      <c r="E51" t="s">
        <v>572</v>
      </c>
      <c r="F51" t="s">
        <v>573</v>
      </c>
      <c r="G51" t="s">
        <v>574</v>
      </c>
      <c r="H51" t="s">
        <v>365</v>
      </c>
      <c r="I51" t="s">
        <v>399</v>
      </c>
      <c r="J51" t="s">
        <v>561</v>
      </c>
      <c r="K51" t="s">
        <v>575</v>
      </c>
      <c r="L51">
        <v>0</v>
      </c>
      <c r="M51" t="s">
        <v>383</v>
      </c>
      <c r="N51" t="s">
        <v>940</v>
      </c>
    </row>
    <row r="52" spans="1:14" x14ac:dyDescent="0.25">
      <c r="A52">
        <v>52</v>
      </c>
      <c r="B52" t="s">
        <v>576</v>
      </c>
      <c r="C52" t="s">
        <v>208</v>
      </c>
      <c r="D52">
        <v>4031884915</v>
      </c>
      <c r="E52" t="s">
        <v>577</v>
      </c>
      <c r="F52" t="s">
        <v>578</v>
      </c>
      <c r="G52" t="s">
        <v>249</v>
      </c>
      <c r="H52" t="s">
        <v>365</v>
      </c>
      <c r="I52" t="s">
        <v>399</v>
      </c>
      <c r="J52" t="s">
        <v>561</v>
      </c>
      <c r="K52" t="s">
        <v>579</v>
      </c>
      <c r="L52">
        <v>0</v>
      </c>
      <c r="M52" t="s">
        <v>383</v>
      </c>
      <c r="N52" t="s">
        <v>941</v>
      </c>
    </row>
    <row r="53" spans="1:14" x14ac:dyDescent="0.25">
      <c r="A53">
        <v>53</v>
      </c>
      <c r="B53" t="s">
        <v>133</v>
      </c>
      <c r="C53" t="s">
        <v>208</v>
      </c>
      <c r="D53">
        <v>4031187683</v>
      </c>
      <c r="E53" t="s">
        <v>580</v>
      </c>
      <c r="F53" t="s">
        <v>581</v>
      </c>
      <c r="G53" t="s">
        <v>248</v>
      </c>
      <c r="H53" t="s">
        <v>365</v>
      </c>
      <c r="I53" t="s">
        <v>399</v>
      </c>
      <c r="J53" t="s">
        <v>582</v>
      </c>
      <c r="K53" t="s">
        <v>583</v>
      </c>
      <c r="L53">
        <v>622786290</v>
      </c>
      <c r="M53" t="s">
        <v>383</v>
      </c>
      <c r="N53" t="s">
        <v>942</v>
      </c>
    </row>
    <row r="54" spans="1:14" x14ac:dyDescent="0.25">
      <c r="A54">
        <v>54</v>
      </c>
      <c r="B54" t="s">
        <v>584</v>
      </c>
      <c r="C54" t="s">
        <v>364</v>
      </c>
      <c r="D54">
        <v>342952104</v>
      </c>
      <c r="E54" t="s">
        <v>943</v>
      </c>
      <c r="F54" t="s">
        <v>944</v>
      </c>
      <c r="G54" t="s">
        <v>241</v>
      </c>
      <c r="H54" t="s">
        <v>365</v>
      </c>
      <c r="I54" t="s">
        <v>421</v>
      </c>
      <c r="J54" t="s">
        <v>585</v>
      </c>
      <c r="K54" t="s">
        <v>583</v>
      </c>
      <c r="L54">
        <v>0</v>
      </c>
      <c r="M54" t="s">
        <v>383</v>
      </c>
      <c r="N54" t="s">
        <v>945</v>
      </c>
    </row>
    <row r="55" spans="1:14" x14ac:dyDescent="0.25">
      <c r="A55">
        <v>55</v>
      </c>
      <c r="B55" t="s">
        <v>586</v>
      </c>
      <c r="C55" t="s">
        <v>364</v>
      </c>
      <c r="D55">
        <v>82625197</v>
      </c>
      <c r="E55" t="s">
        <v>946</v>
      </c>
      <c r="F55" t="s">
        <v>947</v>
      </c>
      <c r="G55" t="s">
        <v>237</v>
      </c>
      <c r="H55" t="s">
        <v>365</v>
      </c>
      <c r="I55" t="s">
        <v>421</v>
      </c>
      <c r="J55" t="s">
        <v>587</v>
      </c>
      <c r="K55" t="s">
        <v>588</v>
      </c>
      <c r="L55">
        <v>0</v>
      </c>
      <c r="M55" t="s">
        <v>383</v>
      </c>
      <c r="N55" t="s">
        <v>948</v>
      </c>
    </row>
    <row r="56" spans="1:14" x14ac:dyDescent="0.25">
      <c r="A56">
        <v>56</v>
      </c>
      <c r="B56" t="s">
        <v>589</v>
      </c>
      <c r="C56" t="s">
        <v>364</v>
      </c>
      <c r="D56">
        <v>868383815</v>
      </c>
      <c r="E56" t="s">
        <v>949</v>
      </c>
      <c r="F56" t="s">
        <v>950</v>
      </c>
      <c r="G56" t="s">
        <v>243</v>
      </c>
      <c r="H56" t="s">
        <v>365</v>
      </c>
      <c r="I56" t="s">
        <v>399</v>
      </c>
      <c r="J56" t="s">
        <v>590</v>
      </c>
      <c r="K56" t="s">
        <v>591</v>
      </c>
      <c r="L56">
        <v>0</v>
      </c>
      <c r="M56" t="s">
        <v>383</v>
      </c>
      <c r="N56" t="s">
        <v>951</v>
      </c>
    </row>
    <row r="57" spans="1:14" x14ac:dyDescent="0.25">
      <c r="A57">
        <v>57</v>
      </c>
      <c r="B57" t="s">
        <v>592</v>
      </c>
      <c r="C57" t="s">
        <v>364</v>
      </c>
      <c r="D57">
        <v>315623139</v>
      </c>
      <c r="E57" t="s">
        <v>952</v>
      </c>
      <c r="F57" t="s">
        <v>953</v>
      </c>
      <c r="G57" t="s">
        <v>593</v>
      </c>
      <c r="H57" t="s">
        <v>365</v>
      </c>
      <c r="I57" t="s">
        <v>421</v>
      </c>
      <c r="J57" t="s">
        <v>590</v>
      </c>
      <c r="K57" t="s">
        <v>594</v>
      </c>
      <c r="L57">
        <v>0</v>
      </c>
      <c r="M57" t="s">
        <v>383</v>
      </c>
      <c r="N57" t="s">
        <v>954</v>
      </c>
    </row>
    <row r="58" spans="1:14" x14ac:dyDescent="0.25">
      <c r="A58">
        <v>58</v>
      </c>
      <c r="B58" t="s">
        <v>595</v>
      </c>
      <c r="C58" t="s">
        <v>364</v>
      </c>
      <c r="D58">
        <v>351514917</v>
      </c>
      <c r="E58" t="s">
        <v>955</v>
      </c>
      <c r="F58" t="s">
        <v>956</v>
      </c>
      <c r="G58" t="s">
        <v>596</v>
      </c>
      <c r="H58" t="s">
        <v>365</v>
      </c>
      <c r="I58" t="s">
        <v>421</v>
      </c>
      <c r="J58" t="s">
        <v>587</v>
      </c>
      <c r="K58" t="s">
        <v>597</v>
      </c>
      <c r="L58">
        <v>0</v>
      </c>
      <c r="M58" t="s">
        <v>383</v>
      </c>
      <c r="N58" t="s">
        <v>957</v>
      </c>
    </row>
    <row r="59" spans="1:14" x14ac:dyDescent="0.25">
      <c r="A59">
        <v>59</v>
      </c>
      <c r="B59" t="s">
        <v>598</v>
      </c>
      <c r="C59" t="s">
        <v>364</v>
      </c>
      <c r="D59">
        <v>98960916</v>
      </c>
      <c r="E59" t="s">
        <v>958</v>
      </c>
      <c r="F59" t="s">
        <v>959</v>
      </c>
      <c r="G59" t="s">
        <v>599</v>
      </c>
      <c r="H59" t="s">
        <v>365</v>
      </c>
      <c r="I59" t="s">
        <v>380</v>
      </c>
      <c r="J59" t="s">
        <v>585</v>
      </c>
      <c r="K59" t="s">
        <v>600</v>
      </c>
      <c r="L59">
        <v>0</v>
      </c>
      <c r="M59" t="s">
        <v>383</v>
      </c>
      <c r="N59" t="s">
        <v>960</v>
      </c>
    </row>
    <row r="60" spans="1:14" x14ac:dyDescent="0.25">
      <c r="A60">
        <v>60</v>
      </c>
      <c r="B60" t="s">
        <v>601</v>
      </c>
      <c r="C60" t="s">
        <v>364</v>
      </c>
      <c r="D60">
        <v>84368469</v>
      </c>
      <c r="E60" t="s">
        <v>961</v>
      </c>
      <c r="F60" t="s">
        <v>962</v>
      </c>
      <c r="G60" t="s">
        <v>239</v>
      </c>
      <c r="H60" t="s">
        <v>365</v>
      </c>
      <c r="I60" t="s">
        <v>602</v>
      </c>
      <c r="J60" t="s">
        <v>582</v>
      </c>
      <c r="K60" t="s">
        <v>603</v>
      </c>
      <c r="L60">
        <v>0</v>
      </c>
      <c r="M60" t="s">
        <v>383</v>
      </c>
      <c r="N60" t="s">
        <v>963</v>
      </c>
    </row>
    <row r="61" spans="1:14" x14ac:dyDescent="0.25">
      <c r="A61">
        <v>61</v>
      </c>
      <c r="B61" t="s">
        <v>604</v>
      </c>
      <c r="C61" t="s">
        <v>364</v>
      </c>
      <c r="D61">
        <v>552519778</v>
      </c>
      <c r="E61" t="s">
        <v>964</v>
      </c>
      <c r="F61" t="s">
        <v>965</v>
      </c>
      <c r="G61" t="s">
        <v>605</v>
      </c>
      <c r="H61" t="s">
        <v>365</v>
      </c>
      <c r="I61" t="s">
        <v>376</v>
      </c>
      <c r="J61" t="s">
        <v>367</v>
      </c>
      <c r="K61" t="s">
        <v>600</v>
      </c>
      <c r="L61">
        <v>0</v>
      </c>
      <c r="M61" t="s">
        <v>383</v>
      </c>
      <c r="N61" t="s">
        <v>966</v>
      </c>
    </row>
    <row r="62" spans="1:14" x14ac:dyDescent="0.25">
      <c r="A62">
        <v>62</v>
      </c>
      <c r="B62" t="s">
        <v>606</v>
      </c>
      <c r="C62" t="s">
        <v>208</v>
      </c>
      <c r="D62">
        <v>271080770</v>
      </c>
      <c r="E62" t="s">
        <v>607</v>
      </c>
      <c r="F62" t="s">
        <v>608</v>
      </c>
      <c r="G62" t="s">
        <v>236</v>
      </c>
      <c r="H62" t="s">
        <v>365</v>
      </c>
      <c r="I62" t="s">
        <v>366</v>
      </c>
      <c r="J62" t="s">
        <v>432</v>
      </c>
      <c r="K62" t="s">
        <v>609</v>
      </c>
      <c r="L62">
        <v>0</v>
      </c>
      <c r="M62" t="s">
        <v>383</v>
      </c>
      <c r="N62" t="s">
        <v>967</v>
      </c>
    </row>
    <row r="63" spans="1:14" x14ac:dyDescent="0.25">
      <c r="A63">
        <v>63</v>
      </c>
      <c r="B63" t="s">
        <v>610</v>
      </c>
      <c r="C63" t="s">
        <v>364</v>
      </c>
      <c r="D63">
        <v>87925184</v>
      </c>
      <c r="E63" t="s">
        <v>968</v>
      </c>
      <c r="F63" t="s">
        <v>969</v>
      </c>
      <c r="G63" t="s">
        <v>611</v>
      </c>
      <c r="H63" t="s">
        <v>365</v>
      </c>
      <c r="I63" t="s">
        <v>421</v>
      </c>
      <c r="J63" t="s">
        <v>432</v>
      </c>
      <c r="K63" t="s">
        <v>603</v>
      </c>
      <c r="L63">
        <v>0</v>
      </c>
      <c r="M63" t="s">
        <v>383</v>
      </c>
      <c r="N63" t="s">
        <v>970</v>
      </c>
    </row>
    <row r="64" spans="1:14" x14ac:dyDescent="0.25">
      <c r="A64">
        <v>64</v>
      </c>
      <c r="B64" t="s">
        <v>153</v>
      </c>
      <c r="C64" t="s">
        <v>208</v>
      </c>
      <c r="D64">
        <v>4032109267</v>
      </c>
      <c r="E64" t="s">
        <v>612</v>
      </c>
      <c r="F64" t="s">
        <v>613</v>
      </c>
      <c r="G64" t="s">
        <v>286</v>
      </c>
      <c r="H64" t="s">
        <v>365</v>
      </c>
      <c r="I64" t="s">
        <v>366</v>
      </c>
      <c r="J64" t="s">
        <v>587</v>
      </c>
      <c r="K64" t="s">
        <v>614</v>
      </c>
      <c r="L64">
        <v>666666666</v>
      </c>
      <c r="M64" t="s">
        <v>383</v>
      </c>
      <c r="N64" t="s">
        <v>971</v>
      </c>
    </row>
    <row r="65" spans="1:14" x14ac:dyDescent="0.25">
      <c r="A65">
        <v>65</v>
      </c>
      <c r="B65" t="s">
        <v>615</v>
      </c>
      <c r="C65" t="s">
        <v>208</v>
      </c>
      <c r="D65">
        <v>284979202</v>
      </c>
      <c r="E65" t="s">
        <v>616</v>
      </c>
      <c r="F65" t="s">
        <v>617</v>
      </c>
      <c r="G65" t="s">
        <v>289</v>
      </c>
      <c r="H65" t="s">
        <v>365</v>
      </c>
      <c r="I65" t="s">
        <v>366</v>
      </c>
      <c r="J65" t="s">
        <v>561</v>
      </c>
      <c r="K65" t="s">
        <v>618</v>
      </c>
      <c r="L65">
        <v>0</v>
      </c>
      <c r="M65" t="s">
        <v>383</v>
      </c>
      <c r="N65" t="s">
        <v>972</v>
      </c>
    </row>
    <row r="66" spans="1:14" x14ac:dyDescent="0.25">
      <c r="A66">
        <v>66</v>
      </c>
      <c r="B66" t="s">
        <v>152</v>
      </c>
      <c r="C66" t="s">
        <v>208</v>
      </c>
      <c r="D66">
        <v>288139250</v>
      </c>
      <c r="E66" t="s">
        <v>619</v>
      </c>
      <c r="F66" t="s">
        <v>620</v>
      </c>
      <c r="G66" t="s">
        <v>288</v>
      </c>
      <c r="H66" t="s">
        <v>365</v>
      </c>
      <c r="I66" t="s">
        <v>366</v>
      </c>
      <c r="J66" t="s">
        <v>561</v>
      </c>
      <c r="K66" t="s">
        <v>621</v>
      </c>
      <c r="L66">
        <v>0</v>
      </c>
      <c r="M66" t="s">
        <v>383</v>
      </c>
      <c r="N66" t="s">
        <v>973</v>
      </c>
    </row>
    <row r="67" spans="1:14" x14ac:dyDescent="0.25">
      <c r="A67">
        <v>67</v>
      </c>
      <c r="B67" t="s">
        <v>622</v>
      </c>
      <c r="C67" t="s">
        <v>208</v>
      </c>
      <c r="D67">
        <v>2768431411</v>
      </c>
      <c r="E67" t="s">
        <v>623</v>
      </c>
      <c r="F67" t="s">
        <v>624</v>
      </c>
      <c r="G67" t="s">
        <v>290</v>
      </c>
      <c r="H67" t="s">
        <v>365</v>
      </c>
      <c r="I67" t="s">
        <v>421</v>
      </c>
      <c r="J67" t="s">
        <v>587</v>
      </c>
      <c r="K67" t="s">
        <v>625</v>
      </c>
      <c r="L67">
        <v>0</v>
      </c>
      <c r="M67" t="s">
        <v>383</v>
      </c>
      <c r="N67" t="s">
        <v>974</v>
      </c>
    </row>
    <row r="68" spans="1:14" x14ac:dyDescent="0.25">
      <c r="A68">
        <v>68</v>
      </c>
      <c r="B68" t="s">
        <v>626</v>
      </c>
      <c r="C68" t="s">
        <v>208</v>
      </c>
      <c r="D68">
        <v>4031095091</v>
      </c>
      <c r="E68" t="s">
        <v>627</v>
      </c>
      <c r="F68" t="s">
        <v>628</v>
      </c>
      <c r="G68" t="s">
        <v>233</v>
      </c>
      <c r="H68" t="s">
        <v>365</v>
      </c>
      <c r="I68" t="s">
        <v>366</v>
      </c>
      <c r="J68" t="s">
        <v>561</v>
      </c>
      <c r="K68" t="s">
        <v>629</v>
      </c>
      <c r="L68">
        <v>0</v>
      </c>
      <c r="M68" t="s">
        <v>383</v>
      </c>
      <c r="N68" t="s">
        <v>975</v>
      </c>
    </row>
    <row r="69" spans="1:14" x14ac:dyDescent="0.25">
      <c r="A69">
        <v>69</v>
      </c>
      <c r="B69" t="s">
        <v>630</v>
      </c>
      <c r="C69" t="s">
        <v>364</v>
      </c>
      <c r="D69">
        <v>673300538</v>
      </c>
      <c r="E69" t="s">
        <v>976</v>
      </c>
      <c r="F69" t="s">
        <v>977</v>
      </c>
      <c r="G69" t="s">
        <v>631</v>
      </c>
      <c r="H69" t="s">
        <v>365</v>
      </c>
      <c r="I69" t="s">
        <v>421</v>
      </c>
      <c r="J69" t="s">
        <v>587</v>
      </c>
      <c r="K69" t="s">
        <v>632</v>
      </c>
      <c r="L69">
        <v>0</v>
      </c>
      <c r="M69" t="s">
        <v>383</v>
      </c>
      <c r="N69" t="s">
        <v>978</v>
      </c>
    </row>
    <row r="70" spans="1:14" x14ac:dyDescent="0.25">
      <c r="A70">
        <v>70</v>
      </c>
      <c r="B70" t="s">
        <v>633</v>
      </c>
      <c r="C70" t="s">
        <v>364</v>
      </c>
      <c r="D70">
        <v>174666698</v>
      </c>
      <c r="E70" t="s">
        <v>979</v>
      </c>
      <c r="F70" t="s">
        <v>980</v>
      </c>
      <c r="G70" t="s">
        <v>351</v>
      </c>
      <c r="H70" t="s">
        <v>365</v>
      </c>
      <c r="I70" t="s">
        <v>501</v>
      </c>
      <c r="J70" t="s">
        <v>587</v>
      </c>
      <c r="K70" t="s">
        <v>634</v>
      </c>
      <c r="L70">
        <v>999999999</v>
      </c>
      <c r="M70" t="s">
        <v>383</v>
      </c>
      <c r="N70" t="s">
        <v>981</v>
      </c>
    </row>
    <row r="71" spans="1:14" x14ac:dyDescent="0.25">
      <c r="A71">
        <v>71</v>
      </c>
      <c r="B71" t="s">
        <v>132</v>
      </c>
      <c r="C71" t="s">
        <v>208</v>
      </c>
      <c r="D71">
        <v>4030356563</v>
      </c>
      <c r="E71" t="s">
        <v>635</v>
      </c>
      <c r="F71" t="s">
        <v>636</v>
      </c>
      <c r="G71" t="s">
        <v>291</v>
      </c>
      <c r="H71" t="s">
        <v>365</v>
      </c>
      <c r="I71" t="s">
        <v>399</v>
      </c>
      <c r="J71" t="s">
        <v>587</v>
      </c>
      <c r="K71" t="s">
        <v>637</v>
      </c>
      <c r="L71">
        <v>999999999</v>
      </c>
      <c r="M71" t="s">
        <v>383</v>
      </c>
      <c r="N71" t="s">
        <v>982</v>
      </c>
    </row>
    <row r="72" spans="1:14" x14ac:dyDescent="0.25">
      <c r="A72">
        <v>72</v>
      </c>
      <c r="B72" t="s">
        <v>638</v>
      </c>
      <c r="C72" t="s">
        <v>208</v>
      </c>
      <c r="D72">
        <v>4030646579</v>
      </c>
      <c r="E72" t="s">
        <v>983</v>
      </c>
      <c r="F72" t="s">
        <v>984</v>
      </c>
      <c r="G72" t="s">
        <v>266</v>
      </c>
      <c r="H72" t="s">
        <v>365</v>
      </c>
      <c r="I72" t="s">
        <v>639</v>
      </c>
      <c r="J72" t="s">
        <v>590</v>
      </c>
      <c r="K72" t="s">
        <v>640</v>
      </c>
      <c r="L72">
        <v>631376659</v>
      </c>
      <c r="M72" t="s">
        <v>383</v>
      </c>
      <c r="N72" t="s">
        <v>985</v>
      </c>
    </row>
    <row r="73" spans="1:14" x14ac:dyDescent="0.25">
      <c r="A73">
        <v>73</v>
      </c>
      <c r="B73" t="s">
        <v>641</v>
      </c>
      <c r="C73" t="s">
        <v>208</v>
      </c>
      <c r="D73">
        <v>2768257123</v>
      </c>
      <c r="E73" t="s">
        <v>642</v>
      </c>
      <c r="F73" t="s">
        <v>643</v>
      </c>
      <c r="G73" t="s">
        <v>292</v>
      </c>
      <c r="H73" t="s">
        <v>365</v>
      </c>
      <c r="I73" t="s">
        <v>366</v>
      </c>
      <c r="J73" t="s">
        <v>587</v>
      </c>
      <c r="K73" t="s">
        <v>644</v>
      </c>
      <c r="L73">
        <v>666666666</v>
      </c>
      <c r="M73" t="s">
        <v>383</v>
      </c>
      <c r="N73" t="s">
        <v>986</v>
      </c>
    </row>
    <row r="74" spans="1:14" x14ac:dyDescent="0.25">
      <c r="A74">
        <v>74</v>
      </c>
      <c r="B74" t="s">
        <v>645</v>
      </c>
      <c r="C74" t="s">
        <v>208</v>
      </c>
      <c r="D74">
        <v>2767612547</v>
      </c>
      <c r="E74" t="s">
        <v>646</v>
      </c>
      <c r="F74" t="s">
        <v>647</v>
      </c>
      <c r="G74" t="s">
        <v>293</v>
      </c>
      <c r="H74" t="s">
        <v>365</v>
      </c>
      <c r="I74" t="s">
        <v>366</v>
      </c>
      <c r="J74" t="s">
        <v>585</v>
      </c>
      <c r="K74" t="s">
        <v>648</v>
      </c>
      <c r="L74">
        <v>666666666</v>
      </c>
      <c r="M74" t="s">
        <v>383</v>
      </c>
      <c r="N74" t="s">
        <v>987</v>
      </c>
    </row>
    <row r="75" spans="1:14" x14ac:dyDescent="0.25">
      <c r="A75">
        <v>75</v>
      </c>
      <c r="B75" t="s">
        <v>649</v>
      </c>
      <c r="C75" t="s">
        <v>364</v>
      </c>
      <c r="D75">
        <v>174547693</v>
      </c>
      <c r="E75" t="s">
        <v>988</v>
      </c>
      <c r="F75" t="s">
        <v>989</v>
      </c>
      <c r="G75" t="s">
        <v>361</v>
      </c>
      <c r="H75" t="s">
        <v>365</v>
      </c>
      <c r="I75" t="s">
        <v>380</v>
      </c>
      <c r="J75" t="s">
        <v>650</v>
      </c>
      <c r="K75" t="s">
        <v>651</v>
      </c>
      <c r="L75">
        <v>617586910</v>
      </c>
      <c r="M75" t="s">
        <v>652</v>
      </c>
      <c r="N75" t="s">
        <v>990</v>
      </c>
    </row>
    <row r="76" spans="1:14" x14ac:dyDescent="0.25">
      <c r="A76">
        <v>76</v>
      </c>
      <c r="B76" t="s">
        <v>129</v>
      </c>
      <c r="C76" t="s">
        <v>208</v>
      </c>
      <c r="D76">
        <v>4031484995</v>
      </c>
      <c r="E76" t="s">
        <v>653</v>
      </c>
      <c r="F76" t="s">
        <v>654</v>
      </c>
      <c r="G76" t="s">
        <v>295</v>
      </c>
      <c r="H76" t="s">
        <v>365</v>
      </c>
      <c r="I76" t="s">
        <v>421</v>
      </c>
      <c r="J76" t="s">
        <v>655</v>
      </c>
      <c r="K76" t="s">
        <v>656</v>
      </c>
      <c r="L76">
        <v>662321028</v>
      </c>
      <c r="M76" t="s">
        <v>652</v>
      </c>
      <c r="N76" t="s">
        <v>991</v>
      </c>
    </row>
    <row r="77" spans="1:14" x14ac:dyDescent="0.25">
      <c r="A77">
        <v>77</v>
      </c>
      <c r="B77" t="s">
        <v>657</v>
      </c>
      <c r="C77" t="s">
        <v>364</v>
      </c>
      <c r="D77">
        <v>234700544</v>
      </c>
      <c r="E77" t="s">
        <v>992</v>
      </c>
      <c r="F77" t="s">
        <v>993</v>
      </c>
      <c r="G77" t="s">
        <v>658</v>
      </c>
      <c r="H77" t="s">
        <v>365</v>
      </c>
      <c r="I77" t="s">
        <v>376</v>
      </c>
      <c r="J77" t="s">
        <v>659</v>
      </c>
      <c r="K77" t="s">
        <v>660</v>
      </c>
      <c r="L77">
        <v>631825255</v>
      </c>
      <c r="M77" t="s">
        <v>652</v>
      </c>
      <c r="N77" t="s">
        <v>994</v>
      </c>
    </row>
    <row r="78" spans="1:14" x14ac:dyDescent="0.25">
      <c r="A78">
        <v>78</v>
      </c>
      <c r="B78" t="s">
        <v>661</v>
      </c>
      <c r="C78" t="s">
        <v>364</v>
      </c>
      <c r="D78">
        <v>876981740</v>
      </c>
      <c r="E78" t="s">
        <v>995</v>
      </c>
      <c r="F78" t="s">
        <v>996</v>
      </c>
      <c r="G78" t="s">
        <v>359</v>
      </c>
      <c r="H78" t="s">
        <v>365</v>
      </c>
      <c r="I78" t="s">
        <v>380</v>
      </c>
      <c r="J78" t="s">
        <v>662</v>
      </c>
      <c r="K78" t="s">
        <v>663</v>
      </c>
      <c r="L78">
        <v>600123123</v>
      </c>
      <c r="M78" t="s">
        <v>383</v>
      </c>
      <c r="N78" t="s">
        <v>997</v>
      </c>
    </row>
    <row r="79" spans="1:14" x14ac:dyDescent="0.25">
      <c r="A79">
        <v>79</v>
      </c>
      <c r="B79" t="s">
        <v>664</v>
      </c>
      <c r="C79" t="s">
        <v>364</v>
      </c>
      <c r="D79">
        <v>971895932</v>
      </c>
      <c r="E79" t="s">
        <v>998</v>
      </c>
      <c r="F79" t="s">
        <v>999</v>
      </c>
      <c r="G79" t="s">
        <v>360</v>
      </c>
      <c r="H79" t="s">
        <v>365</v>
      </c>
      <c r="I79" t="s">
        <v>380</v>
      </c>
      <c r="J79" t="s">
        <v>665</v>
      </c>
      <c r="K79" t="s">
        <v>651</v>
      </c>
      <c r="L79">
        <v>617587082</v>
      </c>
      <c r="M79" t="s">
        <v>383</v>
      </c>
      <c r="N79" t="s">
        <v>1000</v>
      </c>
    </row>
    <row r="80" spans="1:14" x14ac:dyDescent="0.25">
      <c r="A80">
        <v>80</v>
      </c>
      <c r="B80" t="s">
        <v>131</v>
      </c>
      <c r="C80" t="s">
        <v>208</v>
      </c>
      <c r="D80">
        <v>1418629603</v>
      </c>
      <c r="E80" t="s">
        <v>666</v>
      </c>
      <c r="F80" t="s">
        <v>667</v>
      </c>
      <c r="G80" t="s">
        <v>294</v>
      </c>
      <c r="H80" t="s">
        <v>365</v>
      </c>
      <c r="I80" t="s">
        <v>668</v>
      </c>
      <c r="J80" t="s">
        <v>669</v>
      </c>
      <c r="K80" t="s">
        <v>670</v>
      </c>
      <c r="L80">
        <v>603151585</v>
      </c>
      <c r="M80" t="s">
        <v>383</v>
      </c>
      <c r="N80" t="s">
        <v>1001</v>
      </c>
    </row>
    <row r="81" spans="1:14" x14ac:dyDescent="0.25">
      <c r="A81">
        <v>81</v>
      </c>
      <c r="B81" t="s">
        <v>671</v>
      </c>
      <c r="C81" t="s">
        <v>364</v>
      </c>
      <c r="D81">
        <v>700128300</v>
      </c>
      <c r="E81" t="s">
        <v>1002</v>
      </c>
      <c r="F81" t="s">
        <v>1003</v>
      </c>
      <c r="G81" t="s">
        <v>353</v>
      </c>
      <c r="H81" t="s">
        <v>365</v>
      </c>
      <c r="I81" t="s">
        <v>366</v>
      </c>
      <c r="J81" t="s">
        <v>672</v>
      </c>
      <c r="K81" t="s">
        <v>673</v>
      </c>
      <c r="L81">
        <v>674278068</v>
      </c>
      <c r="M81" t="s">
        <v>652</v>
      </c>
      <c r="N81" t="s">
        <v>1004</v>
      </c>
    </row>
    <row r="82" spans="1:14" x14ac:dyDescent="0.25">
      <c r="A82">
        <v>82</v>
      </c>
      <c r="B82" t="s">
        <v>674</v>
      </c>
      <c r="C82" t="s">
        <v>364</v>
      </c>
      <c r="D82">
        <v>707242221</v>
      </c>
      <c r="E82" t="s">
        <v>1005</v>
      </c>
      <c r="F82" t="s">
        <v>1006</v>
      </c>
      <c r="G82" t="s">
        <v>355</v>
      </c>
      <c r="H82" t="s">
        <v>365</v>
      </c>
      <c r="I82" t="s">
        <v>366</v>
      </c>
      <c r="J82" t="s">
        <v>675</v>
      </c>
      <c r="K82" t="s">
        <v>676</v>
      </c>
      <c r="L82">
        <v>664427470</v>
      </c>
      <c r="M82" t="s">
        <v>652</v>
      </c>
      <c r="N82" t="s">
        <v>1007</v>
      </c>
    </row>
    <row r="83" spans="1:14" x14ac:dyDescent="0.25">
      <c r="A83">
        <v>83</v>
      </c>
      <c r="B83" t="s">
        <v>677</v>
      </c>
      <c r="C83" t="s">
        <v>364</v>
      </c>
      <c r="D83">
        <v>866350446</v>
      </c>
      <c r="E83" t="s">
        <v>1008</v>
      </c>
      <c r="F83" t="s">
        <v>1009</v>
      </c>
      <c r="G83" t="s">
        <v>678</v>
      </c>
      <c r="H83" t="s">
        <v>365</v>
      </c>
      <c r="I83" t="s">
        <v>380</v>
      </c>
      <c r="J83" t="s">
        <v>679</v>
      </c>
      <c r="K83" t="s">
        <v>680</v>
      </c>
      <c r="L83">
        <v>624129058</v>
      </c>
      <c r="M83" t="s">
        <v>652</v>
      </c>
      <c r="N83" t="s">
        <v>1010</v>
      </c>
    </row>
    <row r="84" spans="1:14" x14ac:dyDescent="0.25">
      <c r="A84">
        <v>84</v>
      </c>
      <c r="B84" t="s">
        <v>681</v>
      </c>
      <c r="C84" t="s">
        <v>208</v>
      </c>
      <c r="D84">
        <v>1418178067</v>
      </c>
      <c r="E84" t="s">
        <v>682</v>
      </c>
      <c r="F84" t="s">
        <v>636</v>
      </c>
      <c r="G84" t="s">
        <v>683</v>
      </c>
      <c r="H84" t="s">
        <v>365</v>
      </c>
      <c r="I84" t="s">
        <v>421</v>
      </c>
      <c r="J84" t="s">
        <v>684</v>
      </c>
      <c r="K84" t="s">
        <v>685</v>
      </c>
      <c r="L84">
        <v>626229457</v>
      </c>
      <c r="M84" t="s">
        <v>652</v>
      </c>
      <c r="N84" t="s">
        <v>1011</v>
      </c>
    </row>
    <row r="85" spans="1:14" x14ac:dyDescent="0.25">
      <c r="A85">
        <v>85</v>
      </c>
      <c r="B85" t="s">
        <v>686</v>
      </c>
      <c r="C85" t="s">
        <v>364</v>
      </c>
      <c r="D85">
        <v>2403620</v>
      </c>
      <c r="E85" t="s">
        <v>1012</v>
      </c>
      <c r="F85" t="s">
        <v>1013</v>
      </c>
      <c r="G85" t="s">
        <v>687</v>
      </c>
      <c r="H85" t="s">
        <v>365</v>
      </c>
      <c r="I85" t="s">
        <v>380</v>
      </c>
      <c r="J85" t="s">
        <v>193</v>
      </c>
      <c r="K85" t="s">
        <v>688</v>
      </c>
      <c r="L85">
        <v>603861554</v>
      </c>
      <c r="M85" t="s">
        <v>383</v>
      </c>
      <c r="N85" t="s">
        <v>1014</v>
      </c>
    </row>
    <row r="86" spans="1:14" x14ac:dyDescent="0.25">
      <c r="A86">
        <v>86</v>
      </c>
      <c r="B86" t="s">
        <v>689</v>
      </c>
      <c r="C86" t="s">
        <v>364</v>
      </c>
      <c r="D86">
        <v>635409912</v>
      </c>
      <c r="E86" t="s">
        <v>1015</v>
      </c>
      <c r="F86" t="s">
        <v>1016</v>
      </c>
      <c r="G86" t="s">
        <v>352</v>
      </c>
      <c r="H86" t="s">
        <v>365</v>
      </c>
      <c r="I86" t="s">
        <v>421</v>
      </c>
      <c r="J86" t="s">
        <v>690</v>
      </c>
      <c r="K86" t="s">
        <v>691</v>
      </c>
      <c r="L86">
        <v>613443291</v>
      </c>
      <c r="M86" t="s">
        <v>383</v>
      </c>
      <c r="N86" t="s">
        <v>1017</v>
      </c>
    </row>
    <row r="87" spans="1:14" x14ac:dyDescent="0.25">
      <c r="A87">
        <v>87</v>
      </c>
      <c r="B87" t="s">
        <v>692</v>
      </c>
      <c r="C87" t="s">
        <v>364</v>
      </c>
      <c r="D87">
        <v>424233971</v>
      </c>
      <c r="E87" t="s">
        <v>1018</v>
      </c>
      <c r="F87" t="s">
        <v>1019</v>
      </c>
      <c r="G87" t="s">
        <v>693</v>
      </c>
      <c r="H87" t="s">
        <v>365</v>
      </c>
      <c r="I87" t="s">
        <v>421</v>
      </c>
      <c r="J87" t="s">
        <v>694</v>
      </c>
      <c r="K87" t="s">
        <v>695</v>
      </c>
      <c r="L87">
        <v>632534916</v>
      </c>
      <c r="M87" t="s">
        <v>383</v>
      </c>
      <c r="N87" t="s">
        <v>1020</v>
      </c>
    </row>
    <row r="88" spans="1:14" x14ac:dyDescent="0.25">
      <c r="A88">
        <v>88</v>
      </c>
      <c r="B88" t="s">
        <v>137</v>
      </c>
      <c r="C88" t="s">
        <v>208</v>
      </c>
      <c r="D88">
        <v>4031880531</v>
      </c>
      <c r="E88" t="s">
        <v>696</v>
      </c>
      <c r="F88" t="s">
        <v>697</v>
      </c>
      <c r="G88" t="s">
        <v>273</v>
      </c>
      <c r="H88" t="s">
        <v>365</v>
      </c>
      <c r="I88" t="s">
        <v>421</v>
      </c>
      <c r="J88" t="s">
        <v>698</v>
      </c>
      <c r="K88" t="s">
        <v>699</v>
      </c>
      <c r="L88">
        <v>602878007</v>
      </c>
      <c r="M88" t="s">
        <v>383</v>
      </c>
      <c r="N88" t="s">
        <v>1021</v>
      </c>
    </row>
    <row r="89" spans="1:14" x14ac:dyDescent="0.25">
      <c r="A89">
        <v>89</v>
      </c>
      <c r="B89" t="s">
        <v>700</v>
      </c>
      <c r="C89" t="s">
        <v>364</v>
      </c>
      <c r="D89">
        <v>785662354</v>
      </c>
      <c r="E89" t="s">
        <v>1022</v>
      </c>
      <c r="F89" t="s">
        <v>1023</v>
      </c>
      <c r="G89" t="s">
        <v>701</v>
      </c>
      <c r="H89" t="s">
        <v>365</v>
      </c>
      <c r="I89" t="s">
        <v>602</v>
      </c>
      <c r="J89" t="s">
        <v>702</v>
      </c>
      <c r="K89" t="s">
        <v>703</v>
      </c>
      <c r="L89">
        <v>631709884</v>
      </c>
      <c r="M89" t="s">
        <v>383</v>
      </c>
      <c r="N89" t="s">
        <v>1024</v>
      </c>
    </row>
    <row r="90" spans="1:14" x14ac:dyDescent="0.25">
      <c r="A90">
        <v>90</v>
      </c>
      <c r="B90" t="s">
        <v>704</v>
      </c>
      <c r="C90" t="s">
        <v>208</v>
      </c>
      <c r="D90">
        <v>287986802</v>
      </c>
      <c r="E90" t="s">
        <v>705</v>
      </c>
      <c r="F90" t="s">
        <v>706</v>
      </c>
      <c r="G90" t="s">
        <v>272</v>
      </c>
      <c r="H90" t="s">
        <v>365</v>
      </c>
      <c r="I90" t="s">
        <v>668</v>
      </c>
      <c r="J90" t="s">
        <v>707</v>
      </c>
      <c r="K90" t="s">
        <v>708</v>
      </c>
      <c r="L90">
        <v>602826619</v>
      </c>
      <c r="M90" t="s">
        <v>383</v>
      </c>
      <c r="N90" t="s">
        <v>1025</v>
      </c>
    </row>
    <row r="91" spans="1:14" x14ac:dyDescent="0.25">
      <c r="A91">
        <v>91</v>
      </c>
      <c r="B91" t="s">
        <v>136</v>
      </c>
      <c r="C91" t="s">
        <v>208</v>
      </c>
      <c r="D91">
        <v>2768431523</v>
      </c>
      <c r="E91" t="s">
        <v>709</v>
      </c>
      <c r="F91" t="s">
        <v>710</v>
      </c>
      <c r="G91" t="s">
        <v>711</v>
      </c>
      <c r="H91" t="s">
        <v>365</v>
      </c>
      <c r="I91" t="s">
        <v>421</v>
      </c>
      <c r="J91" t="s">
        <v>712</v>
      </c>
      <c r="K91" t="s">
        <v>713</v>
      </c>
      <c r="L91">
        <v>695488858</v>
      </c>
      <c r="M91" t="s">
        <v>383</v>
      </c>
      <c r="N91" t="s">
        <v>1026</v>
      </c>
    </row>
    <row r="92" spans="1:14" x14ac:dyDescent="0.25">
      <c r="A92">
        <v>92</v>
      </c>
      <c r="B92" t="s">
        <v>714</v>
      </c>
      <c r="C92" t="s">
        <v>208</v>
      </c>
      <c r="D92">
        <v>3047221744</v>
      </c>
      <c r="E92" t="s">
        <v>715</v>
      </c>
      <c r="F92" t="s">
        <v>716</v>
      </c>
      <c r="G92" t="s">
        <v>318</v>
      </c>
      <c r="H92" t="s">
        <v>365</v>
      </c>
      <c r="I92" t="s">
        <v>602</v>
      </c>
      <c r="J92" t="s">
        <v>717</v>
      </c>
      <c r="K92" t="s">
        <v>718</v>
      </c>
      <c r="L92">
        <v>632331217</v>
      </c>
      <c r="M92" t="s">
        <v>383</v>
      </c>
      <c r="N92" t="s">
        <v>1027</v>
      </c>
    </row>
    <row r="93" spans="1:14" x14ac:dyDescent="0.25">
      <c r="A93">
        <v>93</v>
      </c>
      <c r="B93" t="s">
        <v>719</v>
      </c>
      <c r="C93" t="s">
        <v>208</v>
      </c>
      <c r="D93">
        <v>3048118096</v>
      </c>
      <c r="E93" t="s">
        <v>720</v>
      </c>
      <c r="F93" t="s">
        <v>721</v>
      </c>
      <c r="G93" t="s">
        <v>347</v>
      </c>
      <c r="H93" t="s">
        <v>365</v>
      </c>
      <c r="I93" t="s">
        <v>380</v>
      </c>
      <c r="J93" t="s">
        <v>10</v>
      </c>
      <c r="K93" t="s">
        <v>722</v>
      </c>
      <c r="L93">
        <v>1233312121</v>
      </c>
      <c r="M93" t="s">
        <v>383</v>
      </c>
      <c r="N93" t="s">
        <v>1028</v>
      </c>
    </row>
    <row r="94" spans="1:14" x14ac:dyDescent="0.25">
      <c r="A94">
        <v>94</v>
      </c>
      <c r="B94" t="s">
        <v>723</v>
      </c>
      <c r="C94" t="s">
        <v>208</v>
      </c>
      <c r="D94">
        <v>3047429552</v>
      </c>
      <c r="E94" t="s">
        <v>724</v>
      </c>
      <c r="F94" t="s">
        <v>725</v>
      </c>
      <c r="G94" t="s">
        <v>324</v>
      </c>
      <c r="H94" t="s">
        <v>365</v>
      </c>
      <c r="I94" t="s">
        <v>380</v>
      </c>
      <c r="J94" t="s">
        <v>726</v>
      </c>
      <c r="K94" t="s">
        <v>727</v>
      </c>
      <c r="L94">
        <v>1</v>
      </c>
      <c r="M94" t="s">
        <v>383</v>
      </c>
      <c r="N94" t="s">
        <v>1029</v>
      </c>
    </row>
    <row r="95" spans="1:14" x14ac:dyDescent="0.25">
      <c r="A95">
        <v>95</v>
      </c>
      <c r="B95" t="s">
        <v>728</v>
      </c>
      <c r="C95" t="s">
        <v>208</v>
      </c>
      <c r="D95">
        <v>3048237616</v>
      </c>
      <c r="E95" t="s">
        <v>729</v>
      </c>
      <c r="F95" t="s">
        <v>730</v>
      </c>
      <c r="G95" t="s">
        <v>325</v>
      </c>
      <c r="H95" t="s">
        <v>365</v>
      </c>
      <c r="I95" t="s">
        <v>380</v>
      </c>
      <c r="J95" t="s">
        <v>726</v>
      </c>
      <c r="K95" t="s">
        <v>731</v>
      </c>
      <c r="L95">
        <v>625299612</v>
      </c>
      <c r="M95" t="s">
        <v>383</v>
      </c>
      <c r="N95" t="s">
        <v>1030</v>
      </c>
    </row>
    <row r="96" spans="1:14" x14ac:dyDescent="0.25">
      <c r="A96">
        <v>96</v>
      </c>
      <c r="B96" t="s">
        <v>732</v>
      </c>
      <c r="C96" t="s">
        <v>208</v>
      </c>
      <c r="D96">
        <v>3043471712</v>
      </c>
      <c r="E96" t="s">
        <v>733</v>
      </c>
      <c r="F96" t="s">
        <v>734</v>
      </c>
      <c r="G96" t="s">
        <v>329</v>
      </c>
      <c r="H96" t="s">
        <v>365</v>
      </c>
      <c r="I96" t="s">
        <v>376</v>
      </c>
      <c r="J96" t="s">
        <v>193</v>
      </c>
      <c r="K96" t="s">
        <v>735</v>
      </c>
      <c r="L96">
        <v>631462118</v>
      </c>
      <c r="M96" t="s">
        <v>383</v>
      </c>
      <c r="N96" t="s">
        <v>1031</v>
      </c>
    </row>
    <row r="97" spans="1:14" x14ac:dyDescent="0.25">
      <c r="A97">
        <v>97</v>
      </c>
      <c r="B97" t="s">
        <v>736</v>
      </c>
      <c r="C97" t="s">
        <v>208</v>
      </c>
      <c r="D97">
        <v>3048185904</v>
      </c>
      <c r="E97" t="s">
        <v>737</v>
      </c>
      <c r="F97" t="s">
        <v>738</v>
      </c>
      <c r="G97" t="s">
        <v>330</v>
      </c>
      <c r="H97" t="s">
        <v>365</v>
      </c>
      <c r="I97" t="s">
        <v>380</v>
      </c>
      <c r="J97" t="s">
        <v>193</v>
      </c>
      <c r="K97" t="s">
        <v>739</v>
      </c>
      <c r="L97">
        <v>632488407</v>
      </c>
      <c r="M97" t="s">
        <v>383</v>
      </c>
      <c r="N97" t="s">
        <v>1032</v>
      </c>
    </row>
    <row r="98" spans="1:14" x14ac:dyDescent="0.25">
      <c r="A98">
        <v>98</v>
      </c>
      <c r="B98" t="s">
        <v>740</v>
      </c>
      <c r="C98" t="s">
        <v>208</v>
      </c>
      <c r="D98">
        <v>3047834624</v>
      </c>
      <c r="E98" t="s">
        <v>741</v>
      </c>
      <c r="F98" t="s">
        <v>742</v>
      </c>
      <c r="G98" t="s">
        <v>331</v>
      </c>
      <c r="H98" t="s">
        <v>365</v>
      </c>
      <c r="I98" t="s">
        <v>380</v>
      </c>
      <c r="J98" t="s">
        <v>743</v>
      </c>
      <c r="K98" t="s">
        <v>744</v>
      </c>
      <c r="L98">
        <v>612572316</v>
      </c>
      <c r="M98" t="s">
        <v>383</v>
      </c>
      <c r="N98" t="s">
        <v>1033</v>
      </c>
    </row>
    <row r="99" spans="1:14" x14ac:dyDescent="0.25">
      <c r="A99">
        <v>99</v>
      </c>
      <c r="B99" t="s">
        <v>745</v>
      </c>
      <c r="C99" t="s">
        <v>208</v>
      </c>
      <c r="D99">
        <v>3048241520</v>
      </c>
      <c r="E99" t="s">
        <v>746</v>
      </c>
      <c r="F99" t="s">
        <v>747</v>
      </c>
      <c r="G99" t="s">
        <v>332</v>
      </c>
      <c r="H99" t="s">
        <v>365</v>
      </c>
      <c r="I99" t="s">
        <v>380</v>
      </c>
      <c r="J99" t="s">
        <v>193</v>
      </c>
      <c r="K99" t="s">
        <v>10</v>
      </c>
      <c r="L99">
        <v>0</v>
      </c>
      <c r="M99" t="s">
        <v>383</v>
      </c>
      <c r="N99" t="s">
        <v>1034</v>
      </c>
    </row>
    <row r="100" spans="1:14" x14ac:dyDescent="0.25">
      <c r="A100">
        <v>100</v>
      </c>
      <c r="B100" t="s">
        <v>748</v>
      </c>
      <c r="C100" t="s">
        <v>208</v>
      </c>
      <c r="D100">
        <v>3048139952</v>
      </c>
      <c r="E100" t="s">
        <v>749</v>
      </c>
      <c r="F100" t="s">
        <v>750</v>
      </c>
      <c r="G100" t="s">
        <v>333</v>
      </c>
      <c r="H100" t="s">
        <v>365</v>
      </c>
      <c r="I100" t="s">
        <v>366</v>
      </c>
      <c r="J100" t="s">
        <v>193</v>
      </c>
      <c r="K100" t="s">
        <v>751</v>
      </c>
      <c r="L100">
        <v>618531701</v>
      </c>
      <c r="M100" t="s">
        <v>383</v>
      </c>
      <c r="N100" t="s">
        <v>1035</v>
      </c>
    </row>
    <row r="101" spans="1:14" x14ac:dyDescent="0.25">
      <c r="A101">
        <v>101</v>
      </c>
      <c r="B101" t="s">
        <v>752</v>
      </c>
      <c r="C101" t="s">
        <v>208</v>
      </c>
      <c r="D101">
        <v>3046766832</v>
      </c>
      <c r="E101" t="s">
        <v>753</v>
      </c>
      <c r="F101" t="s">
        <v>754</v>
      </c>
      <c r="G101" t="s">
        <v>319</v>
      </c>
      <c r="H101" t="s">
        <v>365</v>
      </c>
      <c r="I101" t="s">
        <v>496</v>
      </c>
      <c r="J101" t="s">
        <v>755</v>
      </c>
      <c r="K101" t="s">
        <v>756</v>
      </c>
      <c r="L101">
        <v>619287255</v>
      </c>
      <c r="M101" t="s">
        <v>383</v>
      </c>
      <c r="N101" t="s">
        <v>1036</v>
      </c>
    </row>
    <row r="102" spans="1:14" x14ac:dyDescent="0.25">
      <c r="A102">
        <v>102</v>
      </c>
      <c r="B102" t="s">
        <v>757</v>
      </c>
      <c r="C102" t="s">
        <v>208</v>
      </c>
      <c r="D102">
        <v>3047610416</v>
      </c>
      <c r="E102" t="s">
        <v>758</v>
      </c>
      <c r="F102" t="s">
        <v>759</v>
      </c>
      <c r="G102" t="s">
        <v>320</v>
      </c>
      <c r="H102" t="s">
        <v>365</v>
      </c>
      <c r="I102" t="s">
        <v>366</v>
      </c>
      <c r="J102" t="s">
        <v>193</v>
      </c>
      <c r="K102" t="s">
        <v>760</v>
      </c>
      <c r="L102">
        <v>616460839</v>
      </c>
      <c r="M102" t="s">
        <v>383</v>
      </c>
      <c r="N102" t="s">
        <v>1037</v>
      </c>
    </row>
    <row r="103" spans="1:14" x14ac:dyDescent="0.25">
      <c r="A103">
        <v>103</v>
      </c>
      <c r="B103" t="s">
        <v>761</v>
      </c>
      <c r="C103" t="s">
        <v>208</v>
      </c>
      <c r="D103">
        <v>3042116272</v>
      </c>
      <c r="E103" t="s">
        <v>762</v>
      </c>
      <c r="F103" t="s">
        <v>763</v>
      </c>
      <c r="G103" t="s">
        <v>322</v>
      </c>
      <c r="H103" t="s">
        <v>365</v>
      </c>
      <c r="I103" t="s">
        <v>366</v>
      </c>
      <c r="J103" t="s">
        <v>764</v>
      </c>
      <c r="K103" t="s">
        <v>765</v>
      </c>
      <c r="L103">
        <v>609465446</v>
      </c>
      <c r="M103" t="s">
        <v>383</v>
      </c>
      <c r="N103" t="s">
        <v>1038</v>
      </c>
    </row>
    <row r="104" spans="1:14" x14ac:dyDescent="0.25">
      <c r="A104">
        <v>104</v>
      </c>
      <c r="B104" t="s">
        <v>766</v>
      </c>
      <c r="C104" t="s">
        <v>364</v>
      </c>
      <c r="D104">
        <v>50830137</v>
      </c>
      <c r="E104" t="s">
        <v>1039</v>
      </c>
      <c r="F104" t="s">
        <v>1040</v>
      </c>
      <c r="G104" t="s">
        <v>767</v>
      </c>
      <c r="H104" t="s">
        <v>519</v>
      </c>
      <c r="I104" t="s">
        <v>366</v>
      </c>
      <c r="J104" t="s">
        <v>767</v>
      </c>
      <c r="K104" t="s">
        <v>767</v>
      </c>
      <c r="L104">
        <v>1</v>
      </c>
      <c r="M104" t="s">
        <v>383</v>
      </c>
      <c r="N104" t="s">
        <v>1041</v>
      </c>
    </row>
    <row r="105" spans="1:14" x14ac:dyDescent="0.25">
      <c r="A105">
        <v>105</v>
      </c>
      <c r="B105" t="s">
        <v>768</v>
      </c>
      <c r="C105" t="s">
        <v>208</v>
      </c>
      <c r="D105">
        <v>2492292546</v>
      </c>
      <c r="E105" t="s">
        <v>769</v>
      </c>
      <c r="F105" t="s">
        <v>770</v>
      </c>
      <c r="G105" t="s">
        <v>344</v>
      </c>
      <c r="H105" t="s">
        <v>519</v>
      </c>
      <c r="I105" t="s">
        <v>380</v>
      </c>
      <c r="J105" t="s">
        <v>771</v>
      </c>
      <c r="K105" t="s">
        <v>772</v>
      </c>
      <c r="L105">
        <v>628771861</v>
      </c>
      <c r="M105" t="s">
        <v>383</v>
      </c>
      <c r="N105" t="s">
        <v>1042</v>
      </c>
    </row>
    <row r="106" spans="1:14" x14ac:dyDescent="0.25">
      <c r="A106">
        <v>106</v>
      </c>
      <c r="B106" t="s">
        <v>773</v>
      </c>
      <c r="C106" t="s">
        <v>208</v>
      </c>
      <c r="D106">
        <v>3047610304</v>
      </c>
      <c r="E106" t="s">
        <v>774</v>
      </c>
      <c r="F106" t="s">
        <v>775</v>
      </c>
      <c r="G106" t="s">
        <v>345</v>
      </c>
      <c r="H106" t="s">
        <v>365</v>
      </c>
      <c r="I106" t="s">
        <v>366</v>
      </c>
      <c r="J106" t="s">
        <v>776</v>
      </c>
      <c r="K106" t="s">
        <v>777</v>
      </c>
      <c r="L106">
        <v>615349753</v>
      </c>
      <c r="M106" t="s">
        <v>383</v>
      </c>
      <c r="N106" t="s">
        <v>1043</v>
      </c>
    </row>
    <row r="107" spans="1:14" x14ac:dyDescent="0.25">
      <c r="A107">
        <v>107</v>
      </c>
      <c r="B107" t="s">
        <v>778</v>
      </c>
      <c r="C107" t="s">
        <v>208</v>
      </c>
      <c r="D107">
        <v>3051300176</v>
      </c>
      <c r="E107" t="s">
        <v>779</v>
      </c>
      <c r="F107" t="s">
        <v>780</v>
      </c>
      <c r="G107" t="s">
        <v>323</v>
      </c>
      <c r="H107" t="s">
        <v>365</v>
      </c>
      <c r="I107" t="s">
        <v>380</v>
      </c>
      <c r="J107" t="s">
        <v>193</v>
      </c>
      <c r="K107" t="s">
        <v>781</v>
      </c>
      <c r="L107">
        <v>651751807</v>
      </c>
      <c r="M107" t="s">
        <v>383</v>
      </c>
      <c r="N107" t="s">
        <v>1028</v>
      </c>
    </row>
    <row r="108" spans="1:14" x14ac:dyDescent="0.25">
      <c r="A108">
        <v>108</v>
      </c>
      <c r="B108" t="s">
        <v>782</v>
      </c>
      <c r="C108" t="s">
        <v>208</v>
      </c>
      <c r="D108">
        <v>3043257024</v>
      </c>
      <c r="E108" t="s">
        <v>783</v>
      </c>
      <c r="F108" t="s">
        <v>784</v>
      </c>
      <c r="G108" t="s">
        <v>328</v>
      </c>
      <c r="H108" t="s">
        <v>365</v>
      </c>
      <c r="I108" t="s">
        <v>380</v>
      </c>
      <c r="J108" t="s">
        <v>193</v>
      </c>
      <c r="K108" t="s">
        <v>785</v>
      </c>
      <c r="L108">
        <v>678222333</v>
      </c>
      <c r="M108" t="s">
        <v>383</v>
      </c>
      <c r="N108" t="s">
        <v>1044</v>
      </c>
    </row>
    <row r="109" spans="1:14" x14ac:dyDescent="0.25">
      <c r="A109">
        <v>109</v>
      </c>
      <c r="B109" t="s">
        <v>154</v>
      </c>
      <c r="C109" t="s">
        <v>208</v>
      </c>
      <c r="D109">
        <v>2767657811</v>
      </c>
      <c r="E109" t="s">
        <v>786</v>
      </c>
      <c r="F109" t="s">
        <v>787</v>
      </c>
      <c r="G109" t="s">
        <v>269</v>
      </c>
      <c r="H109" t="s">
        <v>365</v>
      </c>
      <c r="I109" t="s">
        <v>366</v>
      </c>
      <c r="J109" t="s">
        <v>788</v>
      </c>
      <c r="K109" t="s">
        <v>789</v>
      </c>
      <c r="L109">
        <v>677735184</v>
      </c>
      <c r="M109" t="s">
        <v>369</v>
      </c>
      <c r="N109" t="s">
        <v>1045</v>
      </c>
    </row>
    <row r="110" spans="1:14" x14ac:dyDescent="0.25">
      <c r="A110">
        <v>110</v>
      </c>
      <c r="B110" t="s">
        <v>790</v>
      </c>
      <c r="C110" t="s">
        <v>208</v>
      </c>
      <c r="D110">
        <v>270968882</v>
      </c>
      <c r="E110" t="s">
        <v>791</v>
      </c>
      <c r="F110" t="s">
        <v>792</v>
      </c>
      <c r="G110" t="s">
        <v>267</v>
      </c>
      <c r="H110" t="s">
        <v>365</v>
      </c>
      <c r="I110" t="s">
        <v>421</v>
      </c>
      <c r="J110" t="s">
        <v>793</v>
      </c>
      <c r="K110" t="s">
        <v>794</v>
      </c>
      <c r="L110">
        <v>622394736</v>
      </c>
      <c r="M110" t="s">
        <v>383</v>
      </c>
      <c r="N110" t="s">
        <v>1046</v>
      </c>
    </row>
    <row r="111" spans="1:14" x14ac:dyDescent="0.25">
      <c r="A111">
        <v>111</v>
      </c>
      <c r="B111" t="s">
        <v>795</v>
      </c>
      <c r="C111" t="s">
        <v>208</v>
      </c>
      <c r="D111">
        <v>2767662803</v>
      </c>
      <c r="E111" t="s">
        <v>796</v>
      </c>
      <c r="F111" t="s">
        <v>797</v>
      </c>
      <c r="G111" t="s">
        <v>798</v>
      </c>
      <c r="H111" t="s">
        <v>365</v>
      </c>
      <c r="I111" t="s">
        <v>421</v>
      </c>
      <c r="J111" t="s">
        <v>799</v>
      </c>
      <c r="K111" t="s">
        <v>800</v>
      </c>
      <c r="L111">
        <v>692497261</v>
      </c>
      <c r="M111" t="s">
        <v>383</v>
      </c>
      <c r="N111" t="s">
        <v>1047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16"/>
  <sheetViews>
    <sheetView workbookViewId="0">
      <selection activeCell="G2" sqref="G2:J20"/>
    </sheetView>
  </sheetViews>
  <sheetFormatPr baseColWidth="10" defaultRowHeight="15" x14ac:dyDescent="0.25"/>
  <cols>
    <col min="8" max="8" width="3" bestFit="1" customWidth="1"/>
    <col min="9" max="9" width="10.5703125" bestFit="1" customWidth="1"/>
    <col min="10" max="10" width="68" bestFit="1" customWidth="1"/>
    <col min="11" max="12" width="11.7109375" bestFit="1" customWidth="1"/>
  </cols>
  <sheetData>
    <row r="1" spans="2:10" ht="40.5" customHeight="1" x14ac:dyDescent="0.25">
      <c r="G1" t="s">
        <v>805</v>
      </c>
      <c r="H1" t="s">
        <v>1107</v>
      </c>
      <c r="I1" t="s">
        <v>1108</v>
      </c>
      <c r="J1" t="s">
        <v>1109</v>
      </c>
    </row>
    <row r="2" spans="2:10" ht="17.25" customHeight="1" x14ac:dyDescent="0.25">
      <c r="B2" s="188" t="s">
        <v>1077</v>
      </c>
      <c r="C2" s="188"/>
      <c r="D2" s="188"/>
      <c r="E2" s="188"/>
      <c r="G2" s="99">
        <v>45658</v>
      </c>
      <c r="H2">
        <v>1</v>
      </c>
      <c r="I2" t="s">
        <v>1098</v>
      </c>
      <c r="J2" t="s">
        <v>1083</v>
      </c>
    </row>
    <row r="3" spans="2:10" x14ac:dyDescent="0.25">
      <c r="B3" s="186" t="s">
        <v>1078</v>
      </c>
      <c r="C3" s="187" t="s">
        <v>1079</v>
      </c>
      <c r="D3" s="187"/>
      <c r="E3" s="187"/>
      <c r="G3" s="99">
        <v>45663</v>
      </c>
      <c r="H3">
        <v>6</v>
      </c>
      <c r="I3" t="s">
        <v>1098</v>
      </c>
      <c r="J3" t="s">
        <v>1084</v>
      </c>
    </row>
    <row r="4" spans="2:10" x14ac:dyDescent="0.25">
      <c r="B4" s="186"/>
      <c r="C4" s="107" t="s">
        <v>1080</v>
      </c>
      <c r="D4" s="107" t="s">
        <v>1081</v>
      </c>
      <c r="E4" s="107" t="s">
        <v>1082</v>
      </c>
      <c r="G4" s="99">
        <v>45735</v>
      </c>
      <c r="H4">
        <v>19</v>
      </c>
      <c r="I4" t="s">
        <v>1099</v>
      </c>
      <c r="J4" t="s">
        <v>1085</v>
      </c>
    </row>
    <row r="5" spans="2:10" x14ac:dyDescent="0.25">
      <c r="B5" s="132">
        <v>100</v>
      </c>
      <c r="C5" s="133">
        <v>9.56</v>
      </c>
      <c r="D5" s="133">
        <v>9.56</v>
      </c>
      <c r="E5" s="133">
        <v>11.95</v>
      </c>
      <c r="G5" s="99">
        <v>45775</v>
      </c>
      <c r="H5">
        <v>28</v>
      </c>
      <c r="I5" t="s">
        <v>1100</v>
      </c>
      <c r="J5" t="s">
        <v>1086</v>
      </c>
    </row>
    <row r="6" spans="2:10" x14ac:dyDescent="0.25">
      <c r="B6" s="132">
        <v>300</v>
      </c>
      <c r="C6" s="133">
        <v>8.9</v>
      </c>
      <c r="D6" s="133">
        <v>8.9</v>
      </c>
      <c r="E6" s="133">
        <v>11.12</v>
      </c>
      <c r="G6" s="99">
        <v>45765</v>
      </c>
      <c r="H6">
        <v>18</v>
      </c>
      <c r="I6" t="s">
        <v>1100</v>
      </c>
      <c r="J6" t="s">
        <v>1087</v>
      </c>
    </row>
    <row r="7" spans="2:10" x14ac:dyDescent="0.25">
      <c r="B7" s="132">
        <v>389</v>
      </c>
      <c r="C7" s="133">
        <v>9.56</v>
      </c>
      <c r="D7" s="133">
        <v>9.56</v>
      </c>
      <c r="E7" s="133">
        <v>11.95</v>
      </c>
      <c r="G7" s="99">
        <v>45761</v>
      </c>
      <c r="H7">
        <v>14</v>
      </c>
      <c r="I7" t="s">
        <v>1100</v>
      </c>
      <c r="J7" t="s">
        <v>1088</v>
      </c>
    </row>
    <row r="8" spans="2:10" x14ac:dyDescent="0.25">
      <c r="G8" s="99">
        <v>45778</v>
      </c>
      <c r="H8">
        <v>1</v>
      </c>
      <c r="I8" t="s">
        <v>1101</v>
      </c>
      <c r="J8" t="s">
        <v>1089</v>
      </c>
    </row>
    <row r="9" spans="2:10" x14ac:dyDescent="0.25">
      <c r="G9" s="99">
        <v>45831</v>
      </c>
      <c r="H9">
        <v>23</v>
      </c>
      <c r="I9" t="s">
        <v>1102</v>
      </c>
      <c r="J9" t="s">
        <v>1090</v>
      </c>
    </row>
    <row r="10" spans="2:10" x14ac:dyDescent="0.25">
      <c r="G10" s="99">
        <v>45832</v>
      </c>
      <c r="H10">
        <v>24</v>
      </c>
      <c r="I10" t="s">
        <v>1102</v>
      </c>
      <c r="J10" t="s">
        <v>1091</v>
      </c>
    </row>
    <row r="11" spans="2:10" x14ac:dyDescent="0.25">
      <c r="G11" s="99">
        <v>45884</v>
      </c>
      <c r="H11">
        <v>15</v>
      </c>
      <c r="I11" t="s">
        <v>1103</v>
      </c>
      <c r="J11" t="s">
        <v>1092</v>
      </c>
    </row>
    <row r="12" spans="2:10" x14ac:dyDescent="0.25">
      <c r="G12" s="99">
        <v>45942</v>
      </c>
      <c r="H12">
        <v>12</v>
      </c>
      <c r="I12" t="s">
        <v>1104</v>
      </c>
      <c r="J12" t="s">
        <v>1093</v>
      </c>
    </row>
    <row r="13" spans="2:10" x14ac:dyDescent="0.25">
      <c r="G13" s="99">
        <v>45939</v>
      </c>
      <c r="H13">
        <v>9</v>
      </c>
      <c r="I13" t="s">
        <v>1104</v>
      </c>
      <c r="J13" t="s">
        <v>1094</v>
      </c>
    </row>
    <row r="14" spans="2:10" x14ac:dyDescent="0.25">
      <c r="G14" s="99">
        <v>45962</v>
      </c>
      <c r="H14">
        <v>1</v>
      </c>
      <c r="I14" t="s">
        <v>1105</v>
      </c>
      <c r="J14" t="s">
        <v>1095</v>
      </c>
    </row>
    <row r="15" spans="2:10" x14ac:dyDescent="0.25">
      <c r="G15" s="99">
        <v>45997</v>
      </c>
      <c r="H15">
        <v>6</v>
      </c>
      <c r="I15" t="s">
        <v>1106</v>
      </c>
      <c r="J15" t="s">
        <v>1096</v>
      </c>
    </row>
    <row r="16" spans="2:10" x14ac:dyDescent="0.25">
      <c r="G16" s="99">
        <v>45999</v>
      </c>
      <c r="H16">
        <v>8</v>
      </c>
      <c r="I16" t="s">
        <v>1106</v>
      </c>
      <c r="J16" t="s">
        <v>1097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66675</xdr:colOff>
                <xdr:row>0</xdr:row>
                <xdr:rowOff>133350</xdr:rowOff>
              </from>
              <to>
                <xdr:col>2</xdr:col>
                <xdr:colOff>742950</xdr:colOff>
                <xdr:row>0</xdr:row>
                <xdr:rowOff>390525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2578125" defaultRowHeight="15" x14ac:dyDescent="0.25"/>
  <cols>
    <col min="1" max="4" width="7.7109375" customWidth="1"/>
    <col min="6" max="7" width="3.7109375" bestFit="1" customWidth="1"/>
    <col min="8" max="8" width="6.7109375" customWidth="1"/>
    <col min="9" max="9" width="43.140625" bestFit="1" customWidth="1"/>
    <col min="11" max="11" width="7.140625" bestFit="1" customWidth="1"/>
    <col min="12" max="12" width="47.140625" bestFit="1" customWidth="1"/>
    <col min="13" max="13" width="6" bestFit="1" customWidth="1"/>
    <col min="14" max="14" width="7" bestFit="1" customWidth="1"/>
    <col min="15" max="16" width="6" customWidth="1"/>
    <col min="17" max="17" width="43.140625" bestFit="1" customWidth="1"/>
  </cols>
  <sheetData>
    <row r="1" spans="1:18" x14ac:dyDescent="0.25">
      <c r="A1">
        <v>2096</v>
      </c>
      <c r="B1">
        <v>2096</v>
      </c>
    </row>
    <row r="2" spans="1:18" ht="15.75" x14ac:dyDescent="0.25">
      <c r="A2">
        <v>11290</v>
      </c>
      <c r="B2">
        <v>11290</v>
      </c>
      <c r="D2">
        <v>2096</v>
      </c>
      <c r="G2" s="189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1072</v>
      </c>
      <c r="Q2" t="s">
        <v>1073</v>
      </c>
      <c r="R2" t="s">
        <v>1074</v>
      </c>
    </row>
    <row r="3" spans="1:18" ht="15.75" x14ac:dyDescent="0.25">
      <c r="A3">
        <v>11291</v>
      </c>
      <c r="B3">
        <v>11291</v>
      </c>
      <c r="D3">
        <v>11290</v>
      </c>
      <c r="G3" s="190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181</v>
      </c>
    </row>
    <row r="4" spans="1:18" ht="15.75" x14ac:dyDescent="0.25">
      <c r="A4">
        <v>11292</v>
      </c>
      <c r="B4">
        <v>11292</v>
      </c>
      <c r="D4">
        <v>11291</v>
      </c>
      <c r="G4" s="190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215</v>
      </c>
      <c r="R4" t="s">
        <v>181</v>
      </c>
    </row>
    <row r="5" spans="1:18" ht="15.75" x14ac:dyDescent="0.25">
      <c r="A5">
        <v>11363</v>
      </c>
      <c r="B5">
        <v>11363</v>
      </c>
      <c r="D5">
        <v>11292</v>
      </c>
      <c r="G5" s="190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181</v>
      </c>
    </row>
    <row r="6" spans="1:18" ht="15.75" x14ac:dyDescent="0.25">
      <c r="A6">
        <v>11375</v>
      </c>
      <c r="B6">
        <v>11375</v>
      </c>
      <c r="D6">
        <v>11363</v>
      </c>
      <c r="G6" s="190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181</v>
      </c>
    </row>
    <row r="7" spans="1:18" ht="15.75" x14ac:dyDescent="0.25">
      <c r="A7">
        <v>11376</v>
      </c>
      <c r="B7">
        <v>11376</v>
      </c>
      <c r="D7">
        <v>11375</v>
      </c>
      <c r="G7" s="190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181</v>
      </c>
    </row>
    <row r="8" spans="1:18" ht="15.75" x14ac:dyDescent="0.25">
      <c r="A8">
        <v>11401</v>
      </c>
      <c r="B8">
        <v>11401</v>
      </c>
      <c r="D8">
        <v>11376</v>
      </c>
      <c r="G8" s="190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181</v>
      </c>
    </row>
    <row r="9" spans="1:18" ht="15.75" x14ac:dyDescent="0.25">
      <c r="A9">
        <v>11406</v>
      </c>
      <c r="B9">
        <v>11406</v>
      </c>
      <c r="D9">
        <v>11401</v>
      </c>
      <c r="G9" s="190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181</v>
      </c>
    </row>
    <row r="10" spans="1:18" ht="15.75" x14ac:dyDescent="0.25">
      <c r="A10">
        <v>11407</v>
      </c>
      <c r="B10">
        <v>11407</v>
      </c>
      <c r="D10">
        <v>11499</v>
      </c>
      <c r="G10" s="190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181</v>
      </c>
    </row>
    <row r="11" spans="1:18" ht="15.75" x14ac:dyDescent="0.25">
      <c r="A11">
        <v>11408</v>
      </c>
      <c r="B11">
        <v>11408</v>
      </c>
      <c r="D11">
        <v>11406</v>
      </c>
      <c r="G11" s="190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181</v>
      </c>
    </row>
    <row r="12" spans="1:18" ht="15.75" x14ac:dyDescent="0.25">
      <c r="A12">
        <v>11411</v>
      </c>
      <c r="B12">
        <v>11411</v>
      </c>
      <c r="D12">
        <v>11407</v>
      </c>
      <c r="G12" s="190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181</v>
      </c>
    </row>
    <row r="13" spans="1:18" x14ac:dyDescent="0.25">
      <c r="A13">
        <v>11412</v>
      </c>
      <c r="B13">
        <v>11412</v>
      </c>
      <c r="D13">
        <v>11408</v>
      </c>
      <c r="G13" s="190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181</v>
      </c>
    </row>
    <row r="14" spans="1:18" x14ac:dyDescent="0.25">
      <c r="A14">
        <v>11413</v>
      </c>
      <c r="B14">
        <v>11413</v>
      </c>
      <c r="D14">
        <v>11411</v>
      </c>
      <c r="G14" s="190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181</v>
      </c>
    </row>
    <row r="15" spans="1:18" ht="15.75" x14ac:dyDescent="0.25">
      <c r="A15">
        <v>11414</v>
      </c>
      <c r="B15">
        <v>11414</v>
      </c>
      <c r="D15">
        <v>11412</v>
      </c>
      <c r="G15" s="190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363</v>
      </c>
      <c r="R15" t="s">
        <v>181</v>
      </c>
    </row>
    <row r="16" spans="1:18" ht="15.75" x14ac:dyDescent="0.25">
      <c r="A16">
        <v>11415</v>
      </c>
      <c r="B16">
        <v>11415</v>
      </c>
      <c r="D16">
        <v>11413</v>
      </c>
      <c r="G16" s="191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219</v>
      </c>
      <c r="R16" t="s">
        <v>181</v>
      </c>
    </row>
    <row r="17" spans="1:18" ht="15" customHeight="1" x14ac:dyDescent="0.25">
      <c r="A17">
        <v>11416</v>
      </c>
      <c r="B17">
        <v>11416</v>
      </c>
      <c r="D17">
        <v>11414</v>
      </c>
      <c r="G17" s="189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222</v>
      </c>
    </row>
    <row r="18" spans="1:18" ht="15.75" x14ac:dyDescent="0.25">
      <c r="A18">
        <v>11418</v>
      </c>
      <c r="B18">
        <v>11418</v>
      </c>
      <c r="D18">
        <v>11415</v>
      </c>
      <c r="G18" s="190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222</v>
      </c>
    </row>
    <row r="19" spans="1:18" ht="15.75" x14ac:dyDescent="0.25">
      <c r="A19">
        <v>11419</v>
      </c>
      <c r="B19">
        <v>11419</v>
      </c>
      <c r="D19">
        <v>11416</v>
      </c>
      <c r="G19" s="190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259</v>
      </c>
      <c r="R19" t="s">
        <v>222</v>
      </c>
    </row>
    <row r="20" spans="1:18" ht="15.75" x14ac:dyDescent="0.25">
      <c r="A20">
        <v>11420</v>
      </c>
      <c r="B20">
        <v>11420</v>
      </c>
      <c r="D20">
        <v>11418</v>
      </c>
      <c r="G20" s="190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252</v>
      </c>
      <c r="R20" t="s">
        <v>222</v>
      </c>
    </row>
    <row r="21" spans="1:18" ht="18.75" x14ac:dyDescent="0.25">
      <c r="A21">
        <v>11421</v>
      </c>
      <c r="B21">
        <v>11421</v>
      </c>
      <c r="D21">
        <v>11419</v>
      </c>
      <c r="G21" s="190"/>
      <c r="H21">
        <v>11415</v>
      </c>
      <c r="I21" t="s">
        <v>25</v>
      </c>
      <c r="K21" s="164" t="s">
        <v>52</v>
      </c>
      <c r="L21" s="165"/>
      <c r="M21">
        <v>11342</v>
      </c>
      <c r="N21">
        <v>11342</v>
      </c>
      <c r="O21">
        <v>11342</v>
      </c>
      <c r="P21">
        <v>11342</v>
      </c>
      <c r="Q21" t="s">
        <v>255</v>
      </c>
      <c r="R21" t="s">
        <v>222</v>
      </c>
    </row>
    <row r="22" spans="1:18" ht="15.75" x14ac:dyDescent="0.25">
      <c r="A22">
        <v>11422</v>
      </c>
      <c r="B22">
        <v>11423</v>
      </c>
      <c r="D22">
        <v>11420</v>
      </c>
      <c r="G22" s="190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257</v>
      </c>
      <c r="R22" t="s">
        <v>222</v>
      </c>
    </row>
    <row r="23" spans="1:18" x14ac:dyDescent="0.25">
      <c r="A23">
        <v>11423</v>
      </c>
      <c r="B23">
        <v>11428</v>
      </c>
      <c r="D23">
        <v>11421</v>
      </c>
      <c r="G23" s="190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254</v>
      </c>
      <c r="R23" t="s">
        <v>222</v>
      </c>
    </row>
    <row r="24" spans="1:18" x14ac:dyDescent="0.25">
      <c r="A24">
        <v>11428</v>
      </c>
      <c r="B24">
        <v>11438</v>
      </c>
      <c r="D24">
        <v>11423</v>
      </c>
      <c r="G24" s="190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222</v>
      </c>
    </row>
    <row r="25" spans="1:18" x14ac:dyDescent="0.25">
      <c r="A25">
        <v>11430</v>
      </c>
      <c r="B25">
        <v>11439</v>
      </c>
      <c r="D25">
        <v>11428</v>
      </c>
      <c r="G25" s="190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222</v>
      </c>
    </row>
    <row r="26" spans="1:18" x14ac:dyDescent="0.25">
      <c r="A26">
        <v>11431</v>
      </c>
      <c r="B26">
        <v>11441</v>
      </c>
      <c r="D26">
        <v>11529</v>
      </c>
      <c r="G26" s="190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171</v>
      </c>
      <c r="R26" t="s">
        <v>222</v>
      </c>
    </row>
    <row r="27" spans="1:18" x14ac:dyDescent="0.25">
      <c r="A27">
        <v>11432</v>
      </c>
      <c r="B27">
        <v>11442</v>
      </c>
      <c r="D27">
        <v>11480</v>
      </c>
      <c r="G27" s="190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222</v>
      </c>
    </row>
    <row r="28" spans="1:18" x14ac:dyDescent="0.25">
      <c r="A28">
        <v>11433</v>
      </c>
      <c r="B28">
        <v>11449</v>
      </c>
      <c r="D28">
        <v>11430</v>
      </c>
      <c r="G28" s="190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222</v>
      </c>
    </row>
    <row r="29" spans="1:18" x14ac:dyDescent="0.25">
      <c r="A29">
        <v>11434</v>
      </c>
      <c r="B29">
        <v>11450</v>
      </c>
      <c r="D29">
        <v>11431</v>
      </c>
      <c r="G29" s="190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242</v>
      </c>
      <c r="R29" t="s">
        <v>222</v>
      </c>
    </row>
    <row r="30" spans="1:18" x14ac:dyDescent="0.25">
      <c r="A30">
        <v>11438</v>
      </c>
      <c r="B30">
        <v>11451</v>
      </c>
      <c r="D30">
        <v>11432</v>
      </c>
      <c r="G30" s="190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238</v>
      </c>
      <c r="R30" t="s">
        <v>222</v>
      </c>
    </row>
    <row r="31" spans="1:18" x14ac:dyDescent="0.25">
      <c r="A31">
        <v>11439</v>
      </c>
      <c r="B31">
        <v>11452</v>
      </c>
      <c r="D31">
        <v>11422</v>
      </c>
      <c r="G31" s="190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169</v>
      </c>
      <c r="R31" t="s">
        <v>222</v>
      </c>
    </row>
    <row r="32" spans="1:18" x14ac:dyDescent="0.25">
      <c r="A32">
        <v>11441</v>
      </c>
      <c r="B32">
        <v>11453</v>
      </c>
      <c r="D32">
        <v>11522</v>
      </c>
      <c r="G32" s="190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244</v>
      </c>
      <c r="R32" t="s">
        <v>222</v>
      </c>
    </row>
    <row r="33" spans="1:18" x14ac:dyDescent="0.25">
      <c r="A33">
        <v>11442</v>
      </c>
      <c r="B33">
        <v>11454</v>
      </c>
      <c r="D33">
        <v>11433</v>
      </c>
      <c r="G33" s="190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240</v>
      </c>
      <c r="R33" t="s">
        <v>222</v>
      </c>
    </row>
    <row r="34" spans="1:18" x14ac:dyDescent="0.25">
      <c r="A34">
        <v>11444</v>
      </c>
      <c r="B34">
        <v>11457</v>
      </c>
      <c r="D34">
        <v>11434</v>
      </c>
      <c r="G34" s="190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222</v>
      </c>
    </row>
    <row r="35" spans="1:18" x14ac:dyDescent="0.25">
      <c r="A35">
        <v>11445</v>
      </c>
      <c r="B35">
        <v>11458</v>
      </c>
      <c r="D35">
        <v>11438</v>
      </c>
      <c r="G35" s="190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234</v>
      </c>
      <c r="R35" t="s">
        <v>222</v>
      </c>
    </row>
    <row r="36" spans="1:18" x14ac:dyDescent="0.25">
      <c r="A36">
        <v>11448</v>
      </c>
      <c r="B36">
        <v>11459</v>
      </c>
      <c r="D36">
        <v>11439</v>
      </c>
      <c r="G36" s="190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222</v>
      </c>
    </row>
    <row r="37" spans="1:18" x14ac:dyDescent="0.25">
      <c r="A37">
        <v>11449</v>
      </c>
      <c r="B37">
        <v>11460</v>
      </c>
      <c r="D37">
        <v>11441</v>
      </c>
      <c r="G37" s="190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1070</v>
      </c>
      <c r="R37" t="s">
        <v>222</v>
      </c>
    </row>
    <row r="38" spans="1:18" x14ac:dyDescent="0.25">
      <c r="A38">
        <v>11450</v>
      </c>
      <c r="B38">
        <v>11461</v>
      </c>
      <c r="D38">
        <v>11442</v>
      </c>
      <c r="G38" s="190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222</v>
      </c>
    </row>
    <row r="39" spans="1:18" x14ac:dyDescent="0.25">
      <c r="A39">
        <v>11451</v>
      </c>
      <c r="B39">
        <v>11462</v>
      </c>
      <c r="D39">
        <v>11444</v>
      </c>
      <c r="G39" s="190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222</v>
      </c>
    </row>
    <row r="40" spans="1:18" x14ac:dyDescent="0.25">
      <c r="A40">
        <v>11452</v>
      </c>
      <c r="B40">
        <v>11464</v>
      </c>
      <c r="D40">
        <v>11445</v>
      </c>
      <c r="G40" s="190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222</v>
      </c>
    </row>
    <row r="41" spans="1:18" x14ac:dyDescent="0.25">
      <c r="A41">
        <v>11453</v>
      </c>
      <c r="B41">
        <v>11465</v>
      </c>
      <c r="D41">
        <v>11448</v>
      </c>
      <c r="G41" s="190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222</v>
      </c>
    </row>
    <row r="42" spans="1:18" x14ac:dyDescent="0.25">
      <c r="A42">
        <v>11454</v>
      </c>
      <c r="B42">
        <v>11469</v>
      </c>
      <c r="D42">
        <v>11516</v>
      </c>
      <c r="G42" s="190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222</v>
      </c>
    </row>
    <row r="43" spans="1:18" x14ac:dyDescent="0.25">
      <c r="A43">
        <v>11455</v>
      </c>
      <c r="B43">
        <v>11470</v>
      </c>
      <c r="D43">
        <v>11475</v>
      </c>
      <c r="G43" s="190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232</v>
      </c>
      <c r="R43" t="s">
        <v>222</v>
      </c>
    </row>
    <row r="44" spans="1:18" x14ac:dyDescent="0.25">
      <c r="A44">
        <v>11456</v>
      </c>
      <c r="B44">
        <v>11471</v>
      </c>
      <c r="D44">
        <v>11449</v>
      </c>
      <c r="G44" s="190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222</v>
      </c>
    </row>
    <row r="45" spans="1:18" x14ac:dyDescent="0.25">
      <c r="A45">
        <v>11457</v>
      </c>
      <c r="B45">
        <v>11472</v>
      </c>
      <c r="D45">
        <v>11450</v>
      </c>
      <c r="G45" s="190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222</v>
      </c>
    </row>
    <row r="46" spans="1:18" x14ac:dyDescent="0.25">
      <c r="A46">
        <v>11458</v>
      </c>
      <c r="B46">
        <v>11473</v>
      </c>
      <c r="D46">
        <v>11451</v>
      </c>
      <c r="G46" s="190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222</v>
      </c>
    </row>
    <row r="47" spans="1:18" x14ac:dyDescent="0.25">
      <c r="A47">
        <v>11459</v>
      </c>
      <c r="B47">
        <v>11474</v>
      </c>
      <c r="D47">
        <v>11452</v>
      </c>
      <c r="G47" s="190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222</v>
      </c>
    </row>
    <row r="48" spans="1:18" x14ac:dyDescent="0.25">
      <c r="A48">
        <v>11460</v>
      </c>
      <c r="B48">
        <v>11475</v>
      </c>
      <c r="D48">
        <v>11453</v>
      </c>
      <c r="G48" s="190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222</v>
      </c>
    </row>
    <row r="49" spans="1:18" x14ac:dyDescent="0.25">
      <c r="A49">
        <v>11461</v>
      </c>
      <c r="B49">
        <v>11477</v>
      </c>
      <c r="D49">
        <v>11454</v>
      </c>
      <c r="G49" s="190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222</v>
      </c>
    </row>
    <row r="50" spans="1:18" x14ac:dyDescent="0.25">
      <c r="A50">
        <v>11462</v>
      </c>
      <c r="B50">
        <v>11479</v>
      </c>
      <c r="D50">
        <v>11455</v>
      </c>
      <c r="G50" s="191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265</v>
      </c>
      <c r="R50" t="s">
        <v>222</v>
      </c>
    </row>
    <row r="51" spans="1:18" x14ac:dyDescent="0.25">
      <c r="A51">
        <v>11463</v>
      </c>
      <c r="B51">
        <v>11482</v>
      </c>
      <c r="D51">
        <v>11456</v>
      </c>
      <c r="F51" s="189" t="s">
        <v>150</v>
      </c>
      <c r="G51" s="189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222</v>
      </c>
    </row>
    <row r="52" spans="1:18" x14ac:dyDescent="0.25">
      <c r="A52">
        <v>11464</v>
      </c>
      <c r="B52">
        <v>11483</v>
      </c>
      <c r="D52">
        <v>11459</v>
      </c>
      <c r="F52" s="190"/>
      <c r="G52" s="190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222</v>
      </c>
    </row>
    <row r="53" spans="1:18" x14ac:dyDescent="0.25">
      <c r="A53">
        <v>11465</v>
      </c>
      <c r="B53">
        <v>11484</v>
      </c>
      <c r="D53">
        <v>11460</v>
      </c>
      <c r="F53" s="190"/>
      <c r="G53" s="190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268</v>
      </c>
      <c r="R53" t="s">
        <v>222</v>
      </c>
    </row>
    <row r="54" spans="1:18" x14ac:dyDescent="0.25">
      <c r="A54">
        <v>11467</v>
      </c>
      <c r="B54">
        <v>11485</v>
      </c>
      <c r="D54">
        <v>11461</v>
      </c>
      <c r="F54" s="190"/>
      <c r="G54" s="190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1069</v>
      </c>
      <c r="R54" t="s">
        <v>222</v>
      </c>
    </row>
    <row r="55" spans="1:18" x14ac:dyDescent="0.25">
      <c r="A55">
        <v>11469</v>
      </c>
      <c r="B55">
        <v>11487</v>
      </c>
      <c r="D55">
        <v>11462</v>
      </c>
      <c r="F55" s="190"/>
      <c r="G55" s="190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271</v>
      </c>
    </row>
    <row r="56" spans="1:18" x14ac:dyDescent="0.25">
      <c r="A56">
        <v>11470</v>
      </c>
      <c r="B56">
        <v>11488</v>
      </c>
      <c r="D56">
        <v>11463</v>
      </c>
      <c r="F56" s="190"/>
      <c r="G56" s="190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271</v>
      </c>
    </row>
    <row r="57" spans="1:18" ht="15.75" x14ac:dyDescent="0.25">
      <c r="A57">
        <v>11471</v>
      </c>
      <c r="B57">
        <v>11489</v>
      </c>
      <c r="D57">
        <v>11464</v>
      </c>
      <c r="F57" s="190"/>
      <c r="G57" s="190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167</v>
      </c>
      <c r="R57" t="s">
        <v>271</v>
      </c>
    </row>
    <row r="58" spans="1:18" ht="15.75" x14ac:dyDescent="0.25">
      <c r="A58">
        <v>11472</v>
      </c>
      <c r="B58">
        <v>11490</v>
      </c>
      <c r="D58">
        <v>11465</v>
      </c>
      <c r="F58" s="190"/>
      <c r="G58" s="190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271</v>
      </c>
    </row>
    <row r="59" spans="1:18" ht="15.75" x14ac:dyDescent="0.25">
      <c r="A59">
        <v>11473</v>
      </c>
      <c r="B59">
        <v>11491</v>
      </c>
      <c r="D59">
        <v>11469</v>
      </c>
      <c r="F59" s="190"/>
      <c r="G59" s="190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170</v>
      </c>
      <c r="R59" t="s">
        <v>271</v>
      </c>
    </row>
    <row r="60" spans="1:18" ht="18.75" x14ac:dyDescent="0.25">
      <c r="A60">
        <v>11474</v>
      </c>
      <c r="B60">
        <v>11492</v>
      </c>
      <c r="D60">
        <v>11470</v>
      </c>
      <c r="F60" s="190"/>
      <c r="G60" s="190"/>
      <c r="H60">
        <v>11428</v>
      </c>
      <c r="I60" t="s">
        <v>65</v>
      </c>
      <c r="K60" s="164" t="s">
        <v>81</v>
      </c>
      <c r="L60" s="165"/>
      <c r="M60">
        <v>11433</v>
      </c>
      <c r="N60">
        <v>11433</v>
      </c>
      <c r="O60">
        <v>11433</v>
      </c>
      <c r="P60">
        <v>11433</v>
      </c>
      <c r="Q60" t="s">
        <v>281</v>
      </c>
      <c r="R60" t="s">
        <v>271</v>
      </c>
    </row>
    <row r="61" spans="1:18" ht="15.75" x14ac:dyDescent="0.25">
      <c r="A61">
        <v>11475</v>
      </c>
      <c r="B61">
        <v>11493</v>
      </c>
      <c r="D61">
        <v>11471</v>
      </c>
      <c r="F61" s="190"/>
      <c r="G61" s="190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271</v>
      </c>
    </row>
    <row r="62" spans="1:18" ht="15.75" x14ac:dyDescent="0.25">
      <c r="A62">
        <v>11477</v>
      </c>
      <c r="B62">
        <v>11494</v>
      </c>
      <c r="D62">
        <v>11472</v>
      </c>
      <c r="F62" s="190"/>
      <c r="G62" s="190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271</v>
      </c>
    </row>
    <row r="63" spans="1:18" ht="15.75" x14ac:dyDescent="0.25">
      <c r="A63">
        <v>11478</v>
      </c>
      <c r="B63">
        <v>11495</v>
      </c>
      <c r="D63">
        <v>11473</v>
      </c>
      <c r="F63" s="190"/>
      <c r="G63" s="190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271</v>
      </c>
    </row>
    <row r="64" spans="1:18" ht="15.75" x14ac:dyDescent="0.25">
      <c r="A64">
        <v>11479</v>
      </c>
      <c r="B64">
        <v>11496</v>
      </c>
      <c r="D64">
        <v>11474</v>
      </c>
      <c r="F64" s="190"/>
      <c r="G64" s="190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287</v>
      </c>
      <c r="R64" t="s">
        <v>271</v>
      </c>
    </row>
    <row r="65" spans="1:18" ht="15.75" x14ac:dyDescent="0.25">
      <c r="A65">
        <v>11480</v>
      </c>
      <c r="B65">
        <v>11497</v>
      </c>
      <c r="D65">
        <v>11477</v>
      </c>
      <c r="F65" s="190"/>
      <c r="G65" s="190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172</v>
      </c>
      <c r="R65" t="s">
        <v>271</v>
      </c>
    </row>
    <row r="66" spans="1:18" ht="15.75" x14ac:dyDescent="0.25">
      <c r="A66">
        <v>11482</v>
      </c>
      <c r="B66">
        <v>11498</v>
      </c>
      <c r="D66">
        <v>11478</v>
      </c>
      <c r="F66" s="190"/>
      <c r="G66" s="190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271</v>
      </c>
    </row>
    <row r="67" spans="1:18" ht="15.75" x14ac:dyDescent="0.25">
      <c r="A67">
        <v>11483</v>
      </c>
      <c r="B67">
        <v>11499</v>
      </c>
      <c r="D67">
        <v>11479</v>
      </c>
      <c r="F67" s="190"/>
      <c r="G67" s="190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271</v>
      </c>
    </row>
    <row r="68" spans="1:18" ht="15.75" x14ac:dyDescent="0.25">
      <c r="A68">
        <v>11484</v>
      </c>
      <c r="B68">
        <v>11500</v>
      </c>
      <c r="D68">
        <v>11482</v>
      </c>
      <c r="F68" s="190"/>
      <c r="G68" s="190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271</v>
      </c>
    </row>
    <row r="69" spans="1:18" ht="15.75" x14ac:dyDescent="0.25">
      <c r="A69">
        <v>11485</v>
      </c>
      <c r="B69">
        <v>11501</v>
      </c>
      <c r="D69">
        <v>11483</v>
      </c>
      <c r="F69" s="190"/>
      <c r="G69" s="190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173</v>
      </c>
      <c r="R69" t="s">
        <v>271</v>
      </c>
    </row>
    <row r="70" spans="1:18" ht="15.75" x14ac:dyDescent="0.25">
      <c r="A70">
        <v>11487</v>
      </c>
      <c r="B70">
        <v>11502</v>
      </c>
      <c r="D70">
        <v>11484</v>
      </c>
      <c r="F70" s="190"/>
      <c r="G70" s="190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271</v>
      </c>
    </row>
    <row r="71" spans="1:18" ht="15.75" x14ac:dyDescent="0.25">
      <c r="A71">
        <v>11488</v>
      </c>
      <c r="B71">
        <v>11503</v>
      </c>
      <c r="D71">
        <v>11458</v>
      </c>
      <c r="F71" s="190"/>
      <c r="G71" s="190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271</v>
      </c>
    </row>
    <row r="72" spans="1:18" ht="15.75" x14ac:dyDescent="0.25">
      <c r="A72">
        <v>11489</v>
      </c>
      <c r="B72">
        <v>11504</v>
      </c>
      <c r="D72">
        <v>11457</v>
      </c>
      <c r="F72" s="190"/>
      <c r="G72" s="190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271</v>
      </c>
    </row>
    <row r="73" spans="1:18" ht="15.75" x14ac:dyDescent="0.25">
      <c r="A73">
        <v>11490</v>
      </c>
      <c r="B73">
        <v>11505</v>
      </c>
      <c r="D73">
        <v>11485</v>
      </c>
      <c r="F73" s="190"/>
      <c r="G73" s="190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828</v>
      </c>
      <c r="R73" t="s">
        <v>271</v>
      </c>
    </row>
    <row r="74" spans="1:18" ht="15.75" x14ac:dyDescent="0.25">
      <c r="A74">
        <v>11491</v>
      </c>
      <c r="B74">
        <v>11506</v>
      </c>
      <c r="D74">
        <v>11487</v>
      </c>
      <c r="F74" s="190"/>
      <c r="G74" s="190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271</v>
      </c>
    </row>
    <row r="75" spans="1:18" ht="15.75" x14ac:dyDescent="0.25">
      <c r="A75">
        <v>11492</v>
      </c>
      <c r="B75">
        <v>11507</v>
      </c>
      <c r="D75">
        <v>11488</v>
      </c>
      <c r="F75" s="190"/>
      <c r="G75" s="190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271</v>
      </c>
    </row>
    <row r="76" spans="1:18" ht="15.75" x14ac:dyDescent="0.25">
      <c r="A76">
        <v>11493</v>
      </c>
      <c r="B76">
        <v>11509</v>
      </c>
      <c r="D76">
        <v>11467</v>
      </c>
      <c r="F76" s="190"/>
      <c r="G76" s="190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271</v>
      </c>
    </row>
    <row r="77" spans="1:18" ht="15.75" x14ac:dyDescent="0.25">
      <c r="A77">
        <v>11494</v>
      </c>
      <c r="B77">
        <v>11510</v>
      </c>
      <c r="D77">
        <v>11489</v>
      </c>
      <c r="F77" s="190"/>
      <c r="G77" s="190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168</v>
      </c>
      <c r="R77" t="s">
        <v>271</v>
      </c>
    </row>
    <row r="78" spans="1:18" ht="15.75" x14ac:dyDescent="0.25">
      <c r="A78">
        <v>11495</v>
      </c>
      <c r="B78">
        <v>11511</v>
      </c>
      <c r="D78">
        <v>11490</v>
      </c>
      <c r="F78" s="190"/>
      <c r="G78" s="190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356</v>
      </c>
      <c r="R78" t="s">
        <v>271</v>
      </c>
    </row>
    <row r="79" spans="1:18" ht="15.75" x14ac:dyDescent="0.25">
      <c r="A79">
        <v>11496</v>
      </c>
      <c r="B79">
        <v>11514</v>
      </c>
      <c r="D79">
        <v>11491</v>
      </c>
      <c r="F79" s="190"/>
      <c r="G79" s="190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271</v>
      </c>
    </row>
    <row r="80" spans="1:18" ht="15.75" x14ac:dyDescent="0.25">
      <c r="A80">
        <v>11497</v>
      </c>
      <c r="B80">
        <v>11515</v>
      </c>
      <c r="D80">
        <v>11492</v>
      </c>
      <c r="F80" s="190"/>
      <c r="G80" s="190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354</v>
      </c>
      <c r="R80" t="s">
        <v>271</v>
      </c>
    </row>
    <row r="81" spans="1:18" ht="15.75" x14ac:dyDescent="0.25">
      <c r="A81">
        <v>11498</v>
      </c>
      <c r="B81">
        <v>11517</v>
      </c>
      <c r="D81">
        <v>11493</v>
      </c>
      <c r="F81" s="190"/>
      <c r="G81" s="191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174</v>
      </c>
      <c r="R81" t="s">
        <v>271</v>
      </c>
    </row>
    <row r="82" spans="1:18" ht="15.75" x14ac:dyDescent="0.25">
      <c r="A82">
        <v>11499</v>
      </c>
      <c r="B82">
        <v>11518</v>
      </c>
      <c r="D82">
        <v>11494</v>
      </c>
      <c r="F82" s="190"/>
      <c r="G82" s="189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271</v>
      </c>
    </row>
    <row r="83" spans="1:18" ht="15.75" x14ac:dyDescent="0.25">
      <c r="A83">
        <v>11500</v>
      </c>
      <c r="B83">
        <v>11520</v>
      </c>
      <c r="D83">
        <v>11495</v>
      </c>
      <c r="F83" s="190"/>
      <c r="G83" s="190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271</v>
      </c>
    </row>
    <row r="84" spans="1:18" ht="15.75" x14ac:dyDescent="0.25">
      <c r="A84">
        <v>11501</v>
      </c>
      <c r="B84">
        <v>11523</v>
      </c>
      <c r="D84">
        <v>11496</v>
      </c>
      <c r="F84" s="190"/>
      <c r="G84" s="190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271</v>
      </c>
    </row>
    <row r="85" spans="1:18" ht="15.75" x14ac:dyDescent="0.25">
      <c r="A85">
        <v>11502</v>
      </c>
      <c r="B85">
        <v>11524</v>
      </c>
      <c r="D85">
        <v>11530</v>
      </c>
      <c r="F85" s="190"/>
      <c r="G85" s="190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271</v>
      </c>
    </row>
    <row r="86" spans="1:18" ht="15.75" x14ac:dyDescent="0.25">
      <c r="A86">
        <v>11503</v>
      </c>
      <c r="B86">
        <v>11525</v>
      </c>
      <c r="D86">
        <v>11497</v>
      </c>
      <c r="F86" s="190"/>
      <c r="G86" s="190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270</v>
      </c>
      <c r="R86" t="s">
        <v>271</v>
      </c>
    </row>
    <row r="87" spans="1:18" ht="15.75" x14ac:dyDescent="0.25">
      <c r="A87">
        <v>11504</v>
      </c>
      <c r="B87">
        <v>11526</v>
      </c>
      <c r="D87">
        <v>11498</v>
      </c>
      <c r="F87" s="190"/>
      <c r="G87" s="190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303</v>
      </c>
      <c r="R87" t="s">
        <v>298</v>
      </c>
    </row>
    <row r="88" spans="1:18" ht="15.75" x14ac:dyDescent="0.25">
      <c r="A88">
        <v>11505</v>
      </c>
      <c r="B88">
        <v>11527</v>
      </c>
      <c r="D88">
        <v>11500</v>
      </c>
      <c r="F88" s="190"/>
      <c r="G88" s="190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300</v>
      </c>
      <c r="R88" t="s">
        <v>298</v>
      </c>
    </row>
    <row r="89" spans="1:18" ht="15.75" x14ac:dyDescent="0.25">
      <c r="A89">
        <v>11506</v>
      </c>
      <c r="B89">
        <v>11528</v>
      </c>
      <c r="D89">
        <v>11501</v>
      </c>
      <c r="F89" s="190"/>
      <c r="G89" s="190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305</v>
      </c>
      <c r="R89" t="s">
        <v>298</v>
      </c>
    </row>
    <row r="90" spans="1:18" ht="15.75" x14ac:dyDescent="0.25">
      <c r="A90">
        <v>11507</v>
      </c>
      <c r="B90">
        <v>11531</v>
      </c>
      <c r="D90">
        <v>11502</v>
      </c>
      <c r="F90" s="190"/>
      <c r="G90" s="190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307</v>
      </c>
      <c r="R90" t="s">
        <v>298</v>
      </c>
    </row>
    <row r="91" spans="1:18" ht="15.75" x14ac:dyDescent="0.25">
      <c r="A91">
        <v>11509</v>
      </c>
      <c r="D91">
        <v>11503</v>
      </c>
      <c r="F91" s="190"/>
      <c r="G91" s="190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302</v>
      </c>
      <c r="R91" t="s">
        <v>298</v>
      </c>
    </row>
    <row r="92" spans="1:18" ht="15.75" x14ac:dyDescent="0.25">
      <c r="A92">
        <v>11510</v>
      </c>
      <c r="D92">
        <v>11504</v>
      </c>
      <c r="F92" s="190"/>
      <c r="G92" s="190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358</v>
      </c>
      <c r="R92" t="s">
        <v>298</v>
      </c>
    </row>
    <row r="93" spans="1:18" ht="15.75" x14ac:dyDescent="0.25">
      <c r="A93">
        <v>11511</v>
      </c>
      <c r="D93">
        <v>11505</v>
      </c>
      <c r="F93" s="190"/>
      <c r="G93" s="190"/>
      <c r="H93">
        <v>11509</v>
      </c>
      <c r="I93" t="s">
        <v>102</v>
      </c>
      <c r="K93" s="21">
        <v>11534</v>
      </c>
      <c r="L93" s="7" t="s">
        <v>268</v>
      </c>
      <c r="M93">
        <v>11532</v>
      </c>
      <c r="N93">
        <v>11532</v>
      </c>
      <c r="O93">
        <v>11532</v>
      </c>
      <c r="P93">
        <v>11532</v>
      </c>
      <c r="Q93" t="s">
        <v>297</v>
      </c>
      <c r="R93" t="s">
        <v>298</v>
      </c>
    </row>
    <row r="94" spans="1:18" ht="15.75" x14ac:dyDescent="0.25">
      <c r="A94">
        <v>11514</v>
      </c>
      <c r="D94">
        <v>11506</v>
      </c>
      <c r="F94" s="190"/>
      <c r="G94" s="190"/>
      <c r="H94">
        <v>11518</v>
      </c>
      <c r="I94" t="s">
        <v>106</v>
      </c>
      <c r="K94" s="21">
        <v>11536</v>
      </c>
      <c r="L94" s="7" t="s">
        <v>1069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310</v>
      </c>
    </row>
    <row r="95" spans="1:18" ht="15.75" x14ac:dyDescent="0.25">
      <c r="A95">
        <v>11515</v>
      </c>
      <c r="D95">
        <v>11507</v>
      </c>
      <c r="F95" s="190"/>
      <c r="G95" s="190"/>
      <c r="H95">
        <v>11421</v>
      </c>
      <c r="I95" t="s">
        <v>62</v>
      </c>
      <c r="K95" s="21">
        <v>11483</v>
      </c>
      <c r="L95" s="7" t="s">
        <v>1070</v>
      </c>
      <c r="M95">
        <v>11360</v>
      </c>
      <c r="N95">
        <v>11360</v>
      </c>
      <c r="O95">
        <v>11360</v>
      </c>
      <c r="P95">
        <v>11360</v>
      </c>
      <c r="Q95" t="s">
        <v>309</v>
      </c>
      <c r="R95" t="s">
        <v>310</v>
      </c>
    </row>
    <row r="96" spans="1:18" ht="15.75" x14ac:dyDescent="0.25">
      <c r="A96">
        <v>11516</v>
      </c>
      <c r="D96">
        <v>11509</v>
      </c>
      <c r="F96" s="190"/>
      <c r="G96" s="190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310</v>
      </c>
    </row>
    <row r="97" spans="1:18" ht="15.75" x14ac:dyDescent="0.25">
      <c r="A97">
        <v>11517</v>
      </c>
      <c r="D97">
        <v>11510</v>
      </c>
      <c r="F97" s="190"/>
      <c r="G97" s="190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310</v>
      </c>
    </row>
    <row r="98" spans="1:18" ht="15.75" x14ac:dyDescent="0.25">
      <c r="A98">
        <v>11518</v>
      </c>
      <c r="D98">
        <v>11511</v>
      </c>
      <c r="F98" s="190"/>
      <c r="G98" s="190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310</v>
      </c>
    </row>
    <row r="99" spans="1:18" ht="18.75" x14ac:dyDescent="0.25">
      <c r="A99">
        <v>11520</v>
      </c>
      <c r="D99">
        <v>11514</v>
      </c>
      <c r="F99" s="190"/>
      <c r="G99" s="190"/>
      <c r="H99">
        <v>11445</v>
      </c>
      <c r="I99" t="s">
        <v>67</v>
      </c>
      <c r="K99" s="164" t="s">
        <v>82</v>
      </c>
      <c r="L99" s="165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310</v>
      </c>
    </row>
    <row r="100" spans="1:18" ht="15.75" x14ac:dyDescent="0.25">
      <c r="A100">
        <v>11521</v>
      </c>
      <c r="D100">
        <v>11515</v>
      </c>
      <c r="F100" s="190"/>
      <c r="G100" s="190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310</v>
      </c>
    </row>
    <row r="101" spans="1:18" ht="15.75" x14ac:dyDescent="0.25">
      <c r="A101">
        <v>11522</v>
      </c>
      <c r="D101">
        <v>11517</v>
      </c>
      <c r="F101" s="190"/>
      <c r="G101" s="190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310</v>
      </c>
    </row>
    <row r="102" spans="1:18" ht="15.75" x14ac:dyDescent="0.25">
      <c r="A102">
        <v>11523</v>
      </c>
      <c r="D102">
        <v>11518</v>
      </c>
      <c r="F102" s="190"/>
      <c r="G102" s="190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310</v>
      </c>
    </row>
    <row r="103" spans="1:18" ht="15.75" x14ac:dyDescent="0.25">
      <c r="A103">
        <v>11524</v>
      </c>
      <c r="D103">
        <v>11520</v>
      </c>
      <c r="F103" s="190"/>
      <c r="G103" s="190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310</v>
      </c>
    </row>
    <row r="104" spans="1:18" ht="15.75" x14ac:dyDescent="0.25">
      <c r="A104">
        <v>11525</v>
      </c>
      <c r="D104">
        <v>11523</v>
      </c>
      <c r="F104" s="190"/>
      <c r="G104" s="190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310</v>
      </c>
    </row>
    <row r="105" spans="1:18" ht="15.75" x14ac:dyDescent="0.25">
      <c r="A105">
        <v>11526</v>
      </c>
      <c r="D105">
        <v>11524</v>
      </c>
      <c r="F105" s="190"/>
      <c r="G105" s="190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310</v>
      </c>
    </row>
    <row r="106" spans="1:18" ht="15.75" x14ac:dyDescent="0.25">
      <c r="A106">
        <v>11527</v>
      </c>
      <c r="D106">
        <v>11525</v>
      </c>
      <c r="F106" s="190"/>
      <c r="G106" s="190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310</v>
      </c>
    </row>
    <row r="107" spans="1:18" ht="15.75" x14ac:dyDescent="0.25">
      <c r="A107">
        <v>11528</v>
      </c>
      <c r="D107">
        <v>11526</v>
      </c>
      <c r="F107" s="190"/>
      <c r="G107" s="190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310</v>
      </c>
    </row>
    <row r="108" spans="1:18" ht="15.75" x14ac:dyDescent="0.25">
      <c r="A108">
        <v>11529</v>
      </c>
      <c r="D108">
        <v>11527</v>
      </c>
      <c r="F108" s="190"/>
      <c r="G108" s="190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310</v>
      </c>
    </row>
    <row r="109" spans="1:18" ht="15.75" x14ac:dyDescent="0.25">
      <c r="A109">
        <v>11530</v>
      </c>
      <c r="D109">
        <v>11521</v>
      </c>
      <c r="F109" s="190"/>
      <c r="G109" s="190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310</v>
      </c>
    </row>
    <row r="110" spans="1:18" ht="15.75" x14ac:dyDescent="0.25">
      <c r="A110">
        <v>11531</v>
      </c>
      <c r="D110">
        <v>11528</v>
      </c>
      <c r="F110" s="190"/>
      <c r="G110" s="190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336</v>
      </c>
      <c r="R110" t="s">
        <v>310</v>
      </c>
    </row>
    <row r="111" spans="1:18" ht="15.75" x14ac:dyDescent="0.25">
      <c r="D111">
        <v>11531</v>
      </c>
      <c r="F111" s="190"/>
      <c r="G111" s="190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310</v>
      </c>
    </row>
    <row r="112" spans="1:18" ht="15.75" x14ac:dyDescent="0.25">
      <c r="D112">
        <v>11533</v>
      </c>
      <c r="F112" s="190"/>
      <c r="G112" s="190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310</v>
      </c>
    </row>
    <row r="113" spans="6:18" ht="15.75" x14ac:dyDescent="0.25">
      <c r="F113" s="191"/>
      <c r="G113" s="191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310</v>
      </c>
    </row>
    <row r="114" spans="6:18" ht="15.75" x14ac:dyDescent="0.25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310</v>
      </c>
    </row>
    <row r="115" spans="6:18" ht="15.75" x14ac:dyDescent="0.25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310</v>
      </c>
    </row>
    <row r="116" spans="6:18" ht="15.75" x14ac:dyDescent="0.25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327</v>
      </c>
      <c r="R116" t="s">
        <v>310</v>
      </c>
    </row>
    <row r="117" spans="6:18" ht="15.75" x14ac:dyDescent="0.25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310</v>
      </c>
    </row>
    <row r="118" spans="6:18" ht="15.75" x14ac:dyDescent="0.25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310</v>
      </c>
    </row>
    <row r="119" spans="6:18" ht="15.75" x14ac:dyDescent="0.25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310</v>
      </c>
    </row>
    <row r="120" spans="6:18" ht="15.75" x14ac:dyDescent="0.25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310</v>
      </c>
    </row>
    <row r="121" spans="6:18" ht="15.75" x14ac:dyDescent="0.25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310</v>
      </c>
    </row>
    <row r="122" spans="6:18" ht="15.75" x14ac:dyDescent="0.25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310</v>
      </c>
    </row>
    <row r="123" spans="6:18" ht="15.75" x14ac:dyDescent="0.25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310</v>
      </c>
    </row>
    <row r="124" spans="6:18" ht="15.75" x14ac:dyDescent="0.25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310</v>
      </c>
    </row>
    <row r="125" spans="6:18" ht="15.75" x14ac:dyDescent="0.25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310</v>
      </c>
    </row>
    <row r="126" spans="6:18" ht="15.75" x14ac:dyDescent="0.25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310</v>
      </c>
    </row>
    <row r="127" spans="6:18" ht="15.75" x14ac:dyDescent="0.25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310</v>
      </c>
    </row>
    <row r="128" spans="6:18" ht="15.75" x14ac:dyDescent="0.25">
      <c r="K128" s="21">
        <v>11533</v>
      </c>
      <c r="L128" s="7" t="s">
        <v>154</v>
      </c>
    </row>
    <row r="129" spans="11:12" ht="15.75" x14ac:dyDescent="0.25">
      <c r="K129" s="21">
        <v>11444</v>
      </c>
      <c r="L129" s="7" t="s">
        <v>75</v>
      </c>
    </row>
    <row r="130" spans="11:12" ht="15.75" x14ac:dyDescent="0.25">
      <c r="K130" s="21">
        <v>11434</v>
      </c>
      <c r="L130" s="7" t="s">
        <v>76</v>
      </c>
    </row>
    <row r="131" spans="11:12" ht="15.75" x14ac:dyDescent="0.25">
      <c r="K131" s="21">
        <v>11455</v>
      </c>
      <c r="L131" s="7" t="s">
        <v>77</v>
      </c>
    </row>
    <row r="132" spans="11:12" ht="15.75" x14ac:dyDescent="0.25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4" priority="5" stopIfTrue="1"/>
  </conditionalFormatting>
  <conditionalFormatting sqref="K3:K17 M1:M1048576">
    <cfRule type="duplicateValues" dxfId="3" priority="4"/>
  </conditionalFormatting>
  <conditionalFormatting sqref="K23:K56 N1:N1048576">
    <cfRule type="duplicateValues" dxfId="2" priority="3"/>
  </conditionalFormatting>
  <conditionalFormatting sqref="K62:K95 O1:O1048576">
    <cfRule type="duplicateValues" dxfId="1" priority="2"/>
  </conditionalFormatting>
  <conditionalFormatting sqref="K101:K132 P1:P1048576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14</vt:i4>
      </vt:variant>
    </vt:vector>
  </HeadingPairs>
  <TitlesOfParts>
    <vt:vector size="30" baseType="lpstr">
      <vt:lpstr>SEPTIEMBRE</vt:lpstr>
      <vt:lpstr>SEMANA_SEP_1</vt:lpstr>
      <vt:lpstr>SEMANA_SEP_2</vt:lpstr>
      <vt:lpstr>SEMANA_SEP_3</vt:lpstr>
      <vt:lpstr>SEMANA_SEP_4</vt:lpstr>
      <vt:lpstr>SEMANA_SEP_5</vt:lpstr>
      <vt:lpstr>SEMANA_SEP_6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2024-10-09T21:07:12Z</dcterms:modified>
</cp:coreProperties>
</file>