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urso-de-excel\"/>
    </mc:Choice>
  </mc:AlternateContent>
  <xr:revisionPtr revIDLastSave="0" documentId="13_ncr:1_{C3FF9254-AB6C-4A02-8398-508E7BB87EE0}" xr6:coauthVersionLast="47" xr6:coauthVersionMax="47" xr10:uidLastSave="{00000000-0000-0000-0000-000000000000}"/>
  <bookViews>
    <workbookView xWindow="-120" yWindow="-120" windowWidth="20730" windowHeight="11160" activeTab="4" xr2:uid="{7ADE57DE-DAEF-427A-B41D-3769BACE0EAD}"/>
  </bookViews>
  <sheets>
    <sheet name="Contenido" sheetId="1" r:id="rId1"/>
    <sheet name="Historico" sheetId="4" r:id="rId2"/>
    <sheet name="Historico (2)" sheetId="7" r:id="rId3"/>
    <sheet name="Historico (NO)" sheetId="8" r:id="rId4"/>
    <sheet name="Funcion SI" sheetId="5" r:id="rId5"/>
  </sheet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T7" i="8"/>
  <c r="U7" i="8"/>
  <c r="V7" i="8" s="1"/>
  <c r="W7" i="8" s="1"/>
  <c r="X7" i="8" s="1"/>
  <c r="Y7" i="8" s="1"/>
  <c r="Z7" i="8" s="1"/>
  <c r="AA7" i="8" s="1"/>
  <c r="F7" i="8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E7" i="8"/>
  <c r="F11" i="5"/>
</calcChain>
</file>

<file path=xl/sharedStrings.xml><?xml version="1.0" encoding="utf-8"?>
<sst xmlns="http://schemas.openxmlformats.org/spreadsheetml/2006/main" count="217" uniqueCount="101">
  <si>
    <t>1.</t>
  </si>
  <si>
    <t>1.1</t>
  </si>
  <si>
    <t>Al iniciar por primera vez el Control de Inventario</t>
  </si>
  <si>
    <t>1.2</t>
  </si>
  <si>
    <t>1.3</t>
  </si>
  <si>
    <t>1.4</t>
  </si>
  <si>
    <t>Crear la Tabla Dinámica para mostrar: PRODUCTO + CANT.</t>
  </si>
  <si>
    <t>Cambiar el nombre del campo: [Suma de Cant.] a "Existencia".</t>
  </si>
  <si>
    <t>2.</t>
  </si>
  <si>
    <t>Segmentando la cantidad de Entradas y Salidas.</t>
  </si>
  <si>
    <t>2.1</t>
  </si>
  <si>
    <t>Aprendiendo la Función SI.</t>
  </si>
  <si>
    <t>2.2</t>
  </si>
  <si>
    <t>Adicionar una Columna a nuestro [HISTORICO] aplicando la función SI para segmentar Entradas de Salidas.</t>
  </si>
  <si>
    <t>2.3</t>
  </si>
  <si>
    <t>Agregar este nuevo Campo a la Tabla Dinámica.</t>
  </si>
  <si>
    <t>2.4</t>
  </si>
  <si>
    <t>Activar Totales solo para FILAS.</t>
  </si>
  <si>
    <t>2.5</t>
  </si>
  <si>
    <t>AIRIPX2</t>
  </si>
  <si>
    <t>AUDSA45</t>
  </si>
  <si>
    <t>Audífonos Samsung Blancos</t>
  </si>
  <si>
    <t>CARSAMCN</t>
  </si>
  <si>
    <t>Cargador Samsung Negro CX</t>
  </si>
  <si>
    <t>IPHCARI2</t>
  </si>
  <si>
    <t>Iphone Cargador Inalambrico</t>
  </si>
  <si>
    <t>CARSAMI2</t>
  </si>
  <si>
    <t>Samsung Cargador Inalambrico</t>
  </si>
  <si>
    <t>HUA940</t>
  </si>
  <si>
    <t>Huawei Nova 940</t>
  </si>
  <si>
    <t>HUAS10</t>
  </si>
  <si>
    <t>Huawei S10</t>
  </si>
  <si>
    <t>IPHG60</t>
  </si>
  <si>
    <t>IPHX30</t>
  </si>
  <si>
    <t>Iphone x3</t>
  </si>
  <si>
    <t>SAMA27</t>
  </si>
  <si>
    <t>Samsung A27</t>
  </si>
  <si>
    <t>SAMS21</t>
  </si>
  <si>
    <t>Samsung Galaxy S21</t>
  </si>
  <si>
    <t>SAMK20</t>
  </si>
  <si>
    <t>Samsung K20</t>
  </si>
  <si>
    <t>Fecha</t>
  </si>
  <si>
    <t>Producto</t>
  </si>
  <si>
    <t>Cant.</t>
  </si>
  <si>
    <t>Estudiante</t>
  </si>
  <si>
    <t>Nota</t>
  </si>
  <si>
    <t>Estatus</t>
  </si>
  <si>
    <t>CARLOS PALACIOS</t>
  </si>
  <si>
    <t>MARÍA FERNANDEZ</t>
  </si>
  <si>
    <t>PEDRO MÉNDEZ</t>
  </si>
  <si>
    <t>JOSÉ ÁNGEL QUIROZ</t>
  </si>
  <si>
    <t>OTTO LEDEZMA</t>
  </si>
  <si>
    <t>MANUELA GARCÍA</t>
  </si>
  <si>
    <t>ANGELICA PEZOTTI</t>
  </si>
  <si>
    <t>MIGUEL RODRIGUEZ</t>
  </si>
  <si>
    <t>JUAN CARLOS GARCÍA</t>
  </si>
  <si>
    <t>MAUEL GARCÍA</t>
  </si>
  <si>
    <t>DANIEL ESPINOZA</t>
  </si>
  <si>
    <t>CAROLINA PEREZ</t>
  </si>
  <si>
    <t>MARIO LOPEZ</t>
  </si>
  <si>
    <t>JOSE PEREZ</t>
  </si>
  <si>
    <t>Escuela Jhon Lancaster</t>
  </si>
  <si>
    <t>REGISTRO DE ESTUDIANTES</t>
  </si>
  <si>
    <t>Rango de Notas del 0 al 100</t>
  </si>
  <si>
    <t>Notas &lt; 50</t>
  </si>
  <si>
    <t>Reprobado</t>
  </si>
  <si>
    <t>Nota &gt;= 50</t>
  </si>
  <si>
    <t>Aprobado</t>
  </si>
  <si>
    <t>Crear una Tabla Dinámica.</t>
  </si>
  <si>
    <t>Iphone 15 Plus</t>
  </si>
  <si>
    <t>Samsung S23</t>
  </si>
  <si>
    <t>Codigo</t>
  </si>
  <si>
    <t>Ingresar datos.</t>
  </si>
  <si>
    <t>10/03/2023</t>
  </si>
  <si>
    <t>Aplicarlo Formato Condicional en la Columna de INVENTARIO para detectar Productos con Existencia "0".</t>
  </si>
  <si>
    <t>2.6</t>
  </si>
  <si>
    <t>Aprendiendo Formato Condicional.</t>
  </si>
  <si>
    <t>Esta sumando en el almacén</t>
  </si>
  <si>
    <t>Se resta del almacén</t>
  </si>
  <si>
    <t>Entradas (+)</t>
  </si>
  <si>
    <t>Salidas (-)</t>
  </si>
  <si>
    <t>Etiquetas de fila</t>
  </si>
  <si>
    <t>Crear tabla dinámica para mostrar la lista de productos y cuanto queda en el almacén</t>
  </si>
  <si>
    <t>Existencia</t>
  </si>
  <si>
    <t>Lo que falta es el precio de cuanto se ha vendido e ingresado</t>
  </si>
  <si>
    <t>Funciones(Lo de adentro son argumentos)</t>
  </si>
  <si>
    <t>Función Si es para preguntar cosas al excel tiene 2 respuestas verdadero o falso</t>
  </si>
  <si>
    <t>Si la condición se cumple va a devolver una respuesta y si no cumple devuelve otra respuesta</t>
  </si>
  <si>
    <t>Formula</t>
  </si>
  <si>
    <t>Formato condicional</t>
  </si>
  <si>
    <t>Resaltar seldas</t>
  </si>
  <si>
    <t>Es igual a y poner Reprobado</t>
  </si>
  <si>
    <t>Fijar celda</t>
  </si>
  <si>
    <t>Tipo</t>
  </si>
  <si>
    <t>Etiquetas de columna</t>
  </si>
  <si>
    <t>Entrada</t>
  </si>
  <si>
    <t>Salida</t>
  </si>
  <si>
    <t>Detectar un producto si se acabo</t>
  </si>
  <si>
    <t xml:space="preserve">Para que la tabla dinámica no ajuste el ancho </t>
  </si>
  <si>
    <t>En analizar tabla dinámica</t>
  </si>
  <si>
    <t>Quitar el ajuste de ancho de columnas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</si>
</sst>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3" borderId="2" xfId="0" applyFont="1" applyFill="1" applyBorder="1"/>
    <xf numFmtId="14" fontId="9" fillId="3" borderId="2" xfId="0" applyNumberFormat="1" applyFont="1" applyFill="1" applyBorder="1"/>
    <xf numFmtId="0" fontId="0" fillId="0" borderId="2" xfId="0" applyBorder="1"/>
    <xf numFmtId="0" fontId="7" fillId="0" borderId="0" xfId="0" applyFont="1" applyAlignment="1">
      <alignment horizontal="left" indent="7"/>
    </xf>
    <xf numFmtId="0" fontId="3" fillId="0" borderId="0" xfId="0" applyFont="1" applyAlignment="1">
      <alignment horizontal="left" indent="7"/>
    </xf>
    <xf numFmtId="0" fontId="2" fillId="2" borderId="0" xfId="0" applyFont="1" applyFill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2" fillId="0" borderId="0" xfId="0" applyFont="1"/>
    <xf numFmtId="0" fontId="10" fillId="4" borderId="0" xfId="0" applyFont="1" applyFill="1"/>
    <xf numFmtId="0" fontId="10" fillId="5" borderId="0" xfId="0" applyFont="1" applyFill="1"/>
  </cellXfs>
  <cellStyles count="2">
    <cellStyle name="Millares 2" xfId="1" xr:uid="{504F03A8-ADDE-47B0-90C6-AF3A903A1732}"/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ill>
        <patternFill patternType="solid">
          <bgColor theme="9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sv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1466850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E2248ADA-D966-4538-8E36-CBC5ED190B72}"/>
            </a:ext>
          </a:extLst>
        </xdr:cNvPr>
        <xdr:cNvGrpSpPr/>
      </xdr:nvGrpSpPr>
      <xdr:grpSpPr>
        <a:xfrm>
          <a:off x="0" y="0"/>
          <a:ext cx="2601567" cy="685800"/>
          <a:chOff x="0" y="0"/>
          <a:chExt cx="2638425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BD704BF2-C293-4963-C78D-9292FF19BAC3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D6A1FDD6-A186-6A69-8B96-5359F8EB07F1}"/>
              </a:ext>
            </a:extLst>
          </xdr:cNvPr>
          <xdr:cNvGrpSpPr/>
        </xdr:nvGrpSpPr>
        <xdr:grpSpPr>
          <a:xfrm>
            <a:off x="190500" y="133350"/>
            <a:ext cx="2447925" cy="552450"/>
            <a:chOff x="428625" y="95250"/>
            <a:chExt cx="2519026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70702B70-FD46-0297-476D-F131D387696C}"/>
                </a:ext>
              </a:extLst>
            </xdr:cNvPr>
            <xdr:cNvSpPr/>
          </xdr:nvSpPr>
          <xdr:spPr>
            <a:xfrm>
              <a:off x="981073" y="185573"/>
              <a:ext cx="1966578" cy="357352"/>
            </a:xfrm>
            <a:prstGeom prst="roundRect">
              <a:avLst/>
            </a:prstGeom>
            <a:gradFill>
              <a:gsLst>
                <a:gs pos="18000">
                  <a:srgbClr val="62ABE6"/>
                </a:gs>
                <a:gs pos="100000">
                  <a:srgbClr val="6BBBAF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chemeClr val="bg1"/>
                  </a:solidFill>
                  <a:latin typeface="Quicksand" pitchFamily="2" charset="0"/>
                </a:rPr>
                <a:t>  Contenido Clase #2</a:t>
              </a:r>
              <a:endParaRPr lang="es-PA" sz="1200" b="0">
                <a:solidFill>
                  <a:schemeClr val="bg1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CD5CDAA9-71F0-8EC4-78EA-7F1E8DF7405D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5E54B0EA-0A80-21EC-1CA5-2C80EC33BEE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1600199</xdr:colOff>
      <xdr:row>3</xdr:row>
      <xdr:rowOff>114300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0FD8175B-E336-4882-9237-746A25B45C8F}"/>
            </a:ext>
          </a:extLst>
        </xdr:cNvPr>
        <xdr:cNvGrpSpPr/>
      </xdr:nvGrpSpPr>
      <xdr:grpSpPr>
        <a:xfrm>
          <a:off x="0" y="0"/>
          <a:ext cx="3619499" cy="685800"/>
          <a:chOff x="2505075" y="0"/>
          <a:chExt cx="3619499" cy="685800"/>
        </a:xfrm>
      </xdr:grpSpPr>
      <xdr:grpSp>
        <xdr:nvGrpSpPr>
          <xdr:cNvPr id="10" name="Grupo 9">
            <a:extLst>
              <a:ext uri="{FF2B5EF4-FFF2-40B4-BE49-F238E27FC236}">
                <a16:creationId xmlns:a16="http://schemas.microsoft.com/office/drawing/2014/main" id="{DF4AFBBC-CAB8-2ECE-EDB1-9D883EA32D53}"/>
              </a:ext>
            </a:extLst>
          </xdr:cNvPr>
          <xdr:cNvGrpSpPr/>
        </xdr:nvGrpSpPr>
        <xdr:grpSpPr>
          <a:xfrm>
            <a:off x="2505075" y="0"/>
            <a:ext cx="3619499" cy="685800"/>
            <a:chOff x="0" y="0"/>
            <a:chExt cx="3577468" cy="685800"/>
          </a:xfrm>
        </xdr:grpSpPr>
        <xdr:sp macro="" textlink="">
          <xdr:nvSpPr>
            <xdr:cNvPr id="12" name="Rectángulo 11">
              <a:extLst>
                <a:ext uri="{FF2B5EF4-FFF2-40B4-BE49-F238E27FC236}">
                  <a16:creationId xmlns:a16="http://schemas.microsoft.com/office/drawing/2014/main" id="{5567B1C8-CE32-9DC3-2AE6-D2E477AFC19A}"/>
                </a:ext>
              </a:extLst>
            </xdr:cNvPr>
            <xdr:cNvSpPr/>
          </xdr:nvSpPr>
          <xdr:spPr>
            <a:xfrm>
              <a:off x="0" y="0"/>
              <a:ext cx="342900" cy="3143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A" sz="1100"/>
            </a:p>
          </xdr:txBody>
        </xdr:sp>
        <xdr:grpSp>
          <xdr:nvGrpSpPr>
            <xdr:cNvPr id="13" name="Grupo 12">
              <a:extLst>
                <a:ext uri="{FF2B5EF4-FFF2-40B4-BE49-F238E27FC236}">
                  <a16:creationId xmlns:a16="http://schemas.microsoft.com/office/drawing/2014/main" id="{F211DDBC-A52D-84D0-7DAE-0E941129CBC9}"/>
                </a:ext>
              </a:extLst>
            </xdr:cNvPr>
            <xdr:cNvGrpSpPr/>
          </xdr:nvGrpSpPr>
          <xdr:grpSpPr>
            <a:xfrm>
              <a:off x="190500" y="133350"/>
              <a:ext cx="3386968" cy="552450"/>
              <a:chOff x="428625" y="95250"/>
              <a:chExt cx="3485345" cy="523875"/>
            </a:xfrm>
          </xdr:grpSpPr>
          <xdr:sp macro="" textlink="">
            <xdr:nvSpPr>
              <xdr:cNvPr id="14" name="Rectángulo: esquinas redondeadas 13">
                <a:extLst>
                  <a:ext uri="{FF2B5EF4-FFF2-40B4-BE49-F238E27FC236}">
                    <a16:creationId xmlns:a16="http://schemas.microsoft.com/office/drawing/2014/main" id="{678D0BC9-E43C-CA68-4293-B0BA016F98D7}"/>
                  </a:ext>
                </a:extLst>
              </xdr:cNvPr>
              <xdr:cNvSpPr/>
            </xdr:nvSpPr>
            <xdr:spPr>
              <a:xfrm>
                <a:off x="949491" y="122347"/>
                <a:ext cx="2964479" cy="496778"/>
              </a:xfrm>
              <a:prstGeom prst="roundRect">
                <a:avLst/>
              </a:prstGeom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s-PA" sz="1200" b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  </a:t>
                </a:r>
                <a:r>
                  <a:rPr lang="es-PA" sz="1200" b="0" i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Distribuidora Electrónica STAR</a:t>
                </a:r>
                <a:r>
                  <a:rPr lang="es-PA" sz="1200" b="0" i="1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    </a:t>
                </a:r>
              </a:p>
              <a:p>
                <a:pPr algn="l"/>
                <a:r>
                  <a:rPr lang="es-PA" sz="1200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  Registro de Entradas y Salidas</a:t>
                </a:r>
                <a:endParaRPr lang="es-PA" sz="1200" b="1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Quicksand" pitchFamily="2" charset="0"/>
                </a:endParaRPr>
              </a:p>
            </xdr:txBody>
          </xdr:sp>
          <xdr:sp macro="" textlink="">
            <xdr:nvSpPr>
              <xdr:cNvPr id="15" name="Rectángulo: esquinas diagonales redondeadas 14">
                <a:extLst>
                  <a:ext uri="{FF2B5EF4-FFF2-40B4-BE49-F238E27FC236}">
                    <a16:creationId xmlns:a16="http://schemas.microsoft.com/office/drawing/2014/main" id="{D1E167E3-7B91-94C4-7E86-67C13B0FADD8}"/>
                  </a:ext>
                </a:extLst>
              </xdr:cNvPr>
              <xdr:cNvSpPr/>
            </xdr:nvSpPr>
            <xdr:spPr>
              <a:xfrm>
                <a:off x="428625" y="95250"/>
                <a:ext cx="600075" cy="523875"/>
              </a:xfrm>
              <a:prstGeom prst="round2Diag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s-PA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</xdr:grpSp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0F2F944F-3D03-520C-4EE1-C43EB17F0B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857500" y="219075"/>
            <a:ext cx="299676" cy="37304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1600199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44F0263-8057-4BED-9A98-B165296C9FB7}"/>
            </a:ext>
          </a:extLst>
        </xdr:cNvPr>
        <xdr:cNvGrpSpPr/>
      </xdr:nvGrpSpPr>
      <xdr:grpSpPr>
        <a:xfrm>
          <a:off x="0" y="0"/>
          <a:ext cx="3624262" cy="685800"/>
          <a:chOff x="2505075" y="0"/>
          <a:chExt cx="3619499" cy="685800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4CA81CD5-5E91-1D1B-0851-EB82464FCE73}"/>
              </a:ext>
            </a:extLst>
          </xdr:cNvPr>
          <xdr:cNvGrpSpPr/>
        </xdr:nvGrpSpPr>
        <xdr:grpSpPr>
          <a:xfrm>
            <a:off x="2505075" y="0"/>
            <a:ext cx="3619499" cy="685800"/>
            <a:chOff x="0" y="0"/>
            <a:chExt cx="3577468" cy="685800"/>
          </a:xfrm>
        </xdr:grpSpPr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0421A41A-E562-4561-9000-92E851C2A494}"/>
                </a:ext>
              </a:extLst>
            </xdr:cNvPr>
            <xdr:cNvSpPr/>
          </xdr:nvSpPr>
          <xdr:spPr>
            <a:xfrm>
              <a:off x="0" y="0"/>
              <a:ext cx="342900" cy="3143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A" sz="1100"/>
            </a:p>
          </xdr:txBody>
        </xdr: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921B0813-B337-662B-B7FF-3A877518A193}"/>
                </a:ext>
              </a:extLst>
            </xdr:cNvPr>
            <xdr:cNvGrpSpPr/>
          </xdr:nvGrpSpPr>
          <xdr:grpSpPr>
            <a:xfrm>
              <a:off x="190500" y="133350"/>
              <a:ext cx="3386968" cy="552450"/>
              <a:chOff x="428625" y="95250"/>
              <a:chExt cx="3485345" cy="523875"/>
            </a:xfrm>
          </xdr:grpSpPr>
          <xdr:sp macro="" textlink="">
            <xdr:nvSpPr>
              <xdr:cNvPr id="7" name="Rectángulo: esquinas redondeadas 6">
                <a:extLst>
                  <a:ext uri="{FF2B5EF4-FFF2-40B4-BE49-F238E27FC236}">
                    <a16:creationId xmlns:a16="http://schemas.microsoft.com/office/drawing/2014/main" id="{3DECB1E3-B4C9-6231-C6DF-D16D900B84BB}"/>
                  </a:ext>
                </a:extLst>
              </xdr:cNvPr>
              <xdr:cNvSpPr/>
            </xdr:nvSpPr>
            <xdr:spPr>
              <a:xfrm>
                <a:off x="949491" y="122347"/>
                <a:ext cx="2964479" cy="496778"/>
              </a:xfrm>
              <a:prstGeom prst="roundRect">
                <a:avLst/>
              </a:prstGeom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s-PA" sz="1200" b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  </a:t>
                </a:r>
                <a:r>
                  <a:rPr lang="es-PA" sz="1200" b="0" i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Distribuidora Electrónica STAR</a:t>
                </a:r>
                <a:r>
                  <a:rPr lang="es-PA" sz="1200" b="0" i="1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    </a:t>
                </a:r>
              </a:p>
              <a:p>
                <a:pPr algn="l"/>
                <a:r>
                  <a:rPr lang="es-PA" sz="1200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  Registro de Entradas y Salidas</a:t>
                </a:r>
                <a:endParaRPr lang="es-PA" sz="1200" b="1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Quicksand" pitchFamily="2" charset="0"/>
                </a:endParaRPr>
              </a:p>
            </xdr:txBody>
          </xdr:sp>
          <xdr:sp macro="" textlink="">
            <xdr:nvSpPr>
              <xdr:cNvPr id="8" name="Rectángulo: esquinas diagonales redondeadas 7">
                <a:extLst>
                  <a:ext uri="{FF2B5EF4-FFF2-40B4-BE49-F238E27FC236}">
                    <a16:creationId xmlns:a16="http://schemas.microsoft.com/office/drawing/2014/main" id="{D71707AF-A66C-23F7-A991-7C1070D31680}"/>
                  </a:ext>
                </a:extLst>
              </xdr:cNvPr>
              <xdr:cNvSpPr/>
            </xdr:nvSpPr>
            <xdr:spPr>
              <a:xfrm>
                <a:off x="428625" y="95250"/>
                <a:ext cx="600075" cy="523875"/>
              </a:xfrm>
              <a:prstGeom prst="round2Diag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s-PA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</xdr:grpSp>
      <xdr:pic>
        <xdr:nvPicPr>
          <xdr:cNvPr id="4" name="Imagen 3">
            <a:extLst>
              <a:ext uri="{FF2B5EF4-FFF2-40B4-BE49-F238E27FC236}">
                <a16:creationId xmlns:a16="http://schemas.microsoft.com/office/drawing/2014/main" id="{5271CAFE-4045-B445-2385-5E0AAB4F96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857500" y="219075"/>
            <a:ext cx="299676" cy="373045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0</xdr:colOff>
      <xdr:row>35</xdr:row>
      <xdr:rowOff>9525</xdr:rowOff>
    </xdr:from>
    <xdr:to>
      <xdr:col>7</xdr:col>
      <xdr:colOff>1762371</xdr:colOff>
      <xdr:row>45</xdr:row>
      <xdr:rowOff>162212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B1BB245-6591-6A5A-F23A-B1C7F8E5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95975" y="6677025"/>
          <a:ext cx="1762371" cy="205768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15</xdr:col>
      <xdr:colOff>496044</xdr:colOff>
      <xdr:row>58</xdr:row>
      <xdr:rowOff>612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92CA38C-560E-CFAE-EB4E-5941B7762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91450" y="6667500"/>
          <a:ext cx="5334744" cy="43821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619124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3C6CE883-D013-4982-B1FD-01587AECAB11}"/>
            </a:ext>
          </a:extLst>
        </xdr:cNvPr>
        <xdr:cNvGrpSpPr/>
      </xdr:nvGrpSpPr>
      <xdr:grpSpPr>
        <a:xfrm>
          <a:off x="0" y="0"/>
          <a:ext cx="3619499" cy="685800"/>
          <a:chOff x="2505075" y="0"/>
          <a:chExt cx="3619499" cy="685800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7B98A66A-7531-391E-4079-FF93CF51CA82}"/>
              </a:ext>
            </a:extLst>
          </xdr:cNvPr>
          <xdr:cNvGrpSpPr/>
        </xdr:nvGrpSpPr>
        <xdr:grpSpPr>
          <a:xfrm>
            <a:off x="2505075" y="0"/>
            <a:ext cx="3619499" cy="685800"/>
            <a:chOff x="0" y="0"/>
            <a:chExt cx="3577468" cy="685800"/>
          </a:xfrm>
        </xdr:grpSpPr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28BDF321-D6C2-6BDA-4B14-7F999491176E}"/>
                </a:ext>
              </a:extLst>
            </xdr:cNvPr>
            <xdr:cNvSpPr/>
          </xdr:nvSpPr>
          <xdr:spPr>
            <a:xfrm>
              <a:off x="0" y="0"/>
              <a:ext cx="342900" cy="3143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A" sz="1100"/>
            </a:p>
          </xdr:txBody>
        </xdr: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1FFF46BC-DA27-E23F-24D5-3611F72EFA2E}"/>
                </a:ext>
              </a:extLst>
            </xdr:cNvPr>
            <xdr:cNvGrpSpPr/>
          </xdr:nvGrpSpPr>
          <xdr:grpSpPr>
            <a:xfrm>
              <a:off x="190500" y="133350"/>
              <a:ext cx="3386968" cy="552450"/>
              <a:chOff x="428625" y="95250"/>
              <a:chExt cx="3485345" cy="523875"/>
            </a:xfrm>
          </xdr:grpSpPr>
          <xdr:sp macro="" textlink="">
            <xdr:nvSpPr>
              <xdr:cNvPr id="7" name="Rectángulo: esquinas redondeadas 6">
                <a:extLst>
                  <a:ext uri="{FF2B5EF4-FFF2-40B4-BE49-F238E27FC236}">
                    <a16:creationId xmlns:a16="http://schemas.microsoft.com/office/drawing/2014/main" id="{B5EC318D-A26D-C674-2098-FD65677C86EC}"/>
                  </a:ext>
                </a:extLst>
              </xdr:cNvPr>
              <xdr:cNvSpPr/>
            </xdr:nvSpPr>
            <xdr:spPr>
              <a:xfrm>
                <a:off x="949491" y="122347"/>
                <a:ext cx="2964479" cy="496778"/>
              </a:xfrm>
              <a:prstGeom prst="roundRect">
                <a:avLst/>
              </a:prstGeom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s-PA" sz="1200" b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  </a:t>
                </a:r>
                <a:r>
                  <a:rPr lang="es-PA" sz="1200" b="0" i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Distribuidora Electrónica STAR</a:t>
                </a:r>
                <a:r>
                  <a:rPr lang="es-PA" sz="1200" b="0" i="1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    </a:t>
                </a:r>
              </a:p>
              <a:p>
                <a:pPr algn="l"/>
                <a:r>
                  <a:rPr lang="es-PA" sz="1200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  Registro de Entradas y Salidas</a:t>
                </a:r>
                <a:endParaRPr lang="es-PA" sz="1200" b="1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Quicksand" pitchFamily="2" charset="0"/>
                </a:endParaRPr>
              </a:p>
            </xdr:txBody>
          </xdr:sp>
          <xdr:sp macro="" textlink="">
            <xdr:nvSpPr>
              <xdr:cNvPr id="8" name="Rectángulo: esquinas diagonales redondeadas 7">
                <a:extLst>
                  <a:ext uri="{FF2B5EF4-FFF2-40B4-BE49-F238E27FC236}">
                    <a16:creationId xmlns:a16="http://schemas.microsoft.com/office/drawing/2014/main" id="{D660C6B0-C39D-1BEE-FB31-1309B1C9411B}"/>
                  </a:ext>
                </a:extLst>
              </xdr:cNvPr>
              <xdr:cNvSpPr/>
            </xdr:nvSpPr>
            <xdr:spPr>
              <a:xfrm>
                <a:off x="428625" y="95250"/>
                <a:ext cx="600075" cy="523875"/>
              </a:xfrm>
              <a:prstGeom prst="round2Diag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s-PA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</xdr:grpSp>
      <xdr:pic>
        <xdr:nvPicPr>
          <xdr:cNvPr id="4" name="Imagen 3">
            <a:extLst>
              <a:ext uri="{FF2B5EF4-FFF2-40B4-BE49-F238E27FC236}">
                <a16:creationId xmlns:a16="http://schemas.microsoft.com/office/drawing/2014/main" id="{B841333A-6AB7-11FB-2D5E-4800450801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857500" y="219075"/>
            <a:ext cx="299676" cy="373045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53374</xdr:colOff>
      <xdr:row>0</xdr:row>
      <xdr:rowOff>57150</xdr:rowOff>
    </xdr:from>
    <xdr:to>
      <xdr:col>1</xdr:col>
      <xdr:colOff>654927</xdr:colOff>
      <xdr:row>3</xdr:row>
      <xdr:rowOff>160972</xdr:rowOff>
    </xdr:to>
    <xdr:pic>
      <xdr:nvPicPr>
        <xdr:cNvPr id="17" name="Gráfico 16" descr="Birrete con relleno sólido">
          <a:extLst>
            <a:ext uri="{FF2B5EF4-FFF2-40B4-BE49-F238E27FC236}">
              <a16:creationId xmlns:a16="http://schemas.microsoft.com/office/drawing/2014/main" id="{1CD6F052-4E1A-47A4-BE4F-8C04381ED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5349" y="819150"/>
          <a:ext cx="596791" cy="69437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5567.787506944442" createdVersion="8" refreshedVersion="8" minRefreshableVersion="3" recordCount="42" xr:uid="{499A4F84-4714-43E7-B5CF-EE865D9EADD5}">
  <cacheSource type="worksheet">
    <worksheetSource name="Tabla563"/>
  </cacheSource>
  <cacheFields count="5">
    <cacheField name="Fecha" numFmtId="15">
      <sharedItems containsSemiMixedTypes="0" containsNonDate="0" containsDate="1" containsString="0" minDate="2023-03-20T00:00:00" maxDate="2023-05-13T00:00:00"/>
    </cacheField>
    <cacheField name="Codigo" numFmtId="0">
      <sharedItems/>
    </cacheField>
    <cacheField name="Producto" numFmtId="0">
      <sharedItems count="12">
        <s v="Iphone 15 Plus"/>
        <s v="Audífonos Samsung Blancos"/>
        <s v="Cargador Samsung Negro CX"/>
        <s v="Iphone Cargador Inalambrico"/>
        <s v="Samsung Cargador Inalambrico"/>
        <s v="Huawei Nova 940"/>
        <s v="Huawei S10"/>
        <s v="Samsung S23"/>
        <s v="Iphone x3"/>
        <s v="Samsung A27"/>
        <s v="Samsung Galaxy S21"/>
        <s v="Samsung K20"/>
      </sharedItems>
    </cacheField>
    <cacheField name="Cant." numFmtId="0">
      <sharedItems containsSemiMixedTypes="0" containsString="0" containsNumber="1" containsInteger="1" minValue="-12" maxValue="20"/>
    </cacheField>
    <cacheField name="Tipo" numFmtId="0">
      <sharedItems count="2">
        <s v="Entrada"/>
        <s v="Sali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d v="2023-03-20T00:00:00"/>
    <s v="AIRIPX2"/>
    <x v="0"/>
    <n v="15"/>
    <x v="0"/>
  </r>
  <r>
    <d v="2023-03-20T00:00:00"/>
    <s v="AUDSA45"/>
    <x v="1"/>
    <n v="20"/>
    <x v="0"/>
  </r>
  <r>
    <d v="2023-03-20T00:00:00"/>
    <s v="CARSAMCN"/>
    <x v="2"/>
    <n v="5"/>
    <x v="0"/>
  </r>
  <r>
    <d v="2023-03-20T00:00:00"/>
    <s v="IPHCARI2"/>
    <x v="3"/>
    <n v="13"/>
    <x v="0"/>
  </r>
  <r>
    <d v="2023-03-20T00:00:00"/>
    <s v="CARSAMI2"/>
    <x v="4"/>
    <n v="10"/>
    <x v="0"/>
  </r>
  <r>
    <d v="2023-03-20T00:00:00"/>
    <s v="HUA940"/>
    <x v="5"/>
    <n v="12"/>
    <x v="0"/>
  </r>
  <r>
    <d v="2023-03-20T00:00:00"/>
    <s v="HUAS10"/>
    <x v="6"/>
    <n v="8"/>
    <x v="0"/>
  </r>
  <r>
    <d v="2023-03-20T00:00:00"/>
    <s v="IPHG60"/>
    <x v="7"/>
    <n v="13"/>
    <x v="0"/>
  </r>
  <r>
    <d v="2023-03-20T00:00:00"/>
    <s v="IPHX30"/>
    <x v="8"/>
    <n v="2"/>
    <x v="0"/>
  </r>
  <r>
    <d v="2023-03-20T00:00:00"/>
    <s v="SAMA27"/>
    <x v="9"/>
    <n v="2"/>
    <x v="0"/>
  </r>
  <r>
    <d v="2023-03-20T00:00:00"/>
    <s v="SAMS21"/>
    <x v="10"/>
    <n v="16"/>
    <x v="0"/>
  </r>
  <r>
    <d v="2023-03-20T00:00:00"/>
    <s v="SAMK20"/>
    <x v="11"/>
    <n v="18"/>
    <x v="0"/>
  </r>
  <r>
    <d v="2023-04-02T00:00:00"/>
    <s v="AUDSA45"/>
    <x v="1"/>
    <n v="-12"/>
    <x v="1"/>
  </r>
  <r>
    <d v="2023-04-02T00:00:00"/>
    <s v="AIRIPX2"/>
    <x v="0"/>
    <n v="-8"/>
    <x v="1"/>
  </r>
  <r>
    <d v="2023-04-02T00:00:00"/>
    <s v="IPHG60"/>
    <x v="7"/>
    <n v="-5"/>
    <x v="1"/>
  </r>
  <r>
    <d v="2023-04-02T00:00:00"/>
    <s v="IPHCARI2"/>
    <x v="3"/>
    <n v="-8"/>
    <x v="1"/>
  </r>
  <r>
    <d v="2023-04-02T00:00:00"/>
    <s v="IPHX30"/>
    <x v="8"/>
    <n v="-2"/>
    <x v="1"/>
  </r>
  <r>
    <d v="2023-04-02T00:00:00"/>
    <s v="HUA940"/>
    <x v="5"/>
    <n v="-8"/>
    <x v="1"/>
  </r>
  <r>
    <d v="2023-04-04T00:00:00"/>
    <s v="IPHCARI2"/>
    <x v="3"/>
    <n v="-5"/>
    <x v="1"/>
  </r>
  <r>
    <d v="2023-04-04T00:00:00"/>
    <s v="SAMS21"/>
    <x v="10"/>
    <n v="-8"/>
    <x v="1"/>
  </r>
  <r>
    <d v="2023-04-04T00:00:00"/>
    <s v="CARSAMCN"/>
    <x v="2"/>
    <n v="-5"/>
    <x v="1"/>
  </r>
  <r>
    <d v="2023-04-08T00:00:00"/>
    <s v="SAMK20"/>
    <x v="11"/>
    <n v="-6"/>
    <x v="1"/>
  </r>
  <r>
    <d v="2023-04-17T00:00:00"/>
    <s v="HUA940"/>
    <x v="5"/>
    <n v="-4"/>
    <x v="1"/>
  </r>
  <r>
    <d v="2023-04-17T00:00:00"/>
    <s v="IPHG60"/>
    <x v="7"/>
    <n v="-4"/>
    <x v="1"/>
  </r>
  <r>
    <d v="2023-04-17T00:00:00"/>
    <s v="AUDSA45"/>
    <x v="1"/>
    <n v="-5"/>
    <x v="1"/>
  </r>
  <r>
    <d v="2023-04-17T00:00:00"/>
    <s v="SAMK20"/>
    <x v="11"/>
    <n v="-6"/>
    <x v="1"/>
  </r>
  <r>
    <d v="2023-04-17T00:00:00"/>
    <s v="CARSAMI2"/>
    <x v="4"/>
    <n v="-10"/>
    <x v="1"/>
  </r>
  <r>
    <d v="2023-04-21T00:00:00"/>
    <s v="IPHCARI2"/>
    <x v="3"/>
    <n v="10"/>
    <x v="0"/>
  </r>
  <r>
    <d v="2023-04-21T00:00:00"/>
    <s v="AUDSA45"/>
    <x v="1"/>
    <n v="10"/>
    <x v="0"/>
  </r>
  <r>
    <d v="2023-04-21T00:00:00"/>
    <s v="CARSAMCN"/>
    <x v="2"/>
    <n v="10"/>
    <x v="0"/>
  </r>
  <r>
    <d v="2023-04-21T00:00:00"/>
    <s v="CARSAMI2"/>
    <x v="4"/>
    <n v="10"/>
    <x v="0"/>
  </r>
  <r>
    <d v="2023-04-21T00:00:00"/>
    <s v="HUA940"/>
    <x v="5"/>
    <n v="4"/>
    <x v="0"/>
  </r>
  <r>
    <d v="2023-04-21T00:00:00"/>
    <s v="IPHX30"/>
    <x v="8"/>
    <n v="4"/>
    <x v="0"/>
  </r>
  <r>
    <d v="2023-04-21T00:00:00"/>
    <s v="SAMA27"/>
    <x v="9"/>
    <n v="4"/>
    <x v="0"/>
  </r>
  <r>
    <d v="2023-05-03T00:00:00"/>
    <s v="CARSAMCN"/>
    <x v="2"/>
    <n v="-8"/>
    <x v="1"/>
  </r>
  <r>
    <d v="2023-05-05T00:00:00"/>
    <s v="CARSAMI2"/>
    <x v="4"/>
    <n v="-10"/>
    <x v="1"/>
  </r>
  <r>
    <d v="2023-05-05T00:00:00"/>
    <s v="HUAS10"/>
    <x v="6"/>
    <n v="-5"/>
    <x v="1"/>
  </r>
  <r>
    <d v="2023-05-05T00:00:00"/>
    <s v="IPHX30"/>
    <x v="8"/>
    <n v="-2"/>
    <x v="1"/>
  </r>
  <r>
    <d v="2023-05-05T00:00:00"/>
    <s v="CARSAMCN"/>
    <x v="2"/>
    <n v="-2"/>
    <x v="1"/>
  </r>
  <r>
    <d v="2023-05-07T00:00:00"/>
    <s v="IPHX30"/>
    <x v="8"/>
    <n v="-2"/>
    <x v="1"/>
  </r>
  <r>
    <d v="2023-05-10T00:00:00"/>
    <s v="AIRIPX2"/>
    <x v="0"/>
    <n v="-5"/>
    <x v="1"/>
  </r>
  <r>
    <d v="2023-05-12T00:00:00"/>
    <s v="IPHG60"/>
    <x v="7"/>
    <n v="-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CCCCF-973A-4BF8-BAD8-743809BB9BF8}" name="TablaDinámica1" cacheId="8" applyNumberFormats="0" applyBorderFormats="0" applyFontFormats="0" applyPatternFormats="0" applyAlignmentFormats="0" applyWidthHeightFormats="1" dataCaption="Valores" grandTotalCaption="Existencia" updatedVersion="8" minRefreshableVersion="3" itemPrintTitles="1" createdVersion="8" indent="0" outline="1" outlineData="1" multipleFieldFilters="0">
  <location ref="H16:K30" firstHeaderRow="1" firstDataRow="2" firstDataCol="1"/>
  <pivotFields count="5">
    <pivotField numFmtId="15" showAll="0"/>
    <pivotField showAll="0"/>
    <pivotField axis="axisRow" showAll="0">
      <items count="13">
        <item x="1"/>
        <item x="2"/>
        <item x="5"/>
        <item x="6"/>
        <item x="0"/>
        <item x="3"/>
        <item x="8"/>
        <item x="9"/>
        <item x="4"/>
        <item x="10"/>
        <item x="11"/>
        <item x="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Existencia" fld="3" baseField="0" baseItem="0"/>
  </dataFields>
  <formats count="5">
    <format dxfId="45">
      <pivotArea dataOnly="0" labelOnly="1" fieldPosition="0">
        <references count="1">
          <reference field="4" count="1">
            <x v="0"/>
          </reference>
        </references>
      </pivotArea>
    </format>
    <format dxfId="46">
      <pivotArea dataOnly="0" labelOnly="1" fieldPosition="0">
        <references count="1">
          <reference field="4" count="1">
            <x v="0"/>
          </reference>
        </references>
      </pivotArea>
    </format>
    <format dxfId="47">
      <pivotArea dataOnly="0" labelOnly="1" fieldPosition="0">
        <references count="1">
          <reference field="4" count="1">
            <x v="1"/>
          </reference>
        </references>
      </pivotArea>
    </format>
    <format dxfId="48">
      <pivotArea dataOnly="0" labelOnly="1" fieldPosition="0">
        <references count="1">
          <reference field="4" count="1">
            <x v="1"/>
          </reference>
        </references>
      </pivotArea>
    </format>
    <format dxfId="49">
      <pivotArea dataOnly="0" labelOnly="1" fieldPosition="0">
        <references count="1">
          <reference field="4" count="1">
            <x v="1"/>
          </reference>
        </references>
      </pivotArea>
    </format>
  </format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029A6B-D694-4B10-80A0-1DBC15C7CB85}" name="Tabla56" displayName="Tabla56" ref="B7:E16">
  <autoFilter ref="B7:E16" xr:uid="{93029A6B-D694-4B10-80A0-1DBC15C7CB85}"/>
  <tableColumns count="4">
    <tableColumn id="1" xr3:uid="{D043C9C0-72A6-4EC1-9F28-BBFEA072E047}" name="Fecha" totalsRowLabel="Total" dataDxfId="67" totalsRowDxfId="66"/>
    <tableColumn id="2" xr3:uid="{D2A5BB02-85EA-469A-9973-4AA07078F340}" name="Codigo" dataDxfId="65" totalsRowDxfId="64"/>
    <tableColumn id="3" xr3:uid="{900025DF-5073-401C-A876-766CA2DEC8E5}" name="Producto"/>
    <tableColumn id="7" xr3:uid="{6866A87B-D309-49D9-AA9C-7A5520AF77C9}" name="Cant." totalsRowFunction="sum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DF46E4-B110-4142-AAAB-742A9EB5B03B}" name="Tabla563" displayName="Tabla563" ref="B7:F49">
  <autoFilter ref="B7:F49" xr:uid="{93029A6B-D694-4B10-80A0-1DBC15C7CB85}"/>
  <tableColumns count="5">
    <tableColumn id="1" xr3:uid="{E3A235C2-9DBF-457B-BE81-1AE02C136147}" name="Fecha" totalsRowLabel="Total" dataDxfId="4"/>
    <tableColumn id="2" xr3:uid="{C08D090E-CD16-40DA-BB8E-857EDC368285}" name="Codigo" dataDxfId="3"/>
    <tableColumn id="3" xr3:uid="{7FA37457-AC60-45D2-B628-7F0FBCCB18DE}" name="Producto"/>
    <tableColumn id="7" xr3:uid="{2A153C94-9FB1-411F-8003-ABD3C01E6A03}" name="Cant." totalsRowFunction="sum"/>
    <tableColumn id="4" xr3:uid="{A0F5ECCA-A5B2-40EA-B708-074AF507F596}" name="Tipo" dataDxfId="2">
      <calculatedColumnFormula>IF(Tabla563[[#This Row],[Cant.]]&gt;0,"Entrada","Salida")</calculatedColumnFormula>
    </tableColumn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89A253-8352-4047-A1FC-3AE0A4AEAB16}" name="Tabla5" displayName="Tabla5" ref="B5:D19" totalsRowShown="0">
  <autoFilter ref="B5:D19" xr:uid="{A389A253-8352-4047-A1FC-3AE0A4AEAB16}"/>
  <tableColumns count="3">
    <tableColumn id="1" xr3:uid="{71399E94-95C5-4C25-B458-D5243F2A7591}" name="Estudiante"/>
    <tableColumn id="2" xr3:uid="{B7A1505C-5647-4D1B-A5D3-02D59E211CF3}" name="Nota" dataDxfId="63"/>
    <tableColumn id="3" xr3:uid="{C94F7518-F44A-4C19-BB70-931E3258BBE6}" name="Estatus" dataDxfId="62">
      <calculatedColumnFormula>IF(Tabla5[[#This Row],[Nota]]&lt;50,$G$3,$G$4)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36F2-FC3B-41B4-B4D0-8697160BE6D4}">
  <sheetPr>
    <tabColor theme="0"/>
  </sheetPr>
  <dimension ref="A6:D18"/>
  <sheetViews>
    <sheetView showGridLines="0" topLeftCell="A2" zoomScale="115" zoomScaleNormal="115" workbookViewId="0">
      <selection activeCell="E18" sqref="E18"/>
    </sheetView>
  </sheetViews>
  <sheetFormatPr baseColWidth="10" defaultRowHeight="15" x14ac:dyDescent="0.25"/>
  <cols>
    <col min="1" max="1" width="7.28515625" customWidth="1"/>
    <col min="2" max="2" width="4.5703125" customWidth="1"/>
    <col min="3" max="3" width="5.140625" customWidth="1"/>
    <col min="4" max="4" width="68.140625" customWidth="1"/>
  </cols>
  <sheetData>
    <row r="6" spans="1:4" x14ac:dyDescent="0.25">
      <c r="A6" s="1"/>
      <c r="B6" s="2" t="s">
        <v>0</v>
      </c>
      <c r="C6" s="18" t="s">
        <v>68</v>
      </c>
      <c r="D6" s="18"/>
    </row>
    <row r="7" spans="1:4" x14ac:dyDescent="0.25">
      <c r="B7" s="3">
        <v>1</v>
      </c>
      <c r="C7" s="4" t="s">
        <v>1</v>
      </c>
      <c r="D7" s="1" t="s">
        <v>2</v>
      </c>
    </row>
    <row r="8" spans="1:4" x14ac:dyDescent="0.25">
      <c r="B8" s="3">
        <v>1</v>
      </c>
      <c r="C8" s="4" t="s">
        <v>3</v>
      </c>
      <c r="D8" s="1" t="s">
        <v>72</v>
      </c>
    </row>
    <row r="9" spans="1:4" x14ac:dyDescent="0.25">
      <c r="B9" s="3">
        <v>1</v>
      </c>
      <c r="C9" s="4" t="s">
        <v>4</v>
      </c>
      <c r="D9" s="1" t="s">
        <v>6</v>
      </c>
    </row>
    <row r="10" spans="1:4" x14ac:dyDescent="0.25">
      <c r="B10" s="3">
        <v>1</v>
      </c>
      <c r="C10" s="4" t="s">
        <v>5</v>
      </c>
      <c r="D10" s="1" t="s">
        <v>7</v>
      </c>
    </row>
    <row r="11" spans="1:4" x14ac:dyDescent="0.25">
      <c r="B11" s="5"/>
      <c r="C11" s="4"/>
      <c r="D11" s="1"/>
    </row>
    <row r="12" spans="1:4" x14ac:dyDescent="0.25">
      <c r="B12" s="2" t="s">
        <v>8</v>
      </c>
      <c r="C12" s="18" t="s">
        <v>9</v>
      </c>
      <c r="D12" s="18"/>
    </row>
    <row r="13" spans="1:4" x14ac:dyDescent="0.25">
      <c r="B13" s="3">
        <v>1</v>
      </c>
      <c r="C13" s="4" t="s">
        <v>10</v>
      </c>
      <c r="D13" s="1" t="s">
        <v>11</v>
      </c>
    </row>
    <row r="14" spans="1:4" x14ac:dyDescent="0.25">
      <c r="B14" s="3">
        <v>1</v>
      </c>
      <c r="C14" s="4" t="s">
        <v>12</v>
      </c>
      <c r="D14" s="1" t="s">
        <v>76</v>
      </c>
    </row>
    <row r="15" spans="1:4" x14ac:dyDescent="0.25">
      <c r="B15" s="3">
        <v>1</v>
      </c>
      <c r="C15" s="4" t="s">
        <v>14</v>
      </c>
      <c r="D15" s="1" t="s">
        <v>13</v>
      </c>
    </row>
    <row r="16" spans="1:4" x14ac:dyDescent="0.25">
      <c r="B16" s="3">
        <v>1</v>
      </c>
      <c r="C16" s="4" t="s">
        <v>16</v>
      </c>
      <c r="D16" s="1" t="s">
        <v>15</v>
      </c>
    </row>
    <row r="17" spans="2:4" x14ac:dyDescent="0.25">
      <c r="B17" s="3">
        <v>1</v>
      </c>
      <c r="C17" s="4" t="s">
        <v>18</v>
      </c>
      <c r="D17" s="1" t="s">
        <v>17</v>
      </c>
    </row>
    <row r="18" spans="2:4" x14ac:dyDescent="0.25">
      <c r="B18" s="3">
        <v>1</v>
      </c>
      <c r="C18" s="4" t="s">
        <v>75</v>
      </c>
      <c r="D18" s="1" t="s">
        <v>74</v>
      </c>
    </row>
  </sheetData>
  <mergeCells count="2">
    <mergeCell ref="C6:D6"/>
    <mergeCell ref="C12:D12"/>
  </mergeCells>
  <phoneticPr fontId="8" type="noConversion"/>
  <conditionalFormatting sqref="B7">
    <cfRule type="iconSet" priority="5">
      <iconSet iconSet="3Symbols" showValue="0">
        <cfvo type="percent" val="0"/>
        <cfvo type="num" val="0"/>
        <cfvo type="num" val="0"/>
      </iconSet>
    </cfRule>
  </conditionalFormatting>
  <conditionalFormatting sqref="B8:B18">
    <cfRule type="iconSet" priority="14">
      <iconSet iconSet="3Symbols" showValue="0">
        <cfvo type="percent" val="0"/>
        <cfvo type="num" val="0"/>
        <cfvo type="num" val="0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8130-FF7B-483C-A857-ECD820EDDA6D}">
  <dimension ref="B6:E16"/>
  <sheetViews>
    <sheetView showGridLines="0" workbookViewId="0">
      <selection activeCell="E16" sqref="E16"/>
    </sheetView>
  </sheetViews>
  <sheetFormatPr baseColWidth="10" defaultRowHeight="15" x14ac:dyDescent="0.25"/>
  <cols>
    <col min="1" max="1" width="6.85546875" customWidth="1"/>
    <col min="2" max="3" width="11.7109375" customWidth="1"/>
    <col min="4" max="4" width="26.42578125" bestFit="1" customWidth="1"/>
    <col min="5" max="5" width="8.85546875" customWidth="1"/>
    <col min="6" max="6" width="28.42578125" bestFit="1" customWidth="1"/>
    <col min="7" max="8" width="9.42578125" bestFit="1" customWidth="1"/>
    <col min="9" max="9" width="12.5703125" bestFit="1" customWidth="1"/>
    <col min="10" max="10" width="11.140625" bestFit="1" customWidth="1"/>
    <col min="11" max="11" width="13.85546875" bestFit="1" customWidth="1"/>
    <col min="12" max="12" width="26.85546875" bestFit="1" customWidth="1"/>
    <col min="13" max="13" width="10.140625" bestFit="1" customWidth="1"/>
    <col min="14" max="14" width="9.7109375" bestFit="1" customWidth="1"/>
    <col min="15" max="15" width="12.7109375" bestFit="1" customWidth="1"/>
    <col min="16" max="16" width="28.42578125" bestFit="1" customWidth="1"/>
    <col min="17" max="17" width="18.85546875" bestFit="1" customWidth="1"/>
    <col min="18" max="19" width="12.5703125" bestFit="1" customWidth="1"/>
  </cols>
  <sheetData>
    <row r="6" spans="2:5" x14ac:dyDescent="0.25">
      <c r="B6" s="8"/>
      <c r="C6" s="8"/>
      <c r="D6" s="6"/>
      <c r="E6" s="7"/>
    </row>
    <row r="7" spans="2:5" x14ac:dyDescent="0.25">
      <c r="B7" t="s">
        <v>41</v>
      </c>
      <c r="C7" t="s">
        <v>71</v>
      </c>
      <c r="D7" t="s">
        <v>42</v>
      </c>
      <c r="E7" t="s">
        <v>43</v>
      </c>
    </row>
    <row r="8" spans="2:5" x14ac:dyDescent="0.25">
      <c r="B8" s="9">
        <v>45005</v>
      </c>
      <c r="C8" t="s">
        <v>19</v>
      </c>
      <c r="D8" t="s">
        <v>69</v>
      </c>
      <c r="E8">
        <v>15</v>
      </c>
    </row>
    <row r="9" spans="2:5" x14ac:dyDescent="0.25">
      <c r="B9" s="9">
        <v>45005</v>
      </c>
      <c r="C9" t="s">
        <v>20</v>
      </c>
      <c r="D9" t="s">
        <v>21</v>
      </c>
      <c r="E9">
        <v>20</v>
      </c>
    </row>
    <row r="10" spans="2:5" x14ac:dyDescent="0.25">
      <c r="B10" s="9">
        <v>45005</v>
      </c>
      <c r="C10" t="s">
        <v>22</v>
      </c>
      <c r="D10" t="s">
        <v>23</v>
      </c>
      <c r="E10">
        <v>5</v>
      </c>
    </row>
    <row r="11" spans="2:5" x14ac:dyDescent="0.25">
      <c r="B11" s="9">
        <v>45005</v>
      </c>
      <c r="C11" t="s">
        <v>24</v>
      </c>
      <c r="D11" t="s">
        <v>25</v>
      </c>
      <c r="E11">
        <v>13</v>
      </c>
    </row>
    <row r="12" spans="2:5" x14ac:dyDescent="0.25">
      <c r="B12" s="9">
        <v>45005</v>
      </c>
      <c r="C12" t="s">
        <v>26</v>
      </c>
      <c r="D12" t="s">
        <v>27</v>
      </c>
      <c r="E12">
        <v>10</v>
      </c>
    </row>
    <row r="13" spans="2:5" x14ac:dyDescent="0.25">
      <c r="B13" s="9">
        <v>45005</v>
      </c>
      <c r="C13" t="s">
        <v>28</v>
      </c>
      <c r="D13" t="s">
        <v>29</v>
      </c>
      <c r="E13">
        <v>12</v>
      </c>
    </row>
    <row r="14" spans="2:5" x14ac:dyDescent="0.25">
      <c r="B14" s="9">
        <v>45005</v>
      </c>
      <c r="C14" t="s">
        <v>30</v>
      </c>
      <c r="D14" t="s">
        <v>31</v>
      </c>
      <c r="E14">
        <v>8</v>
      </c>
    </row>
    <row r="15" spans="2:5" x14ac:dyDescent="0.25">
      <c r="B15" s="9">
        <v>45005</v>
      </c>
      <c r="C15" t="s">
        <v>32</v>
      </c>
      <c r="D15" t="s">
        <v>70</v>
      </c>
      <c r="E15">
        <v>13</v>
      </c>
    </row>
    <row r="16" spans="2:5" x14ac:dyDescent="0.25">
      <c r="B16" s="9">
        <v>45005</v>
      </c>
      <c r="C16" t="s">
        <v>33</v>
      </c>
      <c r="D16" t="s">
        <v>34</v>
      </c>
      <c r="E16">
        <v>2</v>
      </c>
    </row>
  </sheetData>
  <phoneticPr fontId="8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ECD3-2E4B-4691-A3D9-EC0078B7739F}">
  <dimension ref="B6:K49"/>
  <sheetViews>
    <sheetView showGridLines="0" topLeftCell="A14" zoomScale="80" zoomScaleNormal="80" workbookViewId="0">
      <selection activeCell="M18" sqref="M18"/>
    </sheetView>
  </sheetViews>
  <sheetFormatPr baseColWidth="10" defaultRowHeight="15" x14ac:dyDescent="0.25"/>
  <cols>
    <col min="1" max="1" width="6.85546875" customWidth="1"/>
    <col min="2" max="3" width="11.7109375" customWidth="1"/>
    <col min="4" max="4" width="26.42578125" bestFit="1" customWidth="1"/>
    <col min="5" max="5" width="8.85546875" customWidth="1"/>
    <col min="8" max="8" width="28.42578125" bestFit="1" customWidth="1"/>
    <col min="9" max="9" width="10.7109375" customWidth="1"/>
    <col min="10" max="10" width="6.28515625" bestFit="1" customWidth="1"/>
    <col min="11" max="11" width="9.85546875" bestFit="1" customWidth="1"/>
  </cols>
  <sheetData>
    <row r="6" spans="2:9" x14ac:dyDescent="0.25">
      <c r="B6" s="8"/>
      <c r="C6" s="8"/>
      <c r="D6" s="6"/>
      <c r="E6" s="7"/>
    </row>
    <row r="7" spans="2:9" x14ac:dyDescent="0.25">
      <c r="B7" t="s">
        <v>41</v>
      </c>
      <c r="C7" t="s">
        <v>71</v>
      </c>
      <c r="D7" t="s">
        <v>42</v>
      </c>
      <c r="E7" t="s">
        <v>43</v>
      </c>
      <c r="F7" t="s">
        <v>93</v>
      </c>
      <c r="H7" t="s">
        <v>79</v>
      </c>
      <c r="I7" t="s">
        <v>77</v>
      </c>
    </row>
    <row r="8" spans="2:9" x14ac:dyDescent="0.25">
      <c r="B8" s="9">
        <v>45005</v>
      </c>
      <c r="C8" t="s">
        <v>19</v>
      </c>
      <c r="D8" t="s">
        <v>69</v>
      </c>
      <c r="E8">
        <v>15</v>
      </c>
      <c r="F8" t="str">
        <f>IF(Tabla563[[#This Row],[Cant.]]&gt;0,"Entrada","Salida")</f>
        <v>Entrada</v>
      </c>
      <c r="H8" t="s">
        <v>80</v>
      </c>
      <c r="I8" t="s">
        <v>78</v>
      </c>
    </row>
    <row r="9" spans="2:9" x14ac:dyDescent="0.25">
      <c r="B9" s="9">
        <v>45005</v>
      </c>
      <c r="C9" t="s">
        <v>20</v>
      </c>
      <c r="D9" t="s">
        <v>21</v>
      </c>
      <c r="E9">
        <v>20</v>
      </c>
      <c r="F9" t="str">
        <f>IF(Tabla563[[#This Row],[Cant.]]&gt;0,"Entrada","Salida")</f>
        <v>Entrada</v>
      </c>
    </row>
    <row r="10" spans="2:9" x14ac:dyDescent="0.25">
      <c r="B10" s="9">
        <v>45005</v>
      </c>
      <c r="C10" t="s">
        <v>22</v>
      </c>
      <c r="D10" t="s">
        <v>23</v>
      </c>
      <c r="E10">
        <v>5</v>
      </c>
      <c r="F10" t="str">
        <f>IF(Tabla563[[#This Row],[Cant.]]&gt;0,"Entrada","Salida")</f>
        <v>Entrada</v>
      </c>
    </row>
    <row r="11" spans="2:9" x14ac:dyDescent="0.25">
      <c r="B11" s="9">
        <v>45005</v>
      </c>
      <c r="C11" t="s">
        <v>24</v>
      </c>
      <c r="D11" t="s">
        <v>25</v>
      </c>
      <c r="E11">
        <v>13</v>
      </c>
      <c r="F11" t="str">
        <f>IF(Tabla563[[#This Row],[Cant.]]&gt;0,"Entrada","Salida")</f>
        <v>Entrada</v>
      </c>
      <c r="H11" s="21" t="s">
        <v>82</v>
      </c>
    </row>
    <row r="12" spans="2:9" x14ac:dyDescent="0.25">
      <c r="B12" s="9">
        <v>45005</v>
      </c>
      <c r="C12" t="s">
        <v>26</v>
      </c>
      <c r="D12" t="s">
        <v>27</v>
      </c>
      <c r="E12">
        <v>10</v>
      </c>
      <c r="F12" t="str">
        <f>IF(Tabla563[[#This Row],[Cant.]]&gt;0,"Entrada","Salida")</f>
        <v>Entrada</v>
      </c>
      <c r="H12" t="s">
        <v>84</v>
      </c>
    </row>
    <row r="13" spans="2:9" x14ac:dyDescent="0.25">
      <c r="B13" s="9">
        <v>45005</v>
      </c>
      <c r="C13" t="s">
        <v>28</v>
      </c>
      <c r="D13" t="s">
        <v>29</v>
      </c>
      <c r="E13">
        <v>12</v>
      </c>
      <c r="F13" t="str">
        <f>IF(Tabla563[[#This Row],[Cant.]]&gt;0,"Entrada","Salida")</f>
        <v>Entrada</v>
      </c>
      <c r="H13" t="s">
        <v>97</v>
      </c>
    </row>
    <row r="14" spans="2:9" x14ac:dyDescent="0.25">
      <c r="B14" s="9">
        <v>45005</v>
      </c>
      <c r="C14" t="s">
        <v>30</v>
      </c>
      <c r="D14" t="s">
        <v>31</v>
      </c>
      <c r="E14">
        <v>8</v>
      </c>
      <c r="F14" t="str">
        <f>IF(Tabla563[[#This Row],[Cant.]]&gt;0,"Entrada","Salida")</f>
        <v>Entrada</v>
      </c>
    </row>
    <row r="15" spans="2:9" x14ac:dyDescent="0.25">
      <c r="B15" s="9">
        <v>45005</v>
      </c>
      <c r="C15" t="s">
        <v>32</v>
      </c>
      <c r="D15" t="s">
        <v>70</v>
      </c>
      <c r="E15">
        <v>13</v>
      </c>
      <c r="F15" t="str">
        <f>IF(Tabla563[[#This Row],[Cant.]]&gt;0,"Entrada","Salida")</f>
        <v>Entrada</v>
      </c>
    </row>
    <row r="16" spans="2:9" x14ac:dyDescent="0.25">
      <c r="B16" s="9">
        <v>45005</v>
      </c>
      <c r="C16" t="s">
        <v>33</v>
      </c>
      <c r="D16" t="s">
        <v>34</v>
      </c>
      <c r="E16">
        <v>2</v>
      </c>
      <c r="F16" t="str">
        <f>IF(Tabla563[[#This Row],[Cant.]]&gt;0,"Entrada","Salida")</f>
        <v>Entrada</v>
      </c>
      <c r="H16" s="19" t="s">
        <v>83</v>
      </c>
      <c r="I16" s="19" t="s">
        <v>94</v>
      </c>
    </row>
    <row r="17" spans="2:11" x14ac:dyDescent="0.25">
      <c r="B17" s="9">
        <v>45005</v>
      </c>
      <c r="C17" t="s">
        <v>35</v>
      </c>
      <c r="D17" t="s">
        <v>36</v>
      </c>
      <c r="E17">
        <v>2</v>
      </c>
      <c r="F17" t="str">
        <f>IF(Tabla563[[#This Row],[Cant.]]&gt;0,"Entrada","Salida")</f>
        <v>Entrada</v>
      </c>
      <c r="H17" s="19" t="s">
        <v>81</v>
      </c>
      <c r="I17" s="22" t="s">
        <v>95</v>
      </c>
      <c r="J17" s="23" t="s">
        <v>96</v>
      </c>
      <c r="K17" t="s">
        <v>83</v>
      </c>
    </row>
    <row r="18" spans="2:11" x14ac:dyDescent="0.25">
      <c r="B18" s="9">
        <v>45005</v>
      </c>
      <c r="C18" t="s">
        <v>37</v>
      </c>
      <c r="D18" t="s">
        <v>38</v>
      </c>
      <c r="E18">
        <v>16</v>
      </c>
      <c r="F18" t="str">
        <f>IF(Tabla563[[#This Row],[Cant.]]&gt;0,"Entrada","Salida")</f>
        <v>Entrada</v>
      </c>
      <c r="H18" s="6" t="s">
        <v>21</v>
      </c>
      <c r="I18" s="20">
        <v>30</v>
      </c>
      <c r="J18" s="20">
        <v>-17</v>
      </c>
      <c r="K18" s="20">
        <v>13</v>
      </c>
    </row>
    <row r="19" spans="2:11" x14ac:dyDescent="0.25">
      <c r="B19" s="9">
        <v>45005</v>
      </c>
      <c r="C19" t="s">
        <v>39</v>
      </c>
      <c r="D19" t="s">
        <v>40</v>
      </c>
      <c r="E19">
        <v>18</v>
      </c>
      <c r="F19" t="str">
        <f>IF(Tabla563[[#This Row],[Cant.]]&gt;0,"Entrada","Salida")</f>
        <v>Entrada</v>
      </c>
      <c r="H19" s="6" t="s">
        <v>23</v>
      </c>
      <c r="I19" s="20">
        <v>15</v>
      </c>
      <c r="J19" s="20">
        <v>-15</v>
      </c>
      <c r="K19" s="20">
        <v>0</v>
      </c>
    </row>
    <row r="20" spans="2:11" x14ac:dyDescent="0.25">
      <c r="B20" s="9">
        <v>45018</v>
      </c>
      <c r="C20" t="s">
        <v>20</v>
      </c>
      <c r="D20" t="s">
        <v>21</v>
      </c>
      <c r="E20">
        <v>-12</v>
      </c>
      <c r="F20" t="str">
        <f>IF(Tabla563[[#This Row],[Cant.]]&gt;0,"Entrada","Salida")</f>
        <v>Salida</v>
      </c>
      <c r="H20" s="6" t="s">
        <v>29</v>
      </c>
      <c r="I20" s="20">
        <v>16</v>
      </c>
      <c r="J20" s="20">
        <v>-12</v>
      </c>
      <c r="K20" s="20">
        <v>4</v>
      </c>
    </row>
    <row r="21" spans="2:11" x14ac:dyDescent="0.25">
      <c r="B21" s="9">
        <v>45018</v>
      </c>
      <c r="C21" t="s">
        <v>19</v>
      </c>
      <c r="D21" t="s">
        <v>69</v>
      </c>
      <c r="E21">
        <v>-8</v>
      </c>
      <c r="F21" t="str">
        <f>IF(Tabla563[[#This Row],[Cant.]]&gt;0,"Entrada","Salida")</f>
        <v>Salida</v>
      </c>
      <c r="H21" s="6" t="s">
        <v>31</v>
      </c>
      <c r="I21" s="20">
        <v>8</v>
      </c>
      <c r="J21" s="20">
        <v>-5</v>
      </c>
      <c r="K21" s="20">
        <v>3</v>
      </c>
    </row>
    <row r="22" spans="2:11" x14ac:dyDescent="0.25">
      <c r="B22" s="9">
        <v>45018</v>
      </c>
      <c r="C22" t="s">
        <v>32</v>
      </c>
      <c r="D22" t="s">
        <v>70</v>
      </c>
      <c r="E22">
        <v>-5</v>
      </c>
      <c r="F22" t="str">
        <f>IF(Tabla563[[#This Row],[Cant.]]&gt;0,"Entrada","Salida")</f>
        <v>Salida</v>
      </c>
      <c r="H22" s="6" t="s">
        <v>69</v>
      </c>
      <c r="I22" s="20">
        <v>15</v>
      </c>
      <c r="J22" s="20">
        <v>-13</v>
      </c>
      <c r="K22" s="20">
        <v>2</v>
      </c>
    </row>
    <row r="23" spans="2:11" x14ac:dyDescent="0.25">
      <c r="B23" s="9">
        <v>45018</v>
      </c>
      <c r="C23" t="s">
        <v>24</v>
      </c>
      <c r="D23" t="s">
        <v>25</v>
      </c>
      <c r="E23">
        <v>-8</v>
      </c>
      <c r="F23" t="str">
        <f>IF(Tabla563[[#This Row],[Cant.]]&gt;0,"Entrada","Salida")</f>
        <v>Salida</v>
      </c>
      <c r="H23" s="6" t="s">
        <v>25</v>
      </c>
      <c r="I23" s="20">
        <v>23</v>
      </c>
      <c r="J23" s="20">
        <v>-13</v>
      </c>
      <c r="K23" s="20">
        <v>10</v>
      </c>
    </row>
    <row r="24" spans="2:11" x14ac:dyDescent="0.25">
      <c r="B24" s="9">
        <v>45018</v>
      </c>
      <c r="C24" t="s">
        <v>33</v>
      </c>
      <c r="D24" t="s">
        <v>34</v>
      </c>
      <c r="E24">
        <v>-2</v>
      </c>
      <c r="F24" t="str">
        <f>IF(Tabla563[[#This Row],[Cant.]]&gt;0,"Entrada","Salida")</f>
        <v>Salida</v>
      </c>
      <c r="H24" s="6" t="s">
        <v>34</v>
      </c>
      <c r="I24" s="20">
        <v>6</v>
      </c>
      <c r="J24" s="20">
        <v>-6</v>
      </c>
      <c r="K24" s="20">
        <v>0</v>
      </c>
    </row>
    <row r="25" spans="2:11" x14ac:dyDescent="0.25">
      <c r="B25" s="9">
        <v>45018</v>
      </c>
      <c r="C25" t="s">
        <v>28</v>
      </c>
      <c r="D25" t="s">
        <v>29</v>
      </c>
      <c r="E25">
        <v>-8</v>
      </c>
      <c r="F25" t="str">
        <f>IF(Tabla563[[#This Row],[Cant.]]&gt;0,"Entrada","Salida")</f>
        <v>Salida</v>
      </c>
      <c r="H25" s="6" t="s">
        <v>36</v>
      </c>
      <c r="I25" s="20">
        <v>6</v>
      </c>
      <c r="J25" s="20"/>
      <c r="K25" s="20">
        <v>6</v>
      </c>
    </row>
    <row r="26" spans="2:11" x14ac:dyDescent="0.25">
      <c r="B26" s="9">
        <v>45020</v>
      </c>
      <c r="C26" t="s">
        <v>24</v>
      </c>
      <c r="D26" t="s">
        <v>25</v>
      </c>
      <c r="E26">
        <v>-5</v>
      </c>
      <c r="F26" t="str">
        <f>IF(Tabla563[[#This Row],[Cant.]]&gt;0,"Entrada","Salida")</f>
        <v>Salida</v>
      </c>
      <c r="H26" s="6" t="s">
        <v>27</v>
      </c>
      <c r="I26" s="20">
        <v>20</v>
      </c>
      <c r="J26" s="20">
        <v>-20</v>
      </c>
      <c r="K26" s="20">
        <v>0</v>
      </c>
    </row>
    <row r="27" spans="2:11" x14ac:dyDescent="0.25">
      <c r="B27" s="9">
        <v>45020</v>
      </c>
      <c r="C27" t="s">
        <v>37</v>
      </c>
      <c r="D27" t="s">
        <v>38</v>
      </c>
      <c r="E27">
        <v>-8</v>
      </c>
      <c r="F27" t="str">
        <f>IF(Tabla563[[#This Row],[Cant.]]&gt;0,"Entrada","Salida")</f>
        <v>Salida</v>
      </c>
      <c r="H27" s="6" t="s">
        <v>38</v>
      </c>
      <c r="I27" s="20">
        <v>16</v>
      </c>
      <c r="J27" s="20">
        <v>-8</v>
      </c>
      <c r="K27" s="20">
        <v>8</v>
      </c>
    </row>
    <row r="28" spans="2:11" x14ac:dyDescent="0.25">
      <c r="B28" s="9">
        <v>45020</v>
      </c>
      <c r="C28" t="s">
        <v>22</v>
      </c>
      <c r="D28" t="s">
        <v>23</v>
      </c>
      <c r="E28">
        <v>-5</v>
      </c>
      <c r="F28" t="str">
        <f>IF(Tabla563[[#This Row],[Cant.]]&gt;0,"Entrada","Salida")</f>
        <v>Salida</v>
      </c>
      <c r="H28" s="6" t="s">
        <v>40</v>
      </c>
      <c r="I28" s="20">
        <v>18</v>
      </c>
      <c r="J28" s="20">
        <v>-12</v>
      </c>
      <c r="K28" s="20">
        <v>6</v>
      </c>
    </row>
    <row r="29" spans="2:11" x14ac:dyDescent="0.25">
      <c r="B29" s="9">
        <v>45024</v>
      </c>
      <c r="C29" t="s">
        <v>39</v>
      </c>
      <c r="D29" t="s">
        <v>40</v>
      </c>
      <c r="E29">
        <v>-6</v>
      </c>
      <c r="F29" t="str">
        <f>IF(Tabla563[[#This Row],[Cant.]]&gt;0,"Entrada","Salida")</f>
        <v>Salida</v>
      </c>
      <c r="H29" s="6" t="s">
        <v>70</v>
      </c>
      <c r="I29" s="20">
        <v>13</v>
      </c>
      <c r="J29" s="20">
        <v>-13</v>
      </c>
      <c r="K29" s="20">
        <v>0</v>
      </c>
    </row>
    <row r="30" spans="2:11" x14ac:dyDescent="0.25">
      <c r="B30" s="9">
        <v>45033</v>
      </c>
      <c r="C30" t="s">
        <v>28</v>
      </c>
      <c r="D30" t="s">
        <v>29</v>
      </c>
      <c r="E30">
        <v>-4</v>
      </c>
      <c r="F30" t="str">
        <f>IF(Tabla563[[#This Row],[Cant.]]&gt;0,"Entrada","Salida")</f>
        <v>Salida</v>
      </c>
      <c r="H30" s="6" t="s">
        <v>83</v>
      </c>
      <c r="I30" s="20">
        <v>186</v>
      </c>
      <c r="J30" s="20">
        <v>-134</v>
      </c>
      <c r="K30" s="20">
        <v>52</v>
      </c>
    </row>
    <row r="31" spans="2:11" x14ac:dyDescent="0.25">
      <c r="B31" s="9">
        <v>45033</v>
      </c>
      <c r="C31" t="s">
        <v>32</v>
      </c>
      <c r="D31" t="s">
        <v>70</v>
      </c>
      <c r="E31">
        <v>-4</v>
      </c>
      <c r="F31" t="str">
        <f>IF(Tabla563[[#This Row],[Cant.]]&gt;0,"Entrada","Salida")</f>
        <v>Salida</v>
      </c>
    </row>
    <row r="32" spans="2:11" x14ac:dyDescent="0.25">
      <c r="B32" s="9">
        <v>45033</v>
      </c>
      <c r="C32" t="s">
        <v>20</v>
      </c>
      <c r="D32" t="s">
        <v>21</v>
      </c>
      <c r="E32">
        <v>-5</v>
      </c>
      <c r="F32" t="str">
        <f>IF(Tabla563[[#This Row],[Cant.]]&gt;0,"Entrada","Salida")</f>
        <v>Salida</v>
      </c>
    </row>
    <row r="33" spans="2:9" x14ac:dyDescent="0.25">
      <c r="B33" s="9">
        <v>45033</v>
      </c>
      <c r="C33" t="s">
        <v>39</v>
      </c>
      <c r="D33" t="s">
        <v>40</v>
      </c>
      <c r="E33">
        <v>-6</v>
      </c>
      <c r="F33" t="str">
        <f>IF(Tabla563[[#This Row],[Cant.]]&gt;0,"Entrada","Salida")</f>
        <v>Salida</v>
      </c>
      <c r="H33" s="6" t="s">
        <v>98</v>
      </c>
    </row>
    <row r="34" spans="2:9" x14ac:dyDescent="0.25">
      <c r="B34" s="9">
        <v>45033</v>
      </c>
      <c r="C34" t="s">
        <v>26</v>
      </c>
      <c r="D34" t="s">
        <v>27</v>
      </c>
      <c r="E34">
        <v>-10</v>
      </c>
      <c r="F34" t="str">
        <f>IF(Tabla563[[#This Row],[Cant.]]&gt;0,"Entrada","Salida")</f>
        <v>Salida</v>
      </c>
    </row>
    <row r="35" spans="2:9" x14ac:dyDescent="0.25">
      <c r="B35" s="9">
        <v>45037</v>
      </c>
      <c r="C35" t="s">
        <v>24</v>
      </c>
      <c r="D35" t="s">
        <v>25</v>
      </c>
      <c r="E35">
        <v>10</v>
      </c>
      <c r="F35" t="str">
        <f>IF(Tabla563[[#This Row],[Cant.]]&gt;0,"Entrada","Salida")</f>
        <v>Entrada</v>
      </c>
      <c r="H35" t="s">
        <v>99</v>
      </c>
      <c r="I35" t="s">
        <v>100</v>
      </c>
    </row>
    <row r="36" spans="2:9" x14ac:dyDescent="0.25">
      <c r="B36" s="9">
        <v>45037</v>
      </c>
      <c r="C36" t="s">
        <v>20</v>
      </c>
      <c r="D36" t="s">
        <v>21</v>
      </c>
      <c r="E36">
        <v>10</v>
      </c>
      <c r="F36" t="str">
        <f>IF(Tabla563[[#This Row],[Cant.]]&gt;0,"Entrada","Salida")</f>
        <v>Entrada</v>
      </c>
    </row>
    <row r="37" spans="2:9" x14ac:dyDescent="0.25">
      <c r="B37" s="9">
        <v>45037</v>
      </c>
      <c r="C37" t="s">
        <v>22</v>
      </c>
      <c r="D37" t="s">
        <v>23</v>
      </c>
      <c r="E37">
        <v>10</v>
      </c>
      <c r="F37" t="str">
        <f>IF(Tabla563[[#This Row],[Cant.]]&gt;0,"Entrada","Salida")</f>
        <v>Entrada</v>
      </c>
    </row>
    <row r="38" spans="2:9" x14ac:dyDescent="0.25">
      <c r="B38" s="9">
        <v>45037</v>
      </c>
      <c r="C38" t="s">
        <v>26</v>
      </c>
      <c r="D38" t="s">
        <v>27</v>
      </c>
      <c r="E38">
        <v>10</v>
      </c>
      <c r="F38" t="str">
        <f>IF(Tabla563[[#This Row],[Cant.]]&gt;0,"Entrada","Salida")</f>
        <v>Entrada</v>
      </c>
    </row>
    <row r="39" spans="2:9" x14ac:dyDescent="0.25">
      <c r="B39" s="9">
        <v>45037</v>
      </c>
      <c r="C39" t="s">
        <v>28</v>
      </c>
      <c r="D39" t="s">
        <v>29</v>
      </c>
      <c r="E39">
        <v>4</v>
      </c>
      <c r="F39" t="str">
        <f>IF(Tabla563[[#This Row],[Cant.]]&gt;0,"Entrada","Salida")</f>
        <v>Entrada</v>
      </c>
    </row>
    <row r="40" spans="2:9" x14ac:dyDescent="0.25">
      <c r="B40" s="9">
        <v>45037</v>
      </c>
      <c r="C40" t="s">
        <v>33</v>
      </c>
      <c r="D40" t="s">
        <v>34</v>
      </c>
      <c r="E40">
        <v>4</v>
      </c>
      <c r="F40" t="str">
        <f>IF(Tabla563[[#This Row],[Cant.]]&gt;0,"Entrada","Salida")</f>
        <v>Entrada</v>
      </c>
    </row>
    <row r="41" spans="2:9" x14ac:dyDescent="0.25">
      <c r="B41" s="9">
        <v>45037</v>
      </c>
      <c r="C41" t="s">
        <v>35</v>
      </c>
      <c r="D41" t="s">
        <v>36</v>
      </c>
      <c r="E41">
        <v>4</v>
      </c>
      <c r="F41" t="str">
        <f>IF(Tabla563[[#This Row],[Cant.]]&gt;0,"Entrada","Salida")</f>
        <v>Entrada</v>
      </c>
    </row>
    <row r="42" spans="2:9" x14ac:dyDescent="0.25">
      <c r="B42" s="9">
        <v>45049</v>
      </c>
      <c r="C42" t="s">
        <v>22</v>
      </c>
      <c r="D42" t="s">
        <v>23</v>
      </c>
      <c r="E42">
        <v>-8</v>
      </c>
      <c r="F42" t="str">
        <f>IF(Tabla563[[#This Row],[Cant.]]&gt;0,"Entrada","Salida")</f>
        <v>Salida</v>
      </c>
    </row>
    <row r="43" spans="2:9" x14ac:dyDescent="0.25">
      <c r="B43" s="9">
        <v>45051</v>
      </c>
      <c r="C43" t="s">
        <v>26</v>
      </c>
      <c r="D43" t="s">
        <v>27</v>
      </c>
      <c r="E43">
        <v>-10</v>
      </c>
      <c r="F43" t="str">
        <f>IF(Tabla563[[#This Row],[Cant.]]&gt;0,"Entrada","Salida")</f>
        <v>Salida</v>
      </c>
    </row>
    <row r="44" spans="2:9" x14ac:dyDescent="0.25">
      <c r="B44" s="9">
        <v>45051</v>
      </c>
      <c r="C44" t="s">
        <v>30</v>
      </c>
      <c r="D44" t="s">
        <v>31</v>
      </c>
      <c r="E44">
        <v>-5</v>
      </c>
      <c r="F44" t="str">
        <f>IF(Tabla563[[#This Row],[Cant.]]&gt;0,"Entrada","Salida")</f>
        <v>Salida</v>
      </c>
    </row>
    <row r="45" spans="2:9" x14ac:dyDescent="0.25">
      <c r="B45" s="9">
        <v>45051</v>
      </c>
      <c r="C45" t="s">
        <v>33</v>
      </c>
      <c r="D45" t="s">
        <v>34</v>
      </c>
      <c r="E45">
        <v>-2</v>
      </c>
      <c r="F45" t="str">
        <f>IF(Tabla563[[#This Row],[Cant.]]&gt;0,"Entrada","Salida")</f>
        <v>Salida</v>
      </c>
    </row>
    <row r="46" spans="2:9" x14ac:dyDescent="0.25">
      <c r="B46" s="9">
        <v>45051</v>
      </c>
      <c r="C46" t="s">
        <v>22</v>
      </c>
      <c r="D46" t="s">
        <v>23</v>
      </c>
      <c r="E46">
        <v>-2</v>
      </c>
      <c r="F46" t="str">
        <f>IF(Tabla563[[#This Row],[Cant.]]&gt;0,"Entrada","Salida")</f>
        <v>Salida</v>
      </c>
    </row>
    <row r="47" spans="2:9" x14ac:dyDescent="0.25">
      <c r="B47" s="9">
        <v>45053</v>
      </c>
      <c r="C47" t="s">
        <v>33</v>
      </c>
      <c r="D47" t="s">
        <v>34</v>
      </c>
      <c r="E47">
        <v>-2</v>
      </c>
      <c r="F47" t="str">
        <f>IF(Tabla563[[#This Row],[Cant.]]&gt;0,"Entrada","Salida")</f>
        <v>Salida</v>
      </c>
    </row>
    <row r="48" spans="2:9" x14ac:dyDescent="0.25">
      <c r="B48" s="9">
        <v>45056</v>
      </c>
      <c r="C48" t="s">
        <v>19</v>
      </c>
      <c r="D48" t="s">
        <v>69</v>
      </c>
      <c r="E48">
        <v>-5</v>
      </c>
      <c r="F48" t="str">
        <f>IF(Tabla563[[#This Row],[Cant.]]&gt;0,"Entrada","Salida")</f>
        <v>Salida</v>
      </c>
    </row>
    <row r="49" spans="2:6" x14ac:dyDescent="0.25">
      <c r="B49" s="9">
        <v>45058</v>
      </c>
      <c r="C49" t="s">
        <v>32</v>
      </c>
      <c r="D49" t="s">
        <v>70</v>
      </c>
      <c r="E49">
        <v>-4</v>
      </c>
      <c r="F49" t="str">
        <f>IF(Tabla563[[#This Row],[Cant.]]&gt;0,"Entrada","Salida")</f>
        <v>Salida</v>
      </c>
    </row>
  </sheetData>
  <conditionalFormatting pivot="1" sqref="K18:K29">
    <cfRule type="cellIs" dxfId="1" priority="1" operator="equal">
      <formula>0</formula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7031-3A83-4E3A-9CD7-34FAC81651F6}">
  <sheetPr>
    <tabColor theme="5" tint="0.79998168889431442"/>
  </sheetPr>
  <dimension ref="B6:AA16"/>
  <sheetViews>
    <sheetView showGridLines="0" workbookViewId="0">
      <selection activeCell="A11" sqref="A11"/>
    </sheetView>
  </sheetViews>
  <sheetFormatPr baseColWidth="10" defaultRowHeight="15" x14ac:dyDescent="0.25"/>
  <cols>
    <col min="1" max="1" width="6.85546875" customWidth="1"/>
    <col min="2" max="2" width="11.7109375" customWidth="1"/>
    <col min="3" max="3" width="26.42578125" bestFit="1" customWidth="1"/>
    <col min="4" max="19" width="11.5703125" customWidth="1"/>
  </cols>
  <sheetData>
    <row r="6" spans="2:27" x14ac:dyDescent="0.25">
      <c r="B6" s="8"/>
      <c r="C6" s="6"/>
    </row>
    <row r="7" spans="2:27" x14ac:dyDescent="0.25">
      <c r="B7" s="13" t="s">
        <v>71</v>
      </c>
      <c r="C7" s="13" t="s">
        <v>42</v>
      </c>
      <c r="D7" s="14" t="s">
        <v>73</v>
      </c>
      <c r="E7" s="14">
        <f>+D7+1</f>
        <v>44996</v>
      </c>
      <c r="F7" s="14">
        <f t="shared" ref="F7:S7" si="0">+E7+1</f>
        <v>44997</v>
      </c>
      <c r="G7" s="14">
        <f t="shared" si="0"/>
        <v>44998</v>
      </c>
      <c r="H7" s="14">
        <f t="shared" si="0"/>
        <v>44999</v>
      </c>
      <c r="I7" s="14">
        <f t="shared" si="0"/>
        <v>45000</v>
      </c>
      <c r="J7" s="14">
        <f t="shared" si="0"/>
        <v>45001</v>
      </c>
      <c r="K7" s="14">
        <f t="shared" si="0"/>
        <v>45002</v>
      </c>
      <c r="L7" s="14">
        <f t="shared" si="0"/>
        <v>45003</v>
      </c>
      <c r="M7" s="14">
        <f t="shared" si="0"/>
        <v>45004</v>
      </c>
      <c r="N7" s="14">
        <f t="shared" si="0"/>
        <v>45005</v>
      </c>
      <c r="O7" s="14">
        <f t="shared" si="0"/>
        <v>45006</v>
      </c>
      <c r="P7" s="14">
        <f t="shared" si="0"/>
        <v>45007</v>
      </c>
      <c r="Q7" s="14">
        <f t="shared" si="0"/>
        <v>45008</v>
      </c>
      <c r="R7" s="14">
        <f t="shared" si="0"/>
        <v>45009</v>
      </c>
      <c r="S7" s="14">
        <f t="shared" si="0"/>
        <v>45010</v>
      </c>
      <c r="T7" s="14">
        <f t="shared" ref="T7:AA7" si="1">+S7+1</f>
        <v>45011</v>
      </c>
      <c r="U7" s="14">
        <f t="shared" si="1"/>
        <v>45012</v>
      </c>
      <c r="V7" s="14">
        <f t="shared" si="1"/>
        <v>45013</v>
      </c>
      <c r="W7" s="14">
        <f t="shared" si="1"/>
        <v>45014</v>
      </c>
      <c r="X7" s="14">
        <f t="shared" si="1"/>
        <v>45015</v>
      </c>
      <c r="Y7" s="14">
        <f t="shared" si="1"/>
        <v>45016</v>
      </c>
      <c r="Z7" s="14">
        <f t="shared" si="1"/>
        <v>45017</v>
      </c>
      <c r="AA7" s="14">
        <f t="shared" si="1"/>
        <v>45018</v>
      </c>
    </row>
    <row r="8" spans="2:27" x14ac:dyDescent="0.25">
      <c r="B8" s="15" t="s">
        <v>19</v>
      </c>
      <c r="C8" s="15" t="s">
        <v>69</v>
      </c>
      <c r="D8" s="15">
        <v>4</v>
      </c>
      <c r="E8" s="15"/>
      <c r="F8" s="15"/>
      <c r="G8" s="15"/>
      <c r="H8" s="15"/>
      <c r="I8" s="15"/>
      <c r="J8" s="15">
        <v>-1</v>
      </c>
      <c r="K8" s="15"/>
      <c r="L8" s="15"/>
      <c r="M8" s="15"/>
      <c r="N8" s="15"/>
      <c r="O8" s="15"/>
      <c r="P8" s="15"/>
      <c r="Q8" s="15"/>
      <c r="R8" s="15"/>
      <c r="S8" s="15">
        <v>-5</v>
      </c>
      <c r="T8" s="15"/>
      <c r="U8" s="15"/>
      <c r="V8" s="15"/>
      <c r="W8" s="15"/>
      <c r="X8" s="15"/>
      <c r="Y8" s="15">
        <v>2</v>
      </c>
      <c r="Z8" s="15">
        <v>2</v>
      </c>
      <c r="AA8" s="15">
        <v>3</v>
      </c>
    </row>
    <row r="9" spans="2:27" x14ac:dyDescent="0.25">
      <c r="B9" s="15" t="s">
        <v>20</v>
      </c>
      <c r="C9" s="15" t="s">
        <v>21</v>
      </c>
      <c r="D9" s="15">
        <v>5</v>
      </c>
      <c r="E9" s="15">
        <v>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>
        <v>5</v>
      </c>
      <c r="S9" s="15"/>
      <c r="T9" s="15"/>
      <c r="U9" s="15"/>
      <c r="V9" s="15"/>
      <c r="W9" s="15"/>
      <c r="X9" s="15"/>
      <c r="Y9" s="15">
        <v>2</v>
      </c>
      <c r="Z9" s="15"/>
      <c r="AA9" s="15"/>
    </row>
    <row r="10" spans="2:27" x14ac:dyDescent="0.25">
      <c r="B10" s="15" t="s">
        <v>22</v>
      </c>
      <c r="C10" s="15" t="s">
        <v>23</v>
      </c>
      <c r="D10" s="15">
        <v>20</v>
      </c>
      <c r="E10" s="15"/>
      <c r="F10" s="15"/>
      <c r="G10" s="15">
        <v>10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2:27" x14ac:dyDescent="0.25">
      <c r="B11" s="15" t="s">
        <v>24</v>
      </c>
      <c r="C11" s="15" t="s">
        <v>25</v>
      </c>
      <c r="D11" s="15">
        <v>10</v>
      </c>
      <c r="E11" s="15"/>
      <c r="F11" s="15"/>
      <c r="G11" s="15">
        <v>10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>
        <v>1</v>
      </c>
      <c r="X11" s="15"/>
      <c r="Y11" s="15">
        <v>5</v>
      </c>
      <c r="Z11" s="15"/>
      <c r="AA11" s="15">
        <v>-3</v>
      </c>
    </row>
    <row r="12" spans="2:27" x14ac:dyDescent="0.25">
      <c r="B12" s="15" t="s">
        <v>26</v>
      </c>
      <c r="C12" s="15" t="s">
        <v>27</v>
      </c>
      <c r="D12" s="15">
        <v>5</v>
      </c>
      <c r="E12" s="15"/>
      <c r="F12" s="15"/>
      <c r="G12" s="15">
        <v>2</v>
      </c>
      <c r="H12" s="15"/>
      <c r="I12" s="15"/>
      <c r="J12" s="15">
        <v>5</v>
      </c>
      <c r="K12" s="15"/>
      <c r="L12" s="15"/>
      <c r="M12" s="15"/>
      <c r="N12" s="15"/>
      <c r="O12" s="15"/>
      <c r="P12" s="15">
        <v>10</v>
      </c>
      <c r="Q12" s="15"/>
      <c r="R12" s="15">
        <v>-2</v>
      </c>
      <c r="S12" s="15"/>
      <c r="T12" s="15"/>
      <c r="U12" s="15"/>
      <c r="V12" s="15"/>
      <c r="W12" s="15"/>
      <c r="X12" s="15"/>
      <c r="Y12" s="15">
        <v>5</v>
      </c>
      <c r="Z12" s="15"/>
      <c r="AA12" s="15"/>
    </row>
    <row r="13" spans="2:27" x14ac:dyDescent="0.25">
      <c r="B13" s="15" t="s">
        <v>28</v>
      </c>
      <c r="C13" s="15" t="s">
        <v>29</v>
      </c>
      <c r="D13" s="15">
        <v>0</v>
      </c>
      <c r="E13" s="15"/>
      <c r="F13" s="15"/>
      <c r="G13" s="15"/>
      <c r="H13" s="15"/>
      <c r="I13" s="15"/>
      <c r="J13" s="15">
        <v>4</v>
      </c>
      <c r="K13" s="15"/>
      <c r="L13" s="15"/>
      <c r="M13" s="15">
        <v>20</v>
      </c>
      <c r="N13" s="15"/>
      <c r="O13" s="15"/>
      <c r="P13" s="15"/>
      <c r="Q13" s="15"/>
      <c r="R13" s="15"/>
      <c r="S13" s="15"/>
      <c r="T13" s="15"/>
      <c r="U13" s="15"/>
      <c r="V13" s="15"/>
      <c r="W13" s="15">
        <v>2</v>
      </c>
      <c r="X13" s="15"/>
      <c r="Y13" s="15">
        <v>5</v>
      </c>
      <c r="Z13" s="15"/>
      <c r="AA13" s="15"/>
    </row>
    <row r="14" spans="2:27" x14ac:dyDescent="0.25">
      <c r="B14" s="15" t="s">
        <v>30</v>
      </c>
      <c r="C14" s="15" t="s">
        <v>31</v>
      </c>
      <c r="D14" s="15">
        <v>2</v>
      </c>
      <c r="E14" s="15"/>
      <c r="F14" s="15">
        <v>-2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>
        <v>-4</v>
      </c>
      <c r="R14" s="15"/>
      <c r="S14" s="15"/>
      <c r="T14" s="15"/>
      <c r="U14" s="15"/>
      <c r="V14" s="15"/>
      <c r="W14" s="15">
        <v>5</v>
      </c>
      <c r="X14" s="15"/>
      <c r="Y14" s="15">
        <v>5</v>
      </c>
      <c r="Z14" s="15"/>
      <c r="AA14" s="15"/>
    </row>
    <row r="15" spans="2:27" x14ac:dyDescent="0.25">
      <c r="B15" s="15" t="s">
        <v>32</v>
      </c>
      <c r="C15" s="15" t="s">
        <v>70</v>
      </c>
      <c r="D15" s="15">
        <v>10</v>
      </c>
      <c r="E15" s="15"/>
      <c r="F15" s="15"/>
      <c r="G15" s="15"/>
      <c r="H15" s="15"/>
      <c r="I15" s="15"/>
      <c r="J15" s="15"/>
      <c r="K15" s="15">
        <v>2</v>
      </c>
      <c r="L15" s="15"/>
      <c r="M15" s="15"/>
      <c r="N15" s="15"/>
      <c r="O15" s="15">
        <v>-5</v>
      </c>
      <c r="P15" s="15"/>
      <c r="Q15" s="15"/>
      <c r="R15" s="15">
        <v>-2</v>
      </c>
      <c r="S15" s="15"/>
      <c r="T15" s="15"/>
      <c r="U15" s="15"/>
      <c r="V15" s="15"/>
      <c r="W15" s="15"/>
      <c r="X15" s="15"/>
      <c r="Y15" s="15"/>
      <c r="Z15" s="15"/>
      <c r="AA15" s="15"/>
    </row>
    <row r="16" spans="2:27" x14ac:dyDescent="0.25">
      <c r="B16" s="15" t="s">
        <v>33</v>
      </c>
      <c r="C16" s="15" t="s">
        <v>34</v>
      </c>
      <c r="D16" s="15">
        <v>0</v>
      </c>
      <c r="E16" s="15"/>
      <c r="F16" s="15"/>
      <c r="G16" s="15">
        <v>-1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</sheetData>
  <phoneticPr fontId="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5313-AA23-45B2-9A75-F216788CD64E}">
  <sheetPr>
    <tabColor theme="8" tint="0.79998168889431442"/>
  </sheetPr>
  <dimension ref="B2:I19"/>
  <sheetViews>
    <sheetView showGridLines="0" tabSelected="1" zoomScaleNormal="100" workbookViewId="0"/>
  </sheetViews>
  <sheetFormatPr baseColWidth="10" defaultRowHeight="15" x14ac:dyDescent="0.25"/>
  <cols>
    <col min="1" max="1" width="8.42578125" customWidth="1"/>
    <col min="2" max="2" width="20.28515625" bestFit="1" customWidth="1"/>
    <col min="3" max="3" width="11.42578125" style="8"/>
    <col min="4" max="4" width="13.28515625" customWidth="1"/>
  </cols>
  <sheetData>
    <row r="2" spans="2:9" ht="15.75" x14ac:dyDescent="0.25">
      <c r="B2" s="16" t="s">
        <v>61</v>
      </c>
      <c r="F2" s="10" t="s">
        <v>63</v>
      </c>
    </row>
    <row r="3" spans="2:9" ht="15.75" x14ac:dyDescent="0.25">
      <c r="B3" s="17" t="s">
        <v>62</v>
      </c>
      <c r="F3" t="s">
        <v>64</v>
      </c>
      <c r="G3" s="11" t="s">
        <v>65</v>
      </c>
    </row>
    <row r="4" spans="2:9" x14ac:dyDescent="0.25">
      <c r="F4" t="s">
        <v>66</v>
      </c>
      <c r="G4" s="12" t="s">
        <v>67</v>
      </c>
    </row>
    <row r="5" spans="2:9" x14ac:dyDescent="0.25">
      <c r="B5" t="s">
        <v>44</v>
      </c>
      <c r="C5" s="8" t="s">
        <v>45</v>
      </c>
      <c r="D5" t="s">
        <v>46</v>
      </c>
    </row>
    <row r="6" spans="2:9" x14ac:dyDescent="0.25">
      <c r="B6" t="s">
        <v>47</v>
      </c>
      <c r="C6" s="8">
        <v>82</v>
      </c>
      <c r="D6" t="str">
        <f>IF(Tabla5[[#This Row],[Nota]]&lt;50,$G$3,$G$4)</f>
        <v>Aprobado</v>
      </c>
      <c r="F6" t="s">
        <v>85</v>
      </c>
    </row>
    <row r="7" spans="2:9" x14ac:dyDescent="0.25">
      <c r="B7" t="s">
        <v>48</v>
      </c>
      <c r="C7" s="8">
        <v>49</v>
      </c>
      <c r="D7" t="str">
        <f>IF(Tabla5[[#This Row],[Nota]]&lt;50,$G$3,$G$4)</f>
        <v>Reprobado</v>
      </c>
      <c r="F7" t="s">
        <v>86</v>
      </c>
    </row>
    <row r="8" spans="2:9" x14ac:dyDescent="0.25">
      <c r="B8" t="s">
        <v>49</v>
      </c>
      <c r="C8" s="8">
        <v>83</v>
      </c>
      <c r="D8" t="str">
        <f>IF(Tabla5[[#This Row],[Nota]]&lt;50,$G$3,$G$4)</f>
        <v>Aprobado</v>
      </c>
      <c r="F8" t="s">
        <v>87</v>
      </c>
    </row>
    <row r="9" spans="2:9" x14ac:dyDescent="0.25">
      <c r="B9" t="s">
        <v>50</v>
      </c>
      <c r="C9" s="8">
        <v>71</v>
      </c>
      <c r="D9" t="str">
        <f>IF(Tabla5[[#This Row],[Nota]]&lt;50,$G$3,$G$4)</f>
        <v>Aprobado</v>
      </c>
    </row>
    <row r="10" spans="2:9" x14ac:dyDescent="0.25">
      <c r="B10" t="s">
        <v>51</v>
      </c>
      <c r="C10" s="8">
        <v>58</v>
      </c>
      <c r="D10" t="str">
        <f>IF(Tabla5[[#This Row],[Nota]]&lt;50,$G$3,$G$4)</f>
        <v>Aprobado</v>
      </c>
      <c r="F10" t="s">
        <v>88</v>
      </c>
    </row>
    <row r="11" spans="2:9" x14ac:dyDescent="0.25">
      <c r="B11" t="s">
        <v>52</v>
      </c>
      <c r="C11" s="8">
        <v>92</v>
      </c>
      <c r="D11" t="str">
        <f>IF(Tabla5[[#This Row],[Nota]]&lt;50,$G$3,$G$4)</f>
        <v>Aprobado</v>
      </c>
      <c r="F11" t="str">
        <f ca="1">_xlfn.FORMULATEXT(D6)</f>
        <v>=SI([@Nota]&lt;50;$G$3;$G$4)</v>
      </c>
      <c r="I11" t="s">
        <v>92</v>
      </c>
    </row>
    <row r="12" spans="2:9" x14ac:dyDescent="0.25">
      <c r="B12" t="s">
        <v>53</v>
      </c>
      <c r="C12" s="8">
        <v>62</v>
      </c>
      <c r="D12" t="str">
        <f>IF(Tabla5[[#This Row],[Nota]]&lt;50,$G$3,$G$4)</f>
        <v>Aprobado</v>
      </c>
    </row>
    <row r="13" spans="2:9" x14ac:dyDescent="0.25">
      <c r="B13" t="s">
        <v>54</v>
      </c>
      <c r="C13" s="8">
        <v>70</v>
      </c>
      <c r="D13" t="str">
        <f>IF(Tabla5[[#This Row],[Nota]]&lt;50,$G$3,$G$4)</f>
        <v>Aprobado</v>
      </c>
      <c r="F13" t="s">
        <v>89</v>
      </c>
    </row>
    <row r="14" spans="2:9" x14ac:dyDescent="0.25">
      <c r="B14" t="s">
        <v>55</v>
      </c>
      <c r="C14" s="8">
        <v>32</v>
      </c>
      <c r="D14" t="str">
        <f>IF(Tabla5[[#This Row],[Nota]]&lt;50,$G$3,$G$4)</f>
        <v>Reprobado</v>
      </c>
      <c r="F14" t="s">
        <v>90</v>
      </c>
    </row>
    <row r="15" spans="2:9" x14ac:dyDescent="0.25">
      <c r="B15" t="s">
        <v>56</v>
      </c>
      <c r="C15" s="8">
        <v>60</v>
      </c>
      <c r="D15" t="str">
        <f>IF(Tabla5[[#This Row],[Nota]]&lt;50,$G$3,$G$4)</f>
        <v>Aprobado</v>
      </c>
      <c r="F15" t="s">
        <v>91</v>
      </c>
    </row>
    <row r="16" spans="2:9" x14ac:dyDescent="0.25">
      <c r="B16" t="s">
        <v>57</v>
      </c>
      <c r="C16" s="8">
        <v>90</v>
      </c>
      <c r="D16" t="str">
        <f>IF(Tabla5[[#This Row],[Nota]]&lt;50,$G$3,$G$4)</f>
        <v>Aprobado</v>
      </c>
    </row>
    <row r="17" spans="2:4" x14ac:dyDescent="0.25">
      <c r="B17" t="s">
        <v>58</v>
      </c>
      <c r="C17" s="8">
        <v>56</v>
      </c>
      <c r="D17" t="str">
        <f>IF(Tabla5[[#This Row],[Nota]]&lt;50,$G$3,$G$4)</f>
        <v>Aprobado</v>
      </c>
    </row>
    <row r="18" spans="2:4" x14ac:dyDescent="0.25">
      <c r="B18" t="s">
        <v>59</v>
      </c>
      <c r="C18" s="8">
        <v>42</v>
      </c>
      <c r="D18" t="str">
        <f>IF(Tabla5[[#This Row],[Nota]]&lt;50,$G$3,$G$4)</f>
        <v>Reprobado</v>
      </c>
    </row>
    <row r="19" spans="2:4" x14ac:dyDescent="0.25">
      <c r="B19" t="s">
        <v>60</v>
      </c>
      <c r="C19" s="8">
        <v>66</v>
      </c>
      <c r="D19" t="str">
        <f>IF(Tabla5[[#This Row],[Nota]]&lt;50,$G$3,$G$4)</f>
        <v>Aprobado</v>
      </c>
    </row>
  </sheetData>
  <conditionalFormatting sqref="D6:D19">
    <cfRule type="cellIs" dxfId="0" priority="1" operator="equal">
      <formula>"Reprobado"</formula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6e5ffe-b4cd-4a48-901e-5390d33a7b38" xsi:nil="true"/>
    <lcf76f155ced4ddcb4097134ff3c332f xmlns="d493dd7d-f3e6-49bd-9831-1c67d99dbeb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E91252D4800848AAAD2C4555871E07" ma:contentTypeVersion="14" ma:contentTypeDescription="Crear nuevo documento." ma:contentTypeScope="" ma:versionID="0fda799300e8a9a6e02f74460f3e6627">
  <xsd:schema xmlns:xsd="http://www.w3.org/2001/XMLSchema" xmlns:xs="http://www.w3.org/2001/XMLSchema" xmlns:p="http://schemas.microsoft.com/office/2006/metadata/properties" xmlns:ns2="d493dd7d-f3e6-49bd-9831-1c67d99dbeb2" xmlns:ns3="d96e5ffe-b4cd-4a48-901e-5390d33a7b38" targetNamespace="http://schemas.microsoft.com/office/2006/metadata/properties" ma:root="true" ma:fieldsID="3736bcd65b762410b09c879632f41b65" ns2:_="" ns3:_="">
    <xsd:import namespace="d493dd7d-f3e6-49bd-9831-1c67d99dbeb2"/>
    <xsd:import namespace="d96e5ffe-b4cd-4a48-901e-5390d33a7b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3dd7d-f3e6-49bd-9831-1c67d99dbe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42b0688-6c37-438e-8d59-224de1292f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e5ffe-b4cd-4a48-901e-5390d33a7b3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7e3ca97-83ba-4afe-a258-e800ebace59d}" ma:internalName="TaxCatchAll" ma:showField="CatchAllData" ma:web="d96e5ffe-b4cd-4a48-901e-5390d33a7b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759E5E-1A46-4F1E-909D-C9C4256E2785}">
  <ds:schemaRefs>
    <ds:schemaRef ds:uri="http://schemas.microsoft.com/office/2006/metadata/properties"/>
    <ds:schemaRef ds:uri="http://schemas.microsoft.com/office/infopath/2007/PartnerControls"/>
    <ds:schemaRef ds:uri="d96e5ffe-b4cd-4a48-901e-5390d33a7b38"/>
    <ds:schemaRef ds:uri="d493dd7d-f3e6-49bd-9831-1c67d99dbeb2"/>
  </ds:schemaRefs>
</ds:datastoreItem>
</file>

<file path=customXml/itemProps2.xml><?xml version="1.0" encoding="utf-8"?>
<ds:datastoreItem xmlns:ds="http://schemas.openxmlformats.org/officeDocument/2006/customXml" ds:itemID="{70B59124-51C9-48B8-83DC-22EC711B1B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3dd7d-f3e6-49bd-9831-1c67d99dbeb2"/>
    <ds:schemaRef ds:uri="d96e5ffe-b4cd-4a48-901e-5390d33a7b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50615A-4844-4A67-9147-9FBDCDA97D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Contenido</vt:lpstr>
      <vt:lpstr>Historico</vt:lpstr>
      <vt:lpstr>Historico (2)</vt:lpstr>
      <vt:lpstr>Historico (NO)</vt:lpstr>
      <vt:lpstr>Funcion 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 Andrade</dc:creator>
  <cp:lastModifiedBy>ALUMNO - MIGUEL ANGEL ANTONIO MALLQUI DIAZ</cp:lastModifiedBy>
  <dcterms:created xsi:type="dcterms:W3CDTF">2023-09-25T20:42:27Z</dcterms:created>
  <dcterms:modified xsi:type="dcterms:W3CDTF">2024-10-03T00:29:06Z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0x010100FBE91252D4800848AAAD2C4555871E07</vt:lpwstr>
  </property>
</Properties>
</file>