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B\"/>
    </mc:Choice>
  </mc:AlternateContent>
  <xr:revisionPtr revIDLastSave="0" documentId="13_ncr:1_{4670D065-2A62-4BA0-8BB8-ABF7EDE67F4F}" xr6:coauthVersionLast="47" xr6:coauthVersionMax="47" xr10:uidLastSave="{00000000-0000-0000-0000-000000000000}"/>
  <bookViews>
    <workbookView xWindow="-120" yWindow="-120" windowWidth="29040" windowHeight="15720" xr2:uid="{FE16C6CE-A069-4C82-9609-6B0DAD3F5058}"/>
  </bookViews>
  <sheets>
    <sheet name="Dashboard" sheetId="1" r:id="rId1"/>
  </sheets>
  <definedNames>
    <definedName name="Consulta_desde_odbcFerreteria_1" localSheetId="0" hidden="1">Dashboard!$C$5:$C$6</definedName>
    <definedName name="Consulta_desde_odbcFerreteria_2" localSheetId="0" hidden="1">Dashboard!$J$5:$J$6</definedName>
    <definedName name="Consulta_desde_odbcFerreteria_3" localSheetId="0" hidden="1">Dashboard!$Q$5:$Q$6</definedName>
    <definedName name="Consulta_desde_odbcFerreteria_4" localSheetId="0" hidden="1">Dashboard!$X$5:$X$6</definedName>
    <definedName name="Consulta_desde_odbcFerreteria_5" localSheetId="0" hidden="1">Dashboard!$A$20:$A$21</definedName>
  </definedNames>
  <calcPr calcId="191029"/>
  <pivotCaches>
    <pivotCache cacheId="59" r:id="rId2"/>
    <pivotCache cacheId="61" r:id="rId3"/>
    <pivotCache cacheId="63" r:id="rId4"/>
    <pivotCache cacheId="65" r:id="rId5"/>
    <pivotCache cacheId="6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H33" i="1"/>
  <c r="Y5" i="1"/>
  <c r="R5" i="1"/>
  <c r="K5" i="1"/>
  <c r="D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90762-315D-4AB4-8B01-7EE450A8CCA2}" name="Consulta desde odbcFerreteria" type="1" refreshedVersion="8" background="1" saveData="1">
    <dbPr connection="DSN=odbcFerreteria;UID=MiguelPC;Trusted_Connection=Yes;APP=Microsoft Office;WSID=MIGUEL;DATABASE=FERRETERIAFANTINO" command="SELECT Count(empleado.id_empleado)_x000d__x000a_FROM FERRETERIAFANTINO.dbo.empleado empleado_x000d__x000a_WHERE (empleado.estado='A')"/>
  </connection>
  <connection id="2" xr16:uid="{0DC5F2C6-DEDD-4742-B78F-53276709AB01}" name="Consulta desde odbcFerreteria1" type="1" refreshedVersion="8" background="1" saveData="1">
    <dbPr connection="DSN=odbcFerreteria;UID=MiguelPC;Trusted_Connection=Yes;APP=Microsoft Office;WSID=MIGUEL;DATABASE=FERRETERIAFANTINO" command="SELECT Count(inventario.id_inventario)_x000d__x000a_FROM FERRETERIAFANTINO.dbo.inventario inventario_x000d__x000a_WHERE (inventario.estado='A')"/>
  </connection>
  <connection id="3" xr16:uid="{6EFF071C-B480-4CEC-92C1-4DBB99DFC306}" name="Consulta desde odbcFerreteria2" type="1" refreshedVersion="8" background="1" saveData="1">
    <dbPr connection="DSN=odbcFerreteria;UID=MiguelPC;Trusted_Connection=Yes;APP=Microsoft Office;WSID=MIGUEL;DATABASE=FERRETERIAFANTINO" command="SELECT Count(sucursal.id_sucursal)_x000d__x000a_FROM FERRETERIAFANTINO.dbo.sucursal sucursal_x000d__x000a_WHERE (sucursal.estado='A')"/>
  </connection>
  <connection id="4" xr16:uid="{E2AA2BAA-CD21-4AC9-97F5-DCC08B985CFB}" name="Consulta desde odbcFerreteria3" type="1" refreshedVersion="8" background="1" saveData="1">
    <dbPr connection="DSN=odbcFerreteria;UID=MiguelPC;Trusted_Connection=Yes;APP=Microsoft Office;WSID=MIGUEL;DATABASE=FERRETERIAFANTINO" command="SELECT Sum(compras.total_compra)_x000d__x000a_FROM FERRETERIAFANTINO.dbo.compras compras_x000d__x000a_WHERE (MONTH(fecha_insercion)=datepart(mm,getdate())) AND (compras.estado='A')"/>
  </connection>
  <connection id="5" xr16:uid="{22363069-22E2-4B09-8A93-B9A63E7A559F}" name="Consulta desde odbcFerreteria4" type="1" refreshedVersion="8" background="1" saveData="1">
    <dbPr connection="DSN=odbcFerreteria;UID=MiguelPC;Trusted_Connection=Yes;APP=Microsoft Office;WSID=MIGUEL;DATABASE=FERRETERIAFANTINO" command="SELECT TOP 5 C.*,P.nombre_producto FROM compras C, producto P WHERE MONTH(C.fecha_insercion)=DATEPART(mm,GETDATE()-1) ORDER BY C.cantidad DESC"/>
  </connection>
  <connection id="6" xr16:uid="{33B19934-082B-4A16-8D55-904CE4D94609}" name="Consulta desde odbcFerreteria5" type="1" refreshedVersion="8" background="1" saveData="1">
    <dbPr connection="DSN=odbcFerreteria;UID=MiguelPC;Trusted_Connection=Yes;APP=Microsoft Office;WSID=MIGUEL;DATABASE=FERRETERIAFANTINO" command="SELECT TOP 1 P.nombre_producto FROM compras C, producto P WHERE MONTH(C.fecha_insercion)=DATEPART(mm,GETDATE()-1) ORDER BY C.cantidad DESC"/>
  </connection>
  <connection id="7" xr16:uid="{44CD6C0A-50B8-4CB7-BB54-DDE84949E270}" name="Consulta desde odbcFerreteria6" type="1" refreshedVersion="8" background="1">
    <dbPr connection="DSN=odbcFerreteria;UID=MiguelPC;Trusted_Connection=Yes;APP=Microsoft Office;WSID=MIGUEL;DATABASE=FERRETERIAFANTINO" command="SELECT * FROM cliente C,compras COM WHERE C.id_cliente = (SELECT TOP 1 id_cliente FROM compras WHERE YEAR(fecha_insercion)= DATEPART(YY,GETDATE()) GROUP BY id_cliente ORDER BY COUNT(id_cliente) DESC) AND COM.id_cliente =(SELECT TOP 1 id_cliente FROM compras WHERE YEAR(fecha_insercion)= DATEPART(YY,GETDATE()) GROUP BY id_cliente ORDER BY COUNT(id_cliente) DESC) "/>
  </connection>
  <connection id="8" xr16:uid="{30F166C3-CDAC-4E2C-80C7-E0D17CE07602}" name="Consulta desde odbcFerreteria7" type="1" refreshedVersion="8" background="1">
    <dbPr connection="DSN=odbcFerreteria;UID=MiguelPC;Trusted_Connection=Yes;APP=Microsoft Office;WSID=MIGUEL;DATABASE=FERRETERIAFANTINO" command="SELECT * FROM tipo_pago WHERE id_tipo_pago = (SELECT TOP 1 id_tipo_pago FROM compras WHERE MONTH(fecha_insercion)= 7 GROUP BY id_tipo_pago ORDER BY COUNT(id_tipo_pago) DESC)"/>
  </connection>
  <connection id="9" xr16:uid="{2A8E2CAC-428F-432B-9868-5794A585B0EB}" name="Consulta desde odbcFerreteria8" type="1" refreshedVersion="8" background="1">
    <dbPr connection="DSN=odbcFerreteria;UID=MiguelPC;Trusted_Connection=Yes;APP=Microsoft Office;WSID=MIGUEL;DATABASE=FERRETERIAFANTINO" command="SELECT * FROM sucursal WHERE id_sucursal = (SELECT TOP 1 id_sucursal FROM compras GROUP BY id_sucursal ORDER BY COUNT(id_sucursal) ASC)"/>
  </connection>
  <connection id="10" xr16:uid="{9C1FA3D6-0DD9-4AD7-8849-61F75E1386FD}" name="Consulta desde odbcFerreteria9" type="1" refreshedVersion="8" background="1">
    <dbPr connection="DSN=odbcFerreteria;UID=MiguelPC;Trusted_Connection=Yes;APP=Microsoft Office;WSID=MIGUEL;DATABASE=FERRETERIAFANTINO" command="SELECT Sum(compras.total_compra) AS 'dinero'_x000d__x000a_FROM FERRETERIAFANTINO.dbo.compras compras_x000d__x000a_WHERE (MONTH(fecha_insercion)=7)"/>
  </connection>
</connections>
</file>

<file path=xl/sharedStrings.xml><?xml version="1.0" encoding="utf-8"?>
<sst xmlns="http://schemas.openxmlformats.org/spreadsheetml/2006/main" count="36" uniqueCount="27">
  <si>
    <t xml:space="preserve">Dashboard </t>
  </si>
  <si>
    <t>Cantidad de empleados</t>
  </si>
  <si>
    <t>Productos en el inventario</t>
  </si>
  <si>
    <t>Sucursales</t>
  </si>
  <si>
    <t>Columna1</t>
  </si>
  <si>
    <t>Ventas del mes</t>
  </si>
  <si>
    <t>Etiquetas de fila</t>
  </si>
  <si>
    <t>candado</t>
  </si>
  <si>
    <t>Total general</t>
  </si>
  <si>
    <t>Suma de cantidad</t>
  </si>
  <si>
    <t>¿Cuáles fueron los 5 productos más vendidos del mes pasado?</t>
  </si>
  <si>
    <t>Etiquetas de columna</t>
  </si>
  <si>
    <t>nombre_producto</t>
  </si>
  <si>
    <t>es:</t>
  </si>
  <si>
    <t>¿Cuál fue el Cliente con más compras realizadas en el año?</t>
  </si>
  <si>
    <t>mario</t>
  </si>
  <si>
    <t>Suma de id_cliente</t>
  </si>
  <si>
    <t>¿Cuál fue el método de pago más usado en el mes de julio?</t>
  </si>
  <si>
    <t>Tarjeta de credito</t>
  </si>
  <si>
    <t>Cuenta de tipo</t>
  </si>
  <si>
    <t>Cuenta de sucursal</t>
  </si>
  <si>
    <t>Plaza 2</t>
  </si>
  <si>
    <t>¿Qué sucursal tuvo menor rendimiento de ventas?</t>
  </si>
  <si>
    <t>BOMBA DE AGUA</t>
  </si>
  <si>
    <t>El producto mas vendido en el mes de</t>
  </si>
  <si>
    <t>¿Cuándo dinero facturo en el mes de Julio?</t>
  </si>
  <si>
    <t>Suma de 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</si>
</sst>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DOP]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b/>
      <sz val="28"/>
      <color theme="0"/>
      <name val="Arial"/>
      <family val="2"/>
    </font>
    <font>
      <u/>
      <sz val="11"/>
      <color theme="1"/>
      <name val="Arial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6"/>
      <color theme="1"/>
      <name val="Arial"/>
      <family val="2"/>
    </font>
    <font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8979C"/>
        <bgColor indexed="64"/>
      </patternFill>
    </fill>
    <fill>
      <patternFill patternType="solid">
        <fgColor rgb="FF59595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/>
    <xf numFmtId="0" fontId="4" fillId="2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22" fontId="1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/>
    <xf numFmtId="0" fontId="5" fillId="2" borderId="0" xfId="0" applyFont="1" applyFill="1"/>
    <xf numFmtId="0" fontId="6" fillId="2" borderId="0" xfId="0" applyFont="1" applyFill="1"/>
    <xf numFmtId="0" fontId="9" fillId="2" borderId="0" xfId="0" applyFont="1" applyFill="1" applyBorder="1"/>
    <xf numFmtId="0" fontId="7" fillId="2" borderId="0" xfId="0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pivotButton="1" applyFont="1"/>
    <xf numFmtId="0" fontId="1" fillId="0" borderId="0" xfId="0" applyNumberFormat="1" applyFont="1"/>
    <xf numFmtId="0" fontId="10" fillId="4" borderId="0" xfId="0" applyFont="1" applyFill="1"/>
  </cellXfs>
  <cellStyles count="1">
    <cellStyle name="Normal" xfId="0" builtinId="0"/>
  </cellStyles>
  <dxfs count="34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colors>
    <mruColors>
      <color rgb="FF595959"/>
      <color rgb="FF08979C"/>
      <color rgb="FF10239E"/>
      <color rgb="FF3F7CB1"/>
      <color rgb="FF25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pivotCacheDefinition" Target="pivotCache/pivotCacheDefinition2.xml"/><Relationship Id="rId7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4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[Dashboard.xlsx]Dashboard!TablaDinámica2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Dashboard!$BG$5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Dashboard!$BF$6:$BF$8</c:f>
              <c:strCache>
                <c:ptCount val="2"/>
                <c:pt idx="0">
                  <c:v>candado</c:v>
                </c:pt>
                <c:pt idx="1">
                  <c:v>BOMBA DE AGUA</c:v>
                </c:pt>
              </c:strCache>
            </c:strRef>
          </c:cat>
          <c:val>
            <c:numRef>
              <c:f>Dashboard!$BG$6:$BG$8</c:f>
              <c:numCache>
                <c:formatCode>General</c:formatCode>
                <c:ptCount val="2"/>
                <c:pt idx="0">
                  <c:v>60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36D-4AE1-86EE-E2A56C8B7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595959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[Dashboard.xlsx]Dashboard!TablaDinámica4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61292537097495E-2"/>
          <c:y val="7.4074047071286425E-2"/>
          <c:w val="0.9025956962969176"/>
          <c:h val="0.841674744213056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Dashboard!$BL$4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Dashboard!$BK$5:$BK$6</c:f>
              <c:strCache>
                <c:ptCount val="1"/>
                <c:pt idx="0">
                  <c:v>mario</c:v>
                </c:pt>
              </c:strCache>
            </c:strRef>
          </c:cat>
          <c:val>
            <c:numRef>
              <c:f>Dashboard!$BL$5:$BL$6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73-4FCE-9BFD-57DCFDCC0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301176"/>
        <c:axId val="935297896"/>
      </c:barChart>
      <c:catAx>
        <c:axId val="93530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5297896"/>
        <c:crosses val="autoZero"/>
        <c:auto val="1"/>
        <c:lblAlgn val="ctr"/>
        <c:lblOffset val="100"/>
        <c:noMultiLvlLbl val="0"/>
      </c:catAx>
      <c:valAx>
        <c:axId val="93529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5301176"/>
        <c:crosses val="autoZero"/>
        <c:crossBetween val="between"/>
      </c:valAx>
      <c:spPr>
        <a:solidFill>
          <a:srgbClr val="595959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59595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[Dashboard.xlsx]Dashboard!TablaDinámica5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574420065779412E-2"/>
          <c:y val="5.6477153214196427E-2"/>
          <c:w val="0.70401293437695867"/>
          <c:h val="0.9247312523167903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Dashboard!$W$12:$W$13</c:f>
              <c:strCache>
                <c:ptCount val="1"/>
                <c:pt idx="0">
                  <c:v>Tarjeta de credito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Dashboard!$V$14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Dashboard!$W$14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F-4CB5-A089-D8222E3A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35277888"/>
        <c:axId val="935293304"/>
      </c:barChart>
      <c:catAx>
        <c:axId val="9352778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5293304"/>
        <c:crosses val="autoZero"/>
        <c:auto val="1"/>
        <c:lblAlgn val="ctr"/>
        <c:lblOffset val="100"/>
        <c:noMultiLvlLbl val="0"/>
      </c:catAx>
      <c:valAx>
        <c:axId val="93529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527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59595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[Dashboard.xlsx]Dashboard!TablaDinámica6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Dashboard!$E$39:$E$40</c:f>
              <c:strCache>
                <c:ptCount val="1"/>
                <c:pt idx="0">
                  <c:v>Plaza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Dashboard!$D$41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Dashboard!$E$41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C-4D97-B64A-A535C048A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173984"/>
        <c:axId val="843788136"/>
      </c:barChart>
      <c:catAx>
        <c:axId val="9301739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3788136"/>
        <c:crosses val="autoZero"/>
        <c:auto val="1"/>
        <c:lblAlgn val="ctr"/>
        <c:lblOffset val="100"/>
        <c:noMultiLvlLbl val="0"/>
      </c:catAx>
      <c:valAx>
        <c:axId val="84378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017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59595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[Dashboard.xlsx]Dashboard!TablaDinámica7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Dashboard!$P$39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Dashboard!$P$40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Dashboard!$P$40</c:f>
              <c:numCache>
                <c:formatCode>General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6-4BAB-99CB-FAA6EF7C7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943162104"/>
        <c:axId val="943164072"/>
        <c:axId val="933510568"/>
      </c:bar3DChart>
      <c:catAx>
        <c:axId val="94316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3164072"/>
        <c:crosses val="autoZero"/>
        <c:auto val="1"/>
        <c:lblAlgn val="ctr"/>
        <c:lblOffset val="100"/>
        <c:noMultiLvlLbl val="0"/>
      </c:catAx>
      <c:valAx>
        <c:axId val="94316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3162104"/>
        <c:crosses val="autoZero"/>
        <c:crossBetween val="between"/>
      </c:valAx>
      <c:serAx>
        <c:axId val="9335105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3164072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59595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109144</xdr:rowOff>
    </xdr:from>
    <xdr:to>
      <xdr:col>10</xdr:col>
      <xdr:colOff>1030941</xdr:colOff>
      <xdr:row>31</xdr:row>
      <xdr:rowOff>100853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F529BA-214A-B16E-6413-D15C736C1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401329</xdr:colOff>
      <xdr:row>12</xdr:row>
      <xdr:rowOff>32737</xdr:rowOff>
    </xdr:from>
    <xdr:to>
      <xdr:col>18</xdr:col>
      <xdr:colOff>548687</xdr:colOff>
      <xdr:row>27</xdr:row>
      <xdr:rowOff>144236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EF4381E-05F0-C1BC-8750-35E21D816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537478</xdr:colOff>
      <xdr:row>10</xdr:row>
      <xdr:rowOff>81642</xdr:rowOff>
    </xdr:from>
    <xdr:to>
      <xdr:col>26</xdr:col>
      <xdr:colOff>367392</xdr:colOff>
      <xdr:row>29</xdr:row>
      <xdr:rowOff>174174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E7F67AE-1F48-609C-C01E-C8E91E05B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1197429</xdr:colOff>
      <xdr:row>37</xdr:row>
      <xdr:rowOff>2722</xdr:rowOff>
    </xdr:from>
    <xdr:to>
      <xdr:col>8</xdr:col>
      <xdr:colOff>353786</xdr:colOff>
      <xdr:row>57</xdr:row>
      <xdr:rowOff>136071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7D1211B-EA4D-D63E-2F46-F3F700654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508411</xdr:colOff>
      <xdr:row>38</xdr:row>
      <xdr:rowOff>3959</xdr:rowOff>
    </xdr:from>
    <xdr:to>
      <xdr:col>21</xdr:col>
      <xdr:colOff>476249</xdr:colOff>
      <xdr:row>57</xdr:row>
      <xdr:rowOff>122464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ECAC882-B3A7-9ABF-DA8D-FADB79DD3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PC" refreshedDate="44774.034222569448" backgroundQuery="1" createdVersion="8" refreshedVersion="8" minRefreshableVersion="3" recordCount="1" xr:uid="{E77D2229-9440-4924-B84C-22B784BFF2AA}">
  <cacheSource type="external" connectionId="10"/>
  <cacheFields count="1">
    <cacheField name="dinero" numFmtId="0" sqlType="4">
      <sharedItems containsSemiMixedTypes="0" containsString="0" containsNumber="1" containsInteger="1" minValue="5000" maxValue="5000" count="1">
        <n v="5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PC" refreshedDate="44774.034224884257" backgroundQuery="1" createdVersion="8" refreshedVersion="8" minRefreshableVersion="3" recordCount="3" xr:uid="{CBF11666-A0F3-446B-A260-C4CCCD37AD57}">
  <cacheSource type="external" connectionId="7"/>
  <cacheFields count="17">
    <cacheField name="id_cliente" numFmtId="0" sqlType="4">
      <sharedItems containsSemiMixedTypes="0" containsString="0" containsNumber="1" containsInteger="1" minValue="1" maxValue="1" count="1">
        <n v="1"/>
      </sharedItems>
    </cacheField>
    <cacheField name="nombre" numFmtId="0" sqlType="12">
      <sharedItems count="1">
        <s v="mario"/>
      </sharedItems>
    </cacheField>
    <cacheField name="telefono" numFmtId="0" sqlType="12">
      <sharedItems count="1">
        <s v="8098102525"/>
      </sharedItems>
    </cacheField>
    <cacheField name="estado" numFmtId="0" sqlType="12">
      <sharedItems count="1">
        <s v="A"/>
      </sharedItems>
    </cacheField>
    <cacheField name="id_compra" numFmtId="0" sqlType="4">
      <sharedItems containsSemiMixedTypes="0" containsString="0" containsNumber="1" containsInteger="1" minValue="11" maxValue="16" count="3">
        <n v="11"/>
        <n v="15"/>
        <n v="16"/>
      </sharedItems>
    </cacheField>
    <cacheField name="id_cliente2" numFmtId="0" sqlType="4">
      <sharedItems containsSemiMixedTypes="0" containsString="0" containsNumber="1" containsInteger="1" minValue="1" maxValue="1" count="1">
        <n v="1"/>
      </sharedItems>
    </cacheField>
    <cacheField name="id_empleado" numFmtId="0" sqlType="4">
      <sharedItems containsSemiMixedTypes="0" containsString="0" containsNumber="1" containsInteger="1" minValue="1" maxValue="1" count="1">
        <n v="1"/>
      </sharedItems>
    </cacheField>
    <cacheField name="id_tipo_pago" numFmtId="0" sqlType="4">
      <sharedItems containsSemiMixedTypes="0" containsString="0" containsNumber="1" containsInteger="1" minValue="1" maxValue="1" count="1">
        <n v="1"/>
      </sharedItems>
    </cacheField>
    <cacheField name="id_sucursal" numFmtId="0" sqlType="4">
      <sharedItems containsSemiMixedTypes="0" containsString="0" containsNumber="1" containsInteger="1" minValue="1" maxValue="2" count="2">
        <n v="1"/>
        <n v="2"/>
      </sharedItems>
    </cacheField>
    <cacheField name="id_producto" numFmtId="0" sqlType="4">
      <sharedItems containsSemiMixedTypes="0" containsString="0" containsNumber="1" containsInteger="1" minValue="23" maxValue="24" count="2">
        <n v="23"/>
        <n v="24"/>
      </sharedItems>
    </cacheField>
    <cacheField name="monto" numFmtId="0" sqlType="4">
      <sharedItems containsSemiMixedTypes="0" containsString="0" containsNumber="1" containsInteger="1" minValue="10" maxValue="10" count="1">
        <n v="10"/>
      </sharedItems>
    </cacheField>
    <cacheField name="cantidad" numFmtId="0" sqlType="4">
      <sharedItems containsSemiMixedTypes="0" containsString="0" containsNumber="1" containsInteger="1" minValue="20" maxValue="20" count="1">
        <n v="20"/>
      </sharedItems>
    </cacheField>
    <cacheField name="precio" numFmtId="0" sqlType="4">
      <sharedItems containsSemiMixedTypes="0" containsString="0" containsNumber="1" containsInteger="1" minValue="100" maxValue="200" count="2">
        <n v="100"/>
        <n v="200"/>
      </sharedItems>
    </cacheField>
    <cacheField name="total_compra" numFmtId="0" sqlType="4">
      <sharedItems containsSemiMixedTypes="0" containsString="0" containsNumber="1" containsInteger="1" minValue="2000" maxValue="2000" count="1">
        <n v="2000"/>
      </sharedItems>
    </cacheField>
    <cacheField name="fecha_insercion" numFmtId="0" sqlType="11">
      <sharedItems containsSemiMixedTypes="0" containsNonDate="0" containsDate="1" containsString="0" minDate="2022-07-31T00:00:00" maxDate="2022-09-01T00:00:00" count="2">
        <d v="2022-07-31T00:00:00"/>
        <d v="2022-08-31T00:00:00"/>
      </sharedItems>
    </cacheField>
    <cacheField name="estado_compra" numFmtId="0" sqlType="12">
      <sharedItems count="1">
        <s v="A"/>
      </sharedItems>
    </cacheField>
    <cacheField name="estado2" numFmtId="0" sqlType="12">
      <sharedItems count="1"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PC" refreshedDate="44774.034227199074" backgroundQuery="1" createdVersion="8" refreshedVersion="8" minRefreshableVersion="3" recordCount="1" xr:uid="{037C3EBF-FB1D-4DF4-AF2D-CE32EBC09F11}">
  <cacheSource type="external" connectionId="8"/>
  <cacheFields count="3">
    <cacheField name="id_tipo_pago" numFmtId="0" sqlType="4">
      <sharedItems containsSemiMixedTypes="0" containsString="0" containsNumber="1" containsInteger="1" minValue="1" maxValue="1" count="1">
        <n v="1"/>
      </sharedItems>
    </cacheField>
    <cacheField name="tipo" numFmtId="0" sqlType="12">
      <sharedItems count="1">
        <s v="Tarjeta de credito"/>
      </sharedItems>
    </cacheField>
    <cacheField name="estado" numFmtId="0" sqlType="12">
      <sharedItems count="1"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PC" refreshedDate="44774.034229282406" backgroundQuery="1" createdVersion="8" refreshedVersion="8" minRefreshableVersion="3" recordCount="1" xr:uid="{CCC3EC51-ECC2-4BF0-98E5-BFAECC287378}">
  <cacheSource type="external" connectionId="9"/>
  <cacheFields count="4">
    <cacheField name="id_sucursal" numFmtId="0" sqlType="4">
      <sharedItems containsSemiMixedTypes="0" containsString="0" containsNumber="1" containsInteger="1" minValue="2" maxValue="2" count="1">
        <n v="2"/>
      </sharedItems>
    </cacheField>
    <cacheField name="id_provincia" numFmtId="0" sqlType="4">
      <sharedItems containsSemiMixedTypes="0" containsString="0" containsNumber="1" containsInteger="1" minValue="2" maxValue="2" count="1">
        <n v="2"/>
      </sharedItems>
    </cacheField>
    <cacheField name="sucursal" numFmtId="0" sqlType="12">
      <sharedItems count="1">
        <s v="Plaza 2"/>
      </sharedItems>
    </cacheField>
    <cacheField name="estado" numFmtId="0" sqlType="12">
      <sharedItems count="1"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PC" refreshedDate="44774.034231944446" backgroundQuery="1" createdVersion="8" refreshedVersion="8" minRefreshableVersion="3" recordCount="5" xr:uid="{5BC91BA7-3D03-430A-BCFE-216BE4F3BB61}">
  <cacheSource type="external" connectionId="5"/>
  <cacheFields count="14">
    <cacheField name="id_compra" numFmtId="0" sqlType="4">
      <sharedItems containsSemiMixedTypes="0" containsString="0" containsNumber="1" containsInteger="1" minValue="11" maxValue="15" count="3">
        <n v="11"/>
        <n v="12"/>
        <n v="15"/>
      </sharedItems>
    </cacheField>
    <cacheField name="id_cliente" numFmtId="0" sqlType="4">
      <sharedItems containsSemiMixedTypes="0" containsString="0" containsNumber="1" containsInteger="1" minValue="1" maxValue="2" count="2">
        <n v="1"/>
        <n v="2"/>
      </sharedItems>
    </cacheField>
    <cacheField name="id_empleado" numFmtId="0" sqlType="4">
      <sharedItems containsSemiMixedTypes="0" containsString="0" containsNumber="1" containsInteger="1" minValue="1" maxValue="1" count="1">
        <n v="1"/>
      </sharedItems>
    </cacheField>
    <cacheField name="id_tipo_pago" numFmtId="0" sqlType="4">
      <sharedItems containsSemiMixedTypes="0" containsString="0" containsNumber="1" containsInteger="1" minValue="1" maxValue="1" count="1">
        <n v="1"/>
      </sharedItems>
    </cacheField>
    <cacheField name="id_sucursal" numFmtId="0" sqlType="4">
      <sharedItems containsSemiMixedTypes="0" containsString="0" containsNumber="1" containsInteger="1" minValue="1" maxValue="2" count="2">
        <n v="1"/>
        <n v="2"/>
      </sharedItems>
    </cacheField>
    <cacheField name="id_producto" numFmtId="0" sqlType="4">
      <sharedItems containsSemiMixedTypes="0" containsString="0" containsNumber="1" containsInteger="1" minValue="23" maxValue="23" count="1">
        <n v="23"/>
      </sharedItems>
    </cacheField>
    <cacheField name="monto" numFmtId="0" sqlType="4">
      <sharedItems containsSemiMixedTypes="0" containsString="0" containsNumber="1" containsInteger="1" minValue="10" maxValue="10" count="1">
        <n v="10"/>
      </sharedItems>
    </cacheField>
    <cacheField name="cantidad" numFmtId="0" sqlType="4">
      <sharedItems containsSemiMixedTypes="0" containsString="0" containsNumber="1" containsInteger="1" minValue="20" maxValue="20" count="1">
        <n v="20"/>
      </sharedItems>
    </cacheField>
    <cacheField name="precio" numFmtId="0" sqlType="4">
      <sharedItems containsSemiMixedTypes="0" containsString="0" containsNumber="1" containsInteger="1" minValue="100" maxValue="200" count="2">
        <n v="100"/>
        <n v="200"/>
      </sharedItems>
    </cacheField>
    <cacheField name="total_compra" numFmtId="0" sqlType="4">
      <sharedItems containsSemiMixedTypes="0" containsString="0" containsNumber="1" containsInteger="1" minValue="1000" maxValue="2000" count="2">
        <n v="2000"/>
        <n v="1000"/>
      </sharedItems>
    </cacheField>
    <cacheField name="fecha_insercion" numFmtId="0" sqlType="11">
      <sharedItems containsSemiMixedTypes="0" containsNonDate="0" containsDate="1" containsString="0" minDate="2022-07-31T00:00:00" maxDate="2022-08-01T00:00:00" count="1">
        <d v="2022-07-31T00:00:00"/>
      </sharedItems>
    </cacheField>
    <cacheField name="estado_compra" numFmtId="0" sqlType="12">
      <sharedItems count="1">
        <s v="A"/>
      </sharedItems>
    </cacheField>
    <cacheField name="estado" numFmtId="0" sqlType="12">
      <sharedItems count="1">
        <s v="A"/>
      </sharedItems>
    </cacheField>
    <cacheField name="nombre_producto" numFmtId="0" sqlType="12">
      <sharedItems count="2">
        <s v="candado"/>
        <s v="BOMBA DE AGU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1"/>
    <x v="0"/>
    <x v="0"/>
    <x v="0"/>
    <x v="1"/>
    <x v="0"/>
    <x v="0"/>
    <x v="0"/>
    <x v="0"/>
  </r>
  <r>
    <x v="0"/>
    <x v="0"/>
    <x v="0"/>
    <x v="0"/>
    <x v="2"/>
    <x v="0"/>
    <x v="0"/>
    <x v="0"/>
    <x v="1"/>
    <x v="1"/>
    <x v="0"/>
    <x v="0"/>
    <x v="1"/>
    <x v="0"/>
    <x v="1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"/>
  </r>
  <r>
    <x v="1"/>
    <x v="1"/>
    <x v="0"/>
    <x v="0"/>
    <x v="0"/>
    <x v="0"/>
    <x v="0"/>
    <x v="0"/>
    <x v="0"/>
    <x v="1"/>
    <x v="0"/>
    <x v="0"/>
    <x v="0"/>
    <x v="0"/>
  </r>
  <r>
    <x v="1"/>
    <x v="1"/>
    <x v="0"/>
    <x v="0"/>
    <x v="0"/>
    <x v="0"/>
    <x v="0"/>
    <x v="0"/>
    <x v="0"/>
    <x v="1"/>
    <x v="0"/>
    <x v="0"/>
    <x v="0"/>
    <x v="1"/>
  </r>
  <r>
    <x v="2"/>
    <x v="0"/>
    <x v="0"/>
    <x v="0"/>
    <x v="1"/>
    <x v="0"/>
    <x v="0"/>
    <x v="0"/>
    <x v="1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34BCB0-467B-4596-9EEC-461880C85FF8}" name="TablaDinámica7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fieldListSortAscending="1">
  <location ref="P39:P40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a de dinero" fld="0" baseField="0" baseItem="0"/>
  </dataFields>
  <formats count="3">
    <format dxfId="23">
      <pivotArea type="all" dataOnly="0" outline="0" fieldPosition="0"/>
    </format>
    <format dxfId="22">
      <pivotArea outline="0" collapsedLevelsAreSubtotals="1" fieldPosition="0"/>
    </format>
    <format dxfId="2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1928C-A845-4A3F-8DFB-0B1D937366A5}" name="TablaDinámica6" cacheId="6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fieldListSortAscending="1">
  <location ref="D39:F41" firstHeaderRow="1" firstDataRow="2" firstDataCol="1"/>
  <pivotFields count="4">
    <pivotField showAll="0"/>
    <pivotField showAll="0"/>
    <pivotField axis="axisCol" dataField="1" showAll="0">
      <items count="2">
        <item x="0"/>
        <item t="default"/>
      </items>
    </pivotField>
    <pivotField showAll="0"/>
  </pivotFields>
  <rowItems count="1">
    <i/>
  </rowItems>
  <colFields count="1">
    <field x="2"/>
  </colFields>
  <colItems count="2">
    <i>
      <x/>
    </i>
    <i t="grand">
      <x/>
    </i>
  </colItems>
  <dataFields count="1">
    <dataField name="Cuenta de sucursal" fld="2" subtotal="count" baseField="0" baseItem="0"/>
  </dataFields>
  <formats count="6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dataOnly="0" labelOnly="1" outline="0" axis="axisValues" fieldPosition="0"/>
    </format>
    <format dxfId="15">
      <pivotArea field="2" type="button" dataOnly="0" labelOnly="1" outline="0" axis="axisCol" fieldPosition="0"/>
    </format>
    <format dxfId="14">
      <pivotArea type="topRight" dataOnly="0" labelOnly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D03F6-161D-411E-B66E-424CA75ACB37}" name="TablaDinámica5" cacheId="6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fieldListSortAscending="1">
  <location ref="V12:X14" firstHeaderRow="1" firstDataRow="2" firstDataCol="1"/>
  <pivotFields count="3">
    <pivotField showAll="0"/>
    <pivotField axis="axisCol" dataField="1" showAll="0">
      <items count="2">
        <item x="0"/>
        <item t="default"/>
      </items>
    </pivotField>
    <pivotField showAll="0"/>
  </pivotFields>
  <rowItems count="1">
    <i/>
  </rowItems>
  <colFields count="1">
    <field x="1"/>
  </colFields>
  <colItems count="2">
    <i>
      <x/>
    </i>
    <i t="grand">
      <x/>
    </i>
  </colItems>
  <dataFields count="1">
    <dataField name="Cuenta de tipo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FD316-8304-487B-BFEB-7AEAD5351BBD}" name="TablaDinámica4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fieldListSortAscending="1">
  <location ref="BK4:BL6" firstHeaderRow="1" firstDataRow="1" firstDataCol="1"/>
  <pivotFields count="17">
    <pivotField dataField="1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uma de id_cliente" fld="0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8CB0F-2A75-4263-9B30-CD936169B13C}" name="TablaDinámica2" cacheId="6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fieldListSortAscending="1">
  <location ref="BF5:BG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Suma de cantidad" fld="7" baseField="0" baseItem="0"/>
  </dataFields>
  <chartFormats count="1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odbcFerreteria_1" connectionId="1" xr16:uid="{E7221094-19CD-47E5-8B53-1584A6DD558A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odbcFerreteria_2" connectionId="2" xr16:uid="{411FD5F2-1FA5-46C9-A955-3C10D0A0E2E1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odbcFerreteria_3" connectionId="3" xr16:uid="{A19ED1F6-53C8-41DA-9B95-FF10AFA9B657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odbcFerreteria_4" connectionId="4" xr16:uid="{B65AD904-E088-4C7B-8981-C6EA60597D44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odbcFerreteria_5" connectionId="6" xr16:uid="{DC707102-5D6A-4A05-BAA9-5B32C233CD71}" autoFormatId="16" applyNumberFormats="0" applyBorderFormats="0" applyFontFormats="0" applyPatternFormats="0" applyAlignmentFormats="0" applyWidthHeightFormats="0">
  <queryTableRefresh nextId="2">
    <queryTableFields count="1">
      <queryTableField id="1" name="nombre_producto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858B7-1F10-435C-A3C9-8D690E89E7D6}" name="Tabla_Consulta_desde_odbcFerreteria_1" displayName="Tabla_Consulta_desde_odbcFerreteria_1" ref="C5:C6" tableType="queryTable" totalsRowShown="0" headerRowDxfId="33" dataDxfId="32">
  <autoFilter ref="C5:C6" xr:uid="{D80858B7-1F10-435C-A3C9-8D690E89E7D6}"/>
  <tableColumns count="1">
    <tableColumn id="1" xr3:uid="{4761BFCD-D741-435E-BF9B-BEEF0ADEE919}" uniqueName="1" name="Columna1" queryTableFieldId="1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A644BC-0C44-400B-8C9F-2728B316968A}" name="Tabla_Consulta_desde_odbcFerreteria_2" displayName="Tabla_Consulta_desde_odbcFerreteria_2" ref="J5:J6" tableType="queryTable" totalsRowShown="0" headerRowDxfId="31" dataDxfId="30">
  <autoFilter ref="J5:J6" xr:uid="{CCA644BC-0C44-400B-8C9F-2728B316968A}"/>
  <tableColumns count="1">
    <tableColumn id="1" xr3:uid="{153E1A0C-4AF5-4C2A-A7A0-1B7A05BCD911}" uniqueName="1" name="Columna1" queryTableFieldId="1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3CBDE5-ECDB-4BEE-9F47-53FFB57F4CCB}" name="Tabla_Consulta_desde_odbcFerreteria_3" displayName="Tabla_Consulta_desde_odbcFerreteria_3" ref="Q5:Q6" tableType="queryTable" totalsRowShown="0" headerRowDxfId="29" dataDxfId="28">
  <autoFilter ref="Q5:Q6" xr:uid="{123CBDE5-ECDB-4BEE-9F47-53FFB57F4CCB}"/>
  <tableColumns count="1">
    <tableColumn id="1" xr3:uid="{EDD9E717-639B-4BF5-8327-C7FE796BA1A1}" uniqueName="1" name="Columna1" queryTableFieldId="1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10B269-97C5-482F-9C71-16856F6B35C1}" name="Tabla_Consulta_desde_odbcFerreteria_4" displayName="Tabla_Consulta_desde_odbcFerreteria_4" ref="X5:X6" tableType="queryTable" totalsRowShown="0" headerRowDxfId="27" dataDxfId="26">
  <autoFilter ref="X5:X6" xr:uid="{6E10B269-97C5-482F-9C71-16856F6B35C1}"/>
  <tableColumns count="1">
    <tableColumn id="1" xr3:uid="{866B5755-A74F-496F-8347-023530D0AA9C}" uniqueName="1" name="Columna1" queryTableFieldId="1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DC6E57-0B78-4F5C-96FA-C9CF165BEA4E}" name="Tabla_Consulta_desde_odbcFerreteria_5" displayName="Tabla_Consulta_desde_odbcFerreteria_5" ref="A20:A21" tableType="queryTable" totalsRowShown="0" headerRowDxfId="25" dataDxfId="24">
  <autoFilter ref="A20:A21" xr:uid="{22DC6E57-0B78-4F5C-96FA-C9CF165BEA4E}"/>
  <tableColumns count="1">
    <tableColumn id="1" xr3:uid="{29832406-FF36-40CC-98FB-B30AF620636D}" uniqueName="1" name="nombre_producto" queryTableFieldId="1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12" Type="http://schemas.openxmlformats.org/officeDocument/2006/relationships/table" Target="../tables/table5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4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3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1518-2376-46F2-A616-D740DE82B806}">
  <dimension ref="A1:BM56"/>
  <sheetViews>
    <sheetView tabSelected="1" topLeftCell="B1" zoomScale="40" zoomScaleNormal="40" workbookViewId="0">
      <selection activeCell="Z43" sqref="Z43"/>
    </sheetView>
  </sheetViews>
  <sheetFormatPr baseColWidth="10" defaultRowHeight="14.25" x14ac:dyDescent="0.2"/>
  <cols>
    <col min="1" max="1" width="21.42578125" style="1" hidden="1" customWidth="1"/>
    <col min="2" max="2" width="22.42578125" style="1" bestFit="1" customWidth="1"/>
    <col min="3" max="3" width="13.28515625" style="1" hidden="1" customWidth="1"/>
    <col min="4" max="4" width="23.85546875" style="1" bestFit="1" customWidth="1"/>
    <col min="5" max="5" width="29.7109375" style="1" bestFit="1" customWidth="1"/>
    <col min="6" max="6" width="16.7109375" style="1" bestFit="1" customWidth="1"/>
    <col min="7" max="7" width="4" style="1" bestFit="1" customWidth="1"/>
    <col min="8" max="8" width="9.5703125" style="1" bestFit="1" customWidth="1"/>
    <col min="9" max="9" width="11.85546875" style="1" bestFit="1" customWidth="1"/>
    <col min="10" max="10" width="13.28515625" style="1" hidden="1" customWidth="1"/>
    <col min="11" max="11" width="16.28515625" style="1" bestFit="1" customWidth="1"/>
    <col min="12" max="12" width="19.5703125" style="1" bestFit="1" customWidth="1"/>
    <col min="13" max="13" width="18.85546875" style="1" bestFit="1" customWidth="1"/>
    <col min="14" max="14" width="10.140625" style="1" bestFit="1" customWidth="1"/>
    <col min="15" max="15" width="11.42578125" style="1"/>
    <col min="16" max="16" width="19.28515625" style="1" bestFit="1" customWidth="1"/>
    <col min="17" max="17" width="13.28515625" style="1" hidden="1" customWidth="1"/>
    <col min="18" max="18" width="17.85546875" style="1" bestFit="1" customWidth="1"/>
    <col min="19" max="19" width="10.42578125" style="1" bestFit="1" customWidth="1"/>
    <col min="20" max="21" width="11.42578125" style="1"/>
    <col min="22" max="22" width="18.28515625" style="1" bestFit="1" customWidth="1"/>
    <col min="23" max="23" width="29.7109375" style="1" bestFit="1" customWidth="1"/>
    <col min="24" max="24" width="13.28515625" style="1" hidden="1" customWidth="1"/>
    <col min="25" max="30" width="11.42578125" style="1"/>
    <col min="31" max="32" width="20.85546875" style="1" bestFit="1" customWidth="1"/>
    <col min="33" max="33" width="23.42578125" style="1" bestFit="1" customWidth="1"/>
    <col min="34" max="57" width="11.42578125" style="1"/>
    <col min="58" max="60" width="0" style="1" hidden="1" customWidth="1"/>
    <col min="61" max="62" width="11.42578125" style="1"/>
    <col min="63" max="65" width="0" style="1" hidden="1" customWidth="1"/>
    <col min="66" max="16384" width="11.42578125" style="1"/>
  </cols>
  <sheetData>
    <row r="1" spans="1:65" ht="35.25" x14ac:dyDescent="0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2"/>
    </row>
    <row r="2" spans="1:6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65" ht="14.25" customHeight="1" x14ac:dyDescent="0.2">
      <c r="A3" s="2"/>
      <c r="B3" s="2"/>
      <c r="C3" s="2"/>
      <c r="D3" s="5" t="s">
        <v>1</v>
      </c>
      <c r="E3" s="5"/>
      <c r="F3" s="5"/>
      <c r="G3" s="5"/>
      <c r="H3" s="2"/>
      <c r="I3" s="2"/>
      <c r="J3" s="2"/>
      <c r="K3" s="5" t="s">
        <v>2</v>
      </c>
      <c r="L3" s="5"/>
      <c r="M3" s="5"/>
      <c r="N3" s="5"/>
      <c r="O3" s="2"/>
      <c r="P3" s="2"/>
      <c r="Q3" s="2"/>
      <c r="R3" s="5" t="s">
        <v>3</v>
      </c>
      <c r="S3" s="5"/>
      <c r="T3" s="5"/>
      <c r="U3" s="5"/>
      <c r="V3" s="2"/>
      <c r="W3" s="2"/>
      <c r="X3" s="2"/>
      <c r="Y3" s="5" t="s">
        <v>5</v>
      </c>
      <c r="Z3" s="5"/>
      <c r="AA3" s="5"/>
      <c r="AB3" s="5"/>
      <c r="AC3" s="2"/>
      <c r="AD3" s="2"/>
      <c r="BF3" s="26"/>
      <c r="BG3" s="26"/>
    </row>
    <row r="4" spans="1:65" ht="15.75" thickBot="1" x14ac:dyDescent="0.3">
      <c r="A4" s="2"/>
      <c r="B4" s="2"/>
      <c r="C4" s="2"/>
      <c r="D4" s="13"/>
      <c r="E4" s="13"/>
      <c r="F4" s="13"/>
      <c r="G4" s="13"/>
      <c r="H4" s="2"/>
      <c r="I4" s="2"/>
      <c r="J4" s="2"/>
      <c r="K4" s="13"/>
      <c r="L4" s="13"/>
      <c r="M4" s="13"/>
      <c r="N4" s="13"/>
      <c r="O4" s="2"/>
      <c r="P4" s="2"/>
      <c r="Q4" s="2"/>
      <c r="R4" s="13"/>
      <c r="S4" s="13"/>
      <c r="T4" s="13"/>
      <c r="U4" s="13"/>
      <c r="V4" s="2"/>
      <c r="W4" s="2"/>
      <c r="X4" s="2"/>
      <c r="Y4" s="13"/>
      <c r="Z4" s="13"/>
      <c r="AA4" s="13"/>
      <c r="AB4" s="13"/>
      <c r="AC4" s="2"/>
      <c r="AD4" s="2"/>
      <c r="BK4" s="16" t="s">
        <v>6</v>
      </c>
      <c r="BL4" t="s">
        <v>16</v>
      </c>
      <c r="BM4" s="26"/>
    </row>
    <row r="5" spans="1:65" ht="15" x14ac:dyDescent="0.25">
      <c r="A5" s="2"/>
      <c r="B5" s="2"/>
      <c r="C5" s="2" t="s">
        <v>4</v>
      </c>
      <c r="D5" s="6">
        <f>Tabla_Consulta_desde_odbcFerreteria_1[Columna1]</f>
        <v>1</v>
      </c>
      <c r="E5" s="6"/>
      <c r="F5" s="6"/>
      <c r="G5" s="6"/>
      <c r="H5" s="2"/>
      <c r="I5" s="2"/>
      <c r="J5" s="2" t="s">
        <v>4</v>
      </c>
      <c r="K5" s="9">
        <f>Tabla_Consulta_desde_odbcFerreteria_2[Columna1]</f>
        <v>1</v>
      </c>
      <c r="L5" s="9"/>
      <c r="M5" s="9"/>
      <c r="N5" s="9"/>
      <c r="O5" s="2"/>
      <c r="P5" s="2"/>
      <c r="Q5" s="2" t="s">
        <v>4</v>
      </c>
      <c r="R5" s="9">
        <f>Tabla_Consulta_desde_odbcFerreteria_3[Columna1]</f>
        <v>3</v>
      </c>
      <c r="S5" s="9"/>
      <c r="T5" s="9"/>
      <c r="U5" s="9"/>
      <c r="V5" s="2"/>
      <c r="W5" s="2"/>
      <c r="X5" s="2" t="s">
        <v>4</v>
      </c>
      <c r="Y5" s="11">
        <f>Tabla_Consulta_desde_odbcFerreteria_4[Columna1]</f>
        <v>2000</v>
      </c>
      <c r="Z5" s="11"/>
      <c r="AA5" s="11"/>
      <c r="AB5" s="11"/>
      <c r="AC5" s="2"/>
      <c r="AD5" s="2"/>
      <c r="BF5" s="16" t="s">
        <v>6</v>
      </c>
      <c r="BG5" t="s">
        <v>9</v>
      </c>
      <c r="BH5" s="26"/>
      <c r="BK5" s="17" t="s">
        <v>15</v>
      </c>
      <c r="BL5" s="18">
        <v>3</v>
      </c>
      <c r="BM5" s="26"/>
    </row>
    <row r="6" spans="1:65" ht="15" x14ac:dyDescent="0.25">
      <c r="A6" s="2"/>
      <c r="B6" s="2"/>
      <c r="C6" s="2">
        <v>1</v>
      </c>
      <c r="D6" s="7"/>
      <c r="E6" s="7"/>
      <c r="F6" s="7"/>
      <c r="G6" s="7"/>
      <c r="H6" s="2"/>
      <c r="I6" s="2"/>
      <c r="J6" s="2">
        <v>1</v>
      </c>
      <c r="K6" s="9"/>
      <c r="L6" s="9"/>
      <c r="M6" s="9"/>
      <c r="N6" s="9"/>
      <c r="O6" s="2"/>
      <c r="P6" s="2"/>
      <c r="Q6" s="2">
        <v>3</v>
      </c>
      <c r="R6" s="9"/>
      <c r="S6" s="9"/>
      <c r="T6" s="9"/>
      <c r="U6" s="9"/>
      <c r="V6" s="2"/>
      <c r="W6" s="2"/>
      <c r="X6" s="2">
        <v>2000</v>
      </c>
      <c r="Y6" s="11"/>
      <c r="Z6" s="11"/>
      <c r="AA6" s="11"/>
      <c r="AB6" s="11"/>
      <c r="AC6" s="2"/>
      <c r="AD6" s="2"/>
      <c r="BF6" s="17" t="s">
        <v>7</v>
      </c>
      <c r="BG6" s="18">
        <v>60</v>
      </c>
      <c r="BH6" s="26"/>
      <c r="BK6" s="17" t="s">
        <v>8</v>
      </c>
      <c r="BL6" s="18">
        <v>3</v>
      </c>
      <c r="BM6" s="26"/>
    </row>
    <row r="7" spans="1:65" ht="15.75" thickBot="1" x14ac:dyDescent="0.3">
      <c r="A7" s="3"/>
      <c r="B7" s="3"/>
      <c r="C7" s="3"/>
      <c r="D7" s="8"/>
      <c r="E7" s="8"/>
      <c r="F7" s="8"/>
      <c r="G7" s="8"/>
      <c r="H7" s="3"/>
      <c r="I7" s="3"/>
      <c r="J7" s="3"/>
      <c r="K7" s="10"/>
      <c r="L7" s="10"/>
      <c r="M7" s="10"/>
      <c r="N7" s="10"/>
      <c r="O7" s="3"/>
      <c r="P7" s="3"/>
      <c r="Q7" s="3"/>
      <c r="R7" s="10"/>
      <c r="S7" s="10"/>
      <c r="T7" s="10"/>
      <c r="U7" s="10"/>
      <c r="V7" s="3"/>
      <c r="W7" s="3"/>
      <c r="X7" s="3"/>
      <c r="Y7" s="12"/>
      <c r="Z7" s="12"/>
      <c r="AA7" s="12"/>
      <c r="AB7" s="12"/>
      <c r="AC7" s="3"/>
      <c r="AD7" s="3"/>
      <c r="BF7" s="17" t="s">
        <v>23</v>
      </c>
      <c r="BG7" s="18">
        <v>40</v>
      </c>
      <c r="BH7" s="26"/>
      <c r="BK7" s="26"/>
      <c r="BL7" s="26"/>
      <c r="BM7" s="26"/>
    </row>
    <row r="8" spans="1:65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BF8" s="17" t="s">
        <v>8</v>
      </c>
      <c r="BG8" s="18">
        <v>100</v>
      </c>
      <c r="BH8" s="26"/>
      <c r="BK8" s="26"/>
      <c r="BL8" s="26"/>
      <c r="BM8" s="26"/>
    </row>
    <row r="9" spans="1:6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BF9" s="26"/>
      <c r="BG9" s="26"/>
      <c r="BH9" s="26"/>
      <c r="BK9" s="26"/>
      <c r="BL9" s="26"/>
      <c r="BM9" s="26"/>
    </row>
    <row r="10" spans="1:65" ht="20.25" x14ac:dyDescent="0.3">
      <c r="A10" s="2"/>
      <c r="B10" s="2"/>
      <c r="C10" s="2"/>
      <c r="D10" s="21" t="s">
        <v>10</v>
      </c>
      <c r="E10" s="21"/>
      <c r="F10" s="21"/>
      <c r="G10" s="21"/>
      <c r="H10" s="22"/>
      <c r="I10" s="23"/>
      <c r="J10" s="24"/>
      <c r="K10" s="2"/>
      <c r="L10" s="2"/>
      <c r="M10" s="21" t="s">
        <v>14</v>
      </c>
      <c r="N10" s="2"/>
      <c r="O10" s="2"/>
      <c r="P10" s="2"/>
      <c r="Q10" s="2"/>
      <c r="R10" s="2"/>
      <c r="S10" s="2"/>
      <c r="T10" s="2"/>
      <c r="V10" s="21" t="s">
        <v>17</v>
      </c>
      <c r="X10" s="2"/>
      <c r="Y10" s="2"/>
      <c r="Z10" s="2"/>
      <c r="AA10" s="2"/>
      <c r="AB10" s="2"/>
      <c r="AC10" s="2"/>
      <c r="BF10" s="26"/>
      <c r="BG10" s="26"/>
      <c r="BH10" s="26"/>
      <c r="BK10" s="26"/>
      <c r="BL10" s="26"/>
      <c r="BM10" s="26"/>
    </row>
    <row r="11" spans="1:65" x14ac:dyDescent="0.2">
      <c r="A11" s="2"/>
      <c r="D11" s="2"/>
      <c r="E11" s="2"/>
      <c r="F11" s="2"/>
      <c r="G11" s="4"/>
      <c r="H11" s="2"/>
      <c r="I11" s="2"/>
      <c r="J11" s="2"/>
      <c r="K11" s="2"/>
      <c r="L11" s="14"/>
      <c r="M11" s="2"/>
      <c r="N11" s="2"/>
      <c r="O11" s="2"/>
      <c r="P11" s="29"/>
      <c r="Q11" s="26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BF11" s="26"/>
      <c r="BG11" s="26"/>
      <c r="BH11" s="26"/>
      <c r="BK11" s="26"/>
      <c r="BL11" s="26"/>
      <c r="BM11" s="26"/>
    </row>
    <row r="12" spans="1:65" ht="15" x14ac:dyDescent="0.25">
      <c r="A12" s="2"/>
      <c r="D12" s="2"/>
      <c r="E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/>
      <c r="W12" s="16" t="s">
        <v>11</v>
      </c>
      <c r="X12"/>
      <c r="Y12" s="2"/>
      <c r="Z12" s="2"/>
      <c r="AA12" s="2"/>
      <c r="AB12" s="2"/>
      <c r="AC12" s="2"/>
      <c r="BF12" s="26"/>
      <c r="BG12" s="26"/>
      <c r="BH12" s="26"/>
      <c r="BK12" s="26"/>
      <c r="BL12" s="26"/>
      <c r="BM12" s="26"/>
    </row>
    <row r="13" spans="1:65" ht="15" x14ac:dyDescent="0.25">
      <c r="A13" s="2"/>
      <c r="D13" s="2"/>
      <c r="E13" s="2"/>
      <c r="I13" s="2"/>
      <c r="J13" s="2"/>
      <c r="K13" s="2"/>
      <c r="L13" s="2"/>
      <c r="M13" s="2"/>
      <c r="N13" s="2"/>
      <c r="O13" s="2"/>
      <c r="S13" s="2"/>
      <c r="T13" s="2"/>
      <c r="U13" s="2"/>
      <c r="V13"/>
      <c r="W13" t="s">
        <v>18</v>
      </c>
      <c r="X13" t="s">
        <v>8</v>
      </c>
      <c r="Y13" s="2"/>
      <c r="Z13" s="2"/>
      <c r="AA13" s="2"/>
      <c r="AB13" s="2"/>
      <c r="AC13" s="2"/>
      <c r="BF13" s="26"/>
      <c r="BG13" s="26"/>
      <c r="BH13" s="26"/>
      <c r="BK13" s="26"/>
      <c r="BL13" s="26"/>
      <c r="BM13" s="26"/>
    </row>
    <row r="14" spans="1:65" ht="15" x14ac:dyDescent="0.25">
      <c r="A14" s="2"/>
      <c r="D14" s="2"/>
      <c r="E14" s="2"/>
      <c r="I14" s="2"/>
      <c r="J14" s="2"/>
      <c r="K14" s="2"/>
      <c r="L14" s="2"/>
      <c r="M14" s="2"/>
      <c r="N14" s="2"/>
      <c r="O14" s="2"/>
      <c r="S14" s="2"/>
      <c r="T14" s="2"/>
      <c r="U14" s="2"/>
      <c r="V14" t="s">
        <v>19</v>
      </c>
      <c r="W14" s="18">
        <v>1</v>
      </c>
      <c r="X14" s="18">
        <v>1</v>
      </c>
      <c r="Y14" s="2"/>
      <c r="Z14" s="2"/>
      <c r="AA14" s="2"/>
      <c r="AB14" s="2"/>
      <c r="AC14" s="2"/>
      <c r="BF14" s="26"/>
      <c r="BG14" s="26"/>
      <c r="BH14" s="26"/>
      <c r="BK14" s="26"/>
      <c r="BL14" s="26"/>
      <c r="BM14" s="26"/>
    </row>
    <row r="15" spans="1:65" x14ac:dyDescent="0.2">
      <c r="A15" s="2"/>
      <c r="D15" s="2"/>
      <c r="E15" s="2"/>
      <c r="I15" s="2"/>
      <c r="J15" s="2"/>
      <c r="K15" s="2"/>
      <c r="L15" s="2"/>
      <c r="M15" s="2"/>
      <c r="N15" s="2"/>
      <c r="O15" s="2"/>
      <c r="S15" s="2"/>
      <c r="T15" s="2"/>
      <c r="U15" s="2"/>
      <c r="V15" s="26"/>
      <c r="W15" s="26"/>
      <c r="X15" s="26"/>
      <c r="Y15" s="2"/>
      <c r="Z15" s="2"/>
      <c r="AA15" s="2"/>
      <c r="AB15" s="2"/>
      <c r="AC15" s="2"/>
      <c r="BF15" s="26"/>
      <c r="BG15" s="26"/>
      <c r="BH15" s="26"/>
      <c r="BK15" s="26"/>
      <c r="BL15" s="26"/>
      <c r="BM15" s="26"/>
    </row>
    <row r="16" spans="1:65" x14ac:dyDescent="0.2">
      <c r="A16" s="2"/>
      <c r="D16" s="2"/>
      <c r="E16" s="2"/>
      <c r="I16" s="2"/>
      <c r="J16" s="2"/>
      <c r="K16" s="2"/>
      <c r="L16" s="2"/>
      <c r="M16" s="2"/>
      <c r="N16" s="2"/>
      <c r="O16" s="2"/>
      <c r="S16" s="2"/>
      <c r="T16" s="2"/>
      <c r="U16" s="2"/>
      <c r="V16" s="26"/>
      <c r="W16" s="26"/>
      <c r="X16" s="26"/>
      <c r="Y16" s="2"/>
      <c r="Z16" s="2"/>
      <c r="AA16" s="2"/>
      <c r="AB16" s="2"/>
      <c r="AC16" s="2"/>
      <c r="BF16" s="26"/>
      <c r="BG16" s="26"/>
      <c r="BH16" s="26"/>
      <c r="BK16" s="26"/>
      <c r="BL16" s="26"/>
      <c r="BM16" s="26"/>
    </row>
    <row r="17" spans="1:65" x14ac:dyDescent="0.2">
      <c r="A17" s="2"/>
      <c r="D17" s="2"/>
      <c r="E17" s="2"/>
      <c r="I17" s="2"/>
      <c r="J17" s="2"/>
      <c r="K17" s="2"/>
      <c r="L17" s="2"/>
      <c r="M17" s="2"/>
      <c r="N17" s="2"/>
      <c r="O17" s="2"/>
      <c r="S17" s="2"/>
      <c r="T17" s="2"/>
      <c r="U17" s="2"/>
      <c r="V17" s="26"/>
      <c r="W17" s="26"/>
      <c r="X17" s="26"/>
      <c r="Y17" s="2"/>
      <c r="Z17" s="2"/>
      <c r="AA17" s="2"/>
      <c r="AB17" s="2"/>
      <c r="AC17" s="2"/>
      <c r="BF17" s="26"/>
      <c r="BG17" s="26"/>
      <c r="BH17" s="26"/>
      <c r="BK17" s="26"/>
      <c r="BL17" s="26"/>
      <c r="BM17" s="26"/>
    </row>
    <row r="18" spans="1:65" x14ac:dyDescent="0.2">
      <c r="A18" s="2"/>
      <c r="D18" s="2"/>
      <c r="E18" s="2"/>
      <c r="I18" s="2"/>
      <c r="J18" s="2"/>
      <c r="K18" s="2"/>
      <c r="L18" s="2"/>
      <c r="M18" s="4"/>
      <c r="N18" s="2"/>
      <c r="O18" s="2"/>
      <c r="S18" s="2"/>
      <c r="T18" s="2"/>
      <c r="U18" s="2"/>
      <c r="V18" s="26"/>
      <c r="W18" s="26"/>
      <c r="X18" s="26"/>
      <c r="Y18" s="2"/>
      <c r="Z18" s="2"/>
      <c r="AA18" s="2"/>
      <c r="AB18" s="2"/>
      <c r="AC18" s="2"/>
      <c r="BF18" s="26"/>
      <c r="BG18" s="26"/>
      <c r="BH18" s="26"/>
      <c r="BK18" s="26"/>
      <c r="BL18" s="26"/>
      <c r="BM18" s="26"/>
    </row>
    <row r="19" spans="1:65" x14ac:dyDescent="0.2">
      <c r="A19" s="2"/>
      <c r="D19" s="2"/>
      <c r="E19" s="2"/>
      <c r="I19" s="2"/>
      <c r="J19" s="2"/>
      <c r="K19" s="2"/>
      <c r="L19" s="2"/>
      <c r="M19" s="2"/>
      <c r="N19" s="2"/>
      <c r="O19" s="2"/>
      <c r="S19" s="2"/>
      <c r="T19" s="2"/>
      <c r="U19" s="2"/>
      <c r="V19" s="26"/>
      <c r="W19" s="26"/>
      <c r="X19" s="26"/>
      <c r="Y19" s="2"/>
      <c r="Z19" s="2"/>
      <c r="AA19" s="2"/>
      <c r="AB19" s="2"/>
      <c r="AC19" s="2"/>
      <c r="BF19" s="26"/>
      <c r="BG19" s="26"/>
      <c r="BH19" s="26"/>
      <c r="BK19" s="26"/>
      <c r="BL19" s="26"/>
      <c r="BM19" s="26"/>
    </row>
    <row r="20" spans="1:65" x14ac:dyDescent="0.2">
      <c r="A20" s="2" t="s">
        <v>12</v>
      </c>
      <c r="D20" s="2"/>
      <c r="E20" s="2"/>
      <c r="I20" s="2"/>
      <c r="J20" s="2"/>
      <c r="K20" s="2"/>
      <c r="L20" s="2"/>
      <c r="M20" s="2"/>
      <c r="N20" s="2"/>
      <c r="O20" s="2"/>
      <c r="S20" s="2"/>
      <c r="T20" s="2"/>
      <c r="U20" s="2"/>
      <c r="V20" s="26"/>
      <c r="W20" s="26"/>
      <c r="X20" s="26"/>
      <c r="Y20" s="2"/>
      <c r="Z20" s="2"/>
      <c r="AA20" s="2"/>
      <c r="AB20" s="2"/>
      <c r="AC20" s="2"/>
      <c r="BF20" s="26"/>
      <c r="BG20" s="26"/>
      <c r="BH20" s="26"/>
      <c r="BK20" s="26"/>
      <c r="BL20" s="26"/>
      <c r="BM20" s="26"/>
    </row>
    <row r="21" spans="1:65" x14ac:dyDescent="0.2">
      <c r="A21" s="2" t="s">
        <v>7</v>
      </c>
      <c r="D21" s="2"/>
      <c r="E21" s="2"/>
      <c r="I21" s="2"/>
      <c r="J21" s="2"/>
      <c r="K21" s="2"/>
      <c r="L21" s="2"/>
      <c r="M21" s="2"/>
      <c r="N21" s="2"/>
      <c r="O21" s="2"/>
      <c r="S21" s="2"/>
      <c r="T21" s="2"/>
      <c r="U21" s="2"/>
      <c r="V21" s="26"/>
      <c r="W21" s="26"/>
      <c r="X21" s="26"/>
      <c r="Y21" s="2"/>
      <c r="Z21" s="2"/>
      <c r="AA21" s="2"/>
      <c r="AB21" s="2"/>
      <c r="AC21" s="2"/>
      <c r="BF21" s="26"/>
      <c r="BG21" s="26"/>
      <c r="BH21" s="26"/>
      <c r="BK21" s="26"/>
      <c r="BL21" s="26"/>
      <c r="BM21" s="26"/>
    </row>
    <row r="22" spans="1:65" x14ac:dyDescent="0.2">
      <c r="A22" s="2"/>
      <c r="D22" s="2"/>
      <c r="E22" s="2"/>
      <c r="I22" s="2"/>
      <c r="J22" s="2"/>
      <c r="K22" s="2"/>
      <c r="L22" s="2"/>
      <c r="M22" s="2"/>
      <c r="N22" s="2"/>
      <c r="O22" s="2"/>
      <c r="S22" s="2"/>
      <c r="T22" s="2"/>
      <c r="U22" s="2"/>
      <c r="V22" s="26"/>
      <c r="W22" s="26"/>
      <c r="X22" s="26"/>
      <c r="Y22" s="2"/>
      <c r="Z22" s="2"/>
      <c r="AA22" s="2"/>
      <c r="AB22" s="2"/>
      <c r="AC22" s="2"/>
      <c r="BF22" s="26"/>
      <c r="BG22" s="26"/>
      <c r="BH22" s="26"/>
    </row>
    <row r="23" spans="1:65" x14ac:dyDescent="0.2">
      <c r="A23" s="2"/>
      <c r="D23" s="2"/>
      <c r="E23" s="2"/>
      <c r="I23" s="2"/>
      <c r="J23" s="2"/>
      <c r="K23" s="2"/>
      <c r="L23" s="2"/>
      <c r="M23" s="2"/>
      <c r="N23" s="2"/>
      <c r="O23" s="2"/>
      <c r="S23" s="2"/>
      <c r="T23" s="2"/>
      <c r="U23" s="2"/>
      <c r="V23" s="26"/>
      <c r="W23" s="26"/>
      <c r="X23" s="26"/>
      <c r="Y23" s="2"/>
      <c r="Z23" s="2"/>
      <c r="AA23" s="2"/>
      <c r="AB23" s="2"/>
      <c r="AC23" s="2"/>
    </row>
    <row r="24" spans="1:65" x14ac:dyDescent="0.2">
      <c r="A24" s="2"/>
      <c r="D24" s="2"/>
      <c r="E24" s="2"/>
      <c r="I24" s="2"/>
      <c r="J24" s="2"/>
      <c r="K24" s="2"/>
      <c r="L24" s="2"/>
      <c r="M24" s="2"/>
      <c r="N24" s="2"/>
      <c r="O24" s="2"/>
      <c r="S24" s="2"/>
      <c r="T24" s="2"/>
      <c r="U24" s="2"/>
      <c r="V24" s="26"/>
      <c r="W24" s="26"/>
      <c r="X24" s="26"/>
      <c r="Y24" s="2"/>
      <c r="Z24" s="2"/>
      <c r="AA24" s="2"/>
      <c r="AB24" s="2"/>
      <c r="AC24" s="2"/>
    </row>
    <row r="25" spans="1:65" x14ac:dyDescent="0.2">
      <c r="A25" s="2"/>
      <c r="D25" s="2"/>
      <c r="E25" s="2"/>
      <c r="I25" s="2"/>
      <c r="J25" s="2"/>
      <c r="K25" s="2"/>
      <c r="L25" s="2"/>
      <c r="M25" s="2"/>
      <c r="N25" s="2"/>
      <c r="O25" s="2"/>
      <c r="S25" s="2"/>
      <c r="T25" s="2"/>
      <c r="U25" s="2"/>
      <c r="V25" s="26"/>
      <c r="W25" s="26"/>
      <c r="X25" s="26"/>
      <c r="Y25" s="2"/>
      <c r="Z25" s="2"/>
      <c r="AA25" s="2"/>
      <c r="AB25" s="2"/>
      <c r="AC25" s="2"/>
    </row>
    <row r="26" spans="1:65" x14ac:dyDescent="0.2">
      <c r="A26" s="2"/>
      <c r="D26" s="2"/>
      <c r="E26" s="2"/>
      <c r="I26" s="2"/>
      <c r="J26" s="2"/>
      <c r="K26" s="2"/>
      <c r="L26" s="2"/>
      <c r="M26" s="2"/>
      <c r="N26" s="2"/>
      <c r="O26" s="2"/>
      <c r="S26" s="2"/>
      <c r="T26" s="2"/>
      <c r="U26" s="2"/>
      <c r="V26" s="26"/>
      <c r="W26" s="26"/>
      <c r="X26" s="26"/>
      <c r="Y26" s="2"/>
      <c r="Z26" s="2"/>
      <c r="AA26" s="2"/>
      <c r="AB26" s="2"/>
      <c r="AC26" s="2"/>
    </row>
    <row r="27" spans="1:65" x14ac:dyDescent="0.2">
      <c r="A27" s="2"/>
      <c r="D27" s="2"/>
      <c r="E27" s="2"/>
      <c r="I27" s="2"/>
      <c r="J27" s="2"/>
      <c r="K27" s="2"/>
      <c r="L27" s="2"/>
      <c r="M27" s="2"/>
      <c r="N27" s="2"/>
      <c r="O27" s="2"/>
      <c r="S27" s="2"/>
      <c r="T27" s="2"/>
      <c r="U27" s="2"/>
      <c r="V27" s="26"/>
      <c r="W27" s="26"/>
      <c r="X27" s="26"/>
      <c r="Y27" s="2"/>
      <c r="Z27" s="2"/>
      <c r="AA27" s="2"/>
      <c r="AB27" s="2"/>
      <c r="AC27" s="2"/>
    </row>
    <row r="28" spans="1:65" x14ac:dyDescent="0.2">
      <c r="A28" s="2"/>
      <c r="D28" s="2"/>
      <c r="E28" s="2"/>
      <c r="I28" s="2"/>
      <c r="J28" s="2"/>
      <c r="K28" s="2"/>
      <c r="L28" s="2"/>
      <c r="M28" s="2"/>
      <c r="N28" s="2"/>
      <c r="O28" s="2"/>
      <c r="S28" s="2"/>
      <c r="T28" s="2"/>
      <c r="U28" s="2"/>
      <c r="V28" s="26"/>
      <c r="W28" s="26"/>
      <c r="X28" s="26"/>
      <c r="Y28" s="2"/>
      <c r="Z28" s="2"/>
      <c r="AA28" s="2"/>
      <c r="AB28" s="2"/>
      <c r="AC28" s="2"/>
    </row>
    <row r="29" spans="1:65" x14ac:dyDescent="0.2">
      <c r="A29" s="2"/>
      <c r="D29" s="2"/>
      <c r="E29" s="2"/>
      <c r="I29" s="2"/>
      <c r="J29" s="2"/>
      <c r="K29" s="2"/>
      <c r="L29" s="2"/>
      <c r="M29" s="2"/>
      <c r="N29" s="2"/>
      <c r="O29" s="2"/>
      <c r="S29" s="2"/>
      <c r="T29" s="2"/>
      <c r="U29" s="2"/>
      <c r="V29" s="26"/>
      <c r="W29" s="26"/>
      <c r="X29" s="26"/>
      <c r="Y29" s="2"/>
      <c r="Z29" s="2"/>
      <c r="AA29" s="2"/>
      <c r="AB29" s="2"/>
      <c r="AC29" s="2"/>
    </row>
    <row r="30" spans="1:65" x14ac:dyDescent="0.2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65" x14ac:dyDescent="0.2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65" x14ac:dyDescent="0.2">
      <c r="A32" s="2"/>
      <c r="I32" s="2"/>
      <c r="J32" s="2"/>
      <c r="K32" s="2"/>
      <c r="L32" s="2"/>
      <c r="M32" s="2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x14ac:dyDescent="0.25">
      <c r="A33" s="2"/>
      <c r="B33" s="19"/>
      <c r="C33" s="19"/>
      <c r="D33" s="19" t="s">
        <v>24</v>
      </c>
      <c r="E33" s="19"/>
      <c r="F33" s="25" t="str">
        <f ca="1">TEXT((MONTH(TODAY())-1) *29,"MMMM")</f>
        <v>julio</v>
      </c>
      <c r="G33" s="19" t="s">
        <v>13</v>
      </c>
      <c r="H33" s="20" t="str">
        <f>Tabla_Consulta_desde_odbcFerreteria_5[nombre_producto]</f>
        <v>candado</v>
      </c>
      <c r="I33" s="2"/>
      <c r="J33" s="2"/>
      <c r="K33" s="2"/>
      <c r="L33" s="2"/>
      <c r="M33" s="2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20.25" x14ac:dyDescent="0.3">
      <c r="A37" s="2"/>
      <c r="B37" s="2"/>
      <c r="C37" s="2"/>
      <c r="D37" s="21" t="s">
        <v>22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1" t="s">
        <v>25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2"/>
      <c r="C39" s="2"/>
      <c r="D39" s="26"/>
      <c r="E39" s="27" t="s">
        <v>11</v>
      </c>
      <c r="F39" s="26"/>
      <c r="G39" s="2"/>
      <c r="H39" s="2"/>
      <c r="I39" s="2"/>
      <c r="J39" s="2"/>
      <c r="K39" s="2"/>
      <c r="L39" s="2"/>
      <c r="M39" s="2"/>
      <c r="N39" s="2"/>
      <c r="O39" s="2"/>
      <c r="P39" s="26" t="s">
        <v>26</v>
      </c>
      <c r="Q39" s="26"/>
      <c r="R39" s="26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2"/>
      <c r="C40" s="2"/>
      <c r="D40" s="26"/>
      <c r="E40" s="26" t="s">
        <v>21</v>
      </c>
      <c r="F40" s="26" t="s">
        <v>8</v>
      </c>
      <c r="G40" s="2"/>
      <c r="H40" s="2"/>
      <c r="I40" s="2"/>
      <c r="J40" s="2"/>
      <c r="K40" s="2"/>
      <c r="L40" s="2"/>
      <c r="M40" s="2"/>
      <c r="N40" s="2"/>
      <c r="O40" s="2"/>
      <c r="P40" s="28">
        <v>5000</v>
      </c>
      <c r="Q40" s="26"/>
      <c r="R40" s="26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2"/>
      <c r="C41" s="2"/>
      <c r="D41" s="26" t="s">
        <v>20</v>
      </c>
      <c r="E41" s="28">
        <v>1</v>
      </c>
      <c r="F41" s="28">
        <v>1</v>
      </c>
      <c r="G41" s="2"/>
      <c r="H41" s="2"/>
      <c r="I41" s="2"/>
      <c r="J41" s="2"/>
      <c r="K41" s="2"/>
      <c r="L41" s="2"/>
      <c r="M41" s="2"/>
      <c r="N41" s="2"/>
      <c r="O41" s="2"/>
      <c r="P41" s="26"/>
      <c r="Q41" s="26"/>
      <c r="R41" s="26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2"/>
      <c r="C42" s="2"/>
      <c r="D42" s="26"/>
      <c r="E42" s="26"/>
      <c r="F42" s="26"/>
      <c r="G42" s="2"/>
      <c r="H42" s="2"/>
      <c r="I42" s="2"/>
      <c r="J42" s="2"/>
      <c r="K42" s="2"/>
      <c r="L42" s="2"/>
      <c r="M42" s="2"/>
      <c r="N42" s="2"/>
      <c r="O42" s="2"/>
      <c r="P42" s="26"/>
      <c r="Q42" s="26"/>
      <c r="R42" s="26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D43" s="26"/>
      <c r="E43" s="26"/>
      <c r="F43" s="26"/>
      <c r="P43" s="26"/>
      <c r="Q43" s="26"/>
      <c r="R43" s="26"/>
    </row>
    <row r="44" spans="1:29" x14ac:dyDescent="0.2">
      <c r="D44" s="26"/>
      <c r="E44" s="26"/>
      <c r="F44" s="26"/>
      <c r="P44" s="26"/>
      <c r="Q44" s="26"/>
      <c r="R44" s="26"/>
    </row>
    <row r="45" spans="1:29" x14ac:dyDescent="0.2">
      <c r="D45" s="26"/>
      <c r="E45" s="26"/>
      <c r="F45" s="26"/>
      <c r="P45" s="26"/>
      <c r="Q45" s="26"/>
      <c r="R45" s="26"/>
    </row>
    <row r="46" spans="1:29" x14ac:dyDescent="0.2">
      <c r="D46" s="26"/>
      <c r="E46" s="26"/>
      <c r="F46" s="26"/>
      <c r="P46" s="26"/>
      <c r="Q46" s="26"/>
      <c r="R46" s="26"/>
    </row>
    <row r="47" spans="1:29" x14ac:dyDescent="0.2">
      <c r="D47" s="26"/>
      <c r="E47" s="26"/>
      <c r="F47" s="26"/>
      <c r="P47" s="26"/>
      <c r="Q47" s="26"/>
      <c r="R47" s="26"/>
    </row>
    <row r="48" spans="1:29" x14ac:dyDescent="0.2">
      <c r="D48" s="26"/>
      <c r="E48" s="26"/>
      <c r="F48" s="26"/>
      <c r="P48" s="26"/>
      <c r="Q48" s="26"/>
      <c r="R48" s="26"/>
    </row>
    <row r="49" spans="4:18" x14ac:dyDescent="0.2">
      <c r="D49" s="26"/>
      <c r="E49" s="26"/>
      <c r="F49" s="26"/>
      <c r="P49" s="26"/>
      <c r="Q49" s="26"/>
      <c r="R49" s="26"/>
    </row>
    <row r="50" spans="4:18" x14ac:dyDescent="0.2">
      <c r="D50" s="26"/>
      <c r="E50" s="26"/>
      <c r="F50" s="26"/>
      <c r="P50" s="26"/>
      <c r="Q50" s="26"/>
      <c r="R50" s="26"/>
    </row>
    <row r="51" spans="4:18" x14ac:dyDescent="0.2">
      <c r="D51" s="26"/>
      <c r="E51" s="26"/>
      <c r="F51" s="26"/>
      <c r="P51" s="26"/>
      <c r="Q51" s="26"/>
      <c r="R51" s="26"/>
    </row>
    <row r="52" spans="4:18" x14ac:dyDescent="0.2">
      <c r="D52" s="26"/>
      <c r="E52" s="26"/>
      <c r="F52" s="26"/>
      <c r="P52" s="26"/>
      <c r="Q52" s="26"/>
      <c r="R52" s="26"/>
    </row>
    <row r="53" spans="4:18" x14ac:dyDescent="0.2">
      <c r="D53" s="26"/>
      <c r="E53" s="26"/>
      <c r="F53" s="26"/>
      <c r="P53" s="26"/>
      <c r="Q53" s="26"/>
      <c r="R53" s="26"/>
    </row>
    <row r="54" spans="4:18" x14ac:dyDescent="0.2">
      <c r="D54" s="26"/>
      <c r="E54" s="26"/>
      <c r="F54" s="26"/>
      <c r="P54" s="26"/>
      <c r="Q54" s="26"/>
      <c r="R54" s="26"/>
    </row>
    <row r="55" spans="4:18" x14ac:dyDescent="0.2">
      <c r="D55" s="26"/>
      <c r="E55" s="26"/>
      <c r="F55" s="26"/>
      <c r="P55" s="26"/>
      <c r="Q55" s="26"/>
      <c r="R55" s="26"/>
    </row>
    <row r="56" spans="4:18" x14ac:dyDescent="0.2">
      <c r="D56" s="26"/>
      <c r="E56" s="26"/>
      <c r="F56" s="26"/>
      <c r="P56" s="26"/>
      <c r="Q56" s="26"/>
      <c r="R56" s="26"/>
    </row>
  </sheetData>
  <mergeCells count="9">
    <mergeCell ref="D3:G4"/>
    <mergeCell ref="A1:AC1"/>
    <mergeCell ref="D5:G7"/>
    <mergeCell ref="K5:N7"/>
    <mergeCell ref="R5:U7"/>
    <mergeCell ref="Y5:AB7"/>
    <mergeCell ref="R3:U4"/>
    <mergeCell ref="Y3:AB4"/>
    <mergeCell ref="K3:N4"/>
  </mergeCells>
  <pageMargins left="0.7" right="0.7" top="0.75" bottom="0.75" header="0.3" footer="0.3"/>
  <pageSetup paperSize="9" orientation="portrait" r:id="rId6"/>
  <drawing r:id="rId7"/>
  <tableParts count="5"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MiguelPC</dc:creator>
  <cp:lastModifiedBy>MiguelPC</cp:lastModifiedBy>
  <dcterms:created xsi:type="dcterms:W3CDTF">2022-07-31T21:53:34Z</dcterms:created>
  <dcterms:modified xsi:type="dcterms:W3CDTF">2022-08-01T04:50:31Z</dcterms:modified>
</cp:coreProperties>
</file>