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5/G4/"/>
    </mc:Choice>
  </mc:AlternateContent>
  <xr:revisionPtr revIDLastSave="0" documentId="8_{59AB5912-F950-479F-B9F4-11722EDCE2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G71" i="1"/>
  <c r="F71" i="1"/>
  <c r="E71" i="1"/>
  <c r="H70" i="1"/>
  <c r="I70" i="1" s="1"/>
  <c r="F70" i="1"/>
  <c r="G70" i="1" s="1"/>
  <c r="D70" i="1"/>
  <c r="E70" i="1" s="1"/>
  <c r="I69" i="1"/>
  <c r="F69" i="1"/>
  <c r="G69" i="1" s="1"/>
  <c r="E69" i="1"/>
  <c r="H68" i="1"/>
  <c r="I68" i="1" s="1"/>
  <c r="F68" i="1"/>
  <c r="G68" i="1" s="1"/>
  <c r="D68" i="1"/>
  <c r="E68" i="1" s="1"/>
  <c r="H67" i="1"/>
  <c r="I67" i="1" s="1"/>
  <c r="G67" i="1"/>
  <c r="E67" i="1"/>
  <c r="H66" i="1"/>
  <c r="I66" i="1" s="1"/>
  <c r="F66" i="1"/>
  <c r="G66" i="1" s="1"/>
  <c r="D66" i="1"/>
  <c r="E66" i="1" s="1"/>
  <c r="H65" i="1"/>
  <c r="I65" i="1" s="1"/>
  <c r="G65" i="1"/>
  <c r="E65" i="1"/>
  <c r="I32" i="1"/>
  <c r="G32" i="1"/>
  <c r="E32" i="1"/>
  <c r="H31" i="1"/>
  <c r="I31" i="1" s="1"/>
  <c r="F31" i="1"/>
  <c r="G31" i="1" s="1"/>
  <c r="E31" i="1"/>
  <c r="D31" i="1"/>
  <c r="I30" i="1"/>
  <c r="G30" i="1"/>
  <c r="F30" i="1"/>
  <c r="E30" i="1"/>
  <c r="H29" i="1"/>
  <c r="I29" i="1" s="1"/>
  <c r="G29" i="1"/>
  <c r="F29" i="1"/>
  <c r="D29" i="1"/>
  <c r="E29" i="1" s="1"/>
  <c r="H28" i="1"/>
  <c r="I28" i="1" s="1"/>
  <c r="G28" i="1"/>
  <c r="E28" i="1"/>
  <c r="I27" i="1"/>
  <c r="H27" i="1"/>
  <c r="F27" i="1"/>
  <c r="G27" i="1" s="1"/>
  <c r="D27" i="1"/>
  <c r="E27" i="1" s="1"/>
  <c r="H26" i="1"/>
  <c r="I26" i="1" s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J70" i="1"/>
  <c r="K70" i="1" s="1"/>
  <c r="J69" i="1"/>
  <c r="K69" i="1" s="1"/>
  <c r="J68" i="1"/>
  <c r="K68" i="1" s="1"/>
  <c r="K67" i="1"/>
  <c r="J67" i="1"/>
  <c r="J66" i="1"/>
  <c r="K66" i="1" s="1"/>
  <c r="J65" i="1"/>
  <c r="K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F58" i="1"/>
  <c r="G58" i="1" s="1"/>
  <c r="E58" i="1"/>
  <c r="J57" i="1"/>
  <c r="K57" i="1" s="1"/>
  <c r="H57" i="1"/>
  <c r="I57" i="1" s="1"/>
  <c r="F57" i="1"/>
  <c r="G57" i="1" s="1"/>
  <c r="D57" i="1"/>
  <c r="E57" i="1" s="1"/>
  <c r="J56" i="1"/>
  <c r="K56" i="1" s="1"/>
  <c r="I56" i="1"/>
  <c r="F56" i="1"/>
  <c r="G56" i="1" s="1"/>
  <c r="E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E13" i="1" l="1"/>
  <c r="D14" i="1"/>
  <c r="E14" i="1" s="1"/>
  <c r="E15" i="1"/>
  <c r="D16" i="1"/>
  <c r="E16" i="1" s="1"/>
  <c r="E17" i="1"/>
  <c r="D18" i="1"/>
  <c r="E18" i="1" s="1"/>
  <c r="E19" i="1"/>
  <c r="F17" i="1" l="1"/>
  <c r="G17" i="1" s="1"/>
  <c r="I17" i="1"/>
  <c r="J17" i="1"/>
  <c r="K17" i="1" s="1"/>
  <c r="J19" i="1"/>
  <c r="K19" i="1" s="1"/>
  <c r="I19" i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<sst xmlns="http://schemas.openxmlformats.org/spreadsheetml/2006/main" count="179" uniqueCount="66">
  <si>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</si>
  <si>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</si>
  <si>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</si>
  <si>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</si>
  <si>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</si>
  <si>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</si>
  <si>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</si>
  <si>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</si>
  <si>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</si>
  <si>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</si>
  <si>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</si>
  <si>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</si>
  <si>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</si>
  <si>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</si>
  <si>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</si>
  <si>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</si>
  <si>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</si>
  <si>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</si>
  <si>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</si>
  <si>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</si>
  <si>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</si>
  <si>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</si>
  <si>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</si>
  <si>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</si>
  <si>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</si>
  <si>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</si>
  <si>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</si>
  <si>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</si>
  <si>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</si>
  <si>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</si>
  <si>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</si>
  <si>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</si>
  <si>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</si>
  <si>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</si>
  <si>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</si>
  <si>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</si>
  <si>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</si>
  <si>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</si>
  <si>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</si>
  <si>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</si>
  <si>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</si>
  <si>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</si>
  <si>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</si>
  <si>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</si>
  <si>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</si>
  <si>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</si>
  <si>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</si>
  <si>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</si>
  <si>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</si>
  <si>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</si>
  <si>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</si>
  <si>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</si>
  <si>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</si>
  <si>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</si>
  <si>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</si>
  <si>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</si>
  <si>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</si>
  <si>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</si>
  <si>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</si>
  <si>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</si>
  <si>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</si>
  <si>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</si>
  <si>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</si>
  <si>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</si>
  <si>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Martin del Rio</t>
  </si>
  <si>
    <t>Miguel Rubio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</si>
</sst>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65" sqref="D65:I71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C21</f>
        <v>5.4</v>
      </c>
      <c r="D4" s="37">
        <f>C60</f>
        <v>5.2</v>
      </c>
      <c r="E4" s="36">
        <f>C4*C$2+D4*D$2</f>
        <v>5.34</v>
      </c>
    </row>
    <row r="5" spans="1:11" ht="14.4" x14ac:dyDescent="0.3">
      <c r="A5" s="3">
        <v>2</v>
      </c>
      <c r="B5" s="16" t="s">
        <v>65</v>
      </c>
      <c r="C5" s="31">
        <f>C34</f>
        <v>5.4</v>
      </c>
      <c r="D5" s="37">
        <f>C73</f>
        <v>5.2</v>
      </c>
      <c r="E5" s="36">
        <f t="shared" ref="E5" si="0">C5*C$2+D5*D$2</f>
        <v>5.34</v>
      </c>
    </row>
    <row r="6" spans="1:11" ht="14.4" x14ac:dyDescent="0.3">
      <c r="A6" s="3">
        <v>3</v>
      </c>
      <c r="B6" s="16"/>
      <c r="C6" s="31"/>
      <c r="D6" s="37"/>
      <c r="E6" s="36"/>
    </row>
    <row r="11" spans="1:11" ht="18" outlineLevel="1" x14ac:dyDescent="0.3">
      <c r="A11" s="39" t="s">
        <v>4</v>
      </c>
      <c r="B11" s="11" t="str">
        <f>B4</f>
        <v>Martin del Rio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 t="s">
        <v>63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">
        <v>63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tr">
        <f t="shared" si="5"/>
        <v/>
      </c>
      <c r="G17" s="12" t="str">
        <f>IF(F17="X",60*0.05,"")</f>
        <v/>
      </c>
      <c r="H17" s="12" t="s">
        <v>63</v>
      </c>
      <c r="I17" s="12">
        <f>IF(H17="X",30*0.05,"")</f>
        <v>1.5</v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 t="s">
        <v>63</v>
      </c>
      <c r="G19" s="12">
        <f>IF(F19="X",60*0.1,"")</f>
        <v>6</v>
      </c>
      <c r="H19" s="12"/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78.5</v>
      </c>
      <c r="D20" s="13"/>
      <c r="E20" s="13">
        <f>SUM(E13:E19)</f>
        <v>50</v>
      </c>
      <c r="F20" s="13"/>
      <c r="G20" s="13">
        <f>SUM(G13:G19)</f>
        <v>27</v>
      </c>
      <c r="H20" s="13"/>
      <c r="I20" s="13">
        <f>SUM(I13:I19)</f>
        <v>1.5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5.4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Miguel Rubio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12" t="s">
        <v>63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7:D31" si="10">IF($C27=CL,"X","")</f>
        <v>X</v>
      </c>
      <c r="E27" s="12">
        <f>IF(D27="X",100*0.25,"")</f>
        <v>25</v>
      </c>
      <c r="F27" s="12" t="str">
        <f t="shared" ref="F27:F31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63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tr">
        <f t="shared" si="11"/>
        <v/>
      </c>
      <c r="G30" s="12" t="str">
        <f>IF(F30="X",60*0.05,"")</f>
        <v/>
      </c>
      <c r="H30" s="12" t="s">
        <v>63</v>
      </c>
      <c r="I30" s="12">
        <f>IF(H30="X",30*0.05,"")</f>
        <v>1.5</v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">
        <v>63</v>
      </c>
      <c r="G32" s="12">
        <f>IF(F32="X",60*0.1,"")</f>
        <v>6</v>
      </c>
      <c r="H32" s="12"/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0"/>
      <c r="B33" s="18" t="s">
        <v>12</v>
      </c>
      <c r="C33" s="22">
        <f>E33+G33+I33+K33</f>
        <v>78.5</v>
      </c>
      <c r="D33" s="13"/>
      <c r="E33" s="13">
        <f>SUM(E26:E32)</f>
        <v>50</v>
      </c>
      <c r="F33" s="13"/>
      <c r="G33" s="13">
        <f>SUM(G26:G32)</f>
        <v>27</v>
      </c>
      <c r="H33" s="13"/>
      <c r="I33" s="13">
        <f>SUM(I26:I32)</f>
        <v>1.5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5.4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Martin del Rio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">
        <v>63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6" si="20">IF($C53=CL,"X","")</f>
        <v>X</v>
      </c>
      <c r="E53" s="12">
        <f>IF(D53="X",100*0.25,"")</f>
        <v>25</v>
      </c>
      <c r="F53" s="12" t="str">
        <f t="shared" ref="F53:F56" si="21">IF($C53=L,"X","")</f>
        <v/>
      </c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 t="s">
        <v>63</v>
      </c>
      <c r="G54" s="12">
        <f>IF(F54="X",60*0.2,"")</f>
        <v>12</v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tr">
        <f t="shared" si="21"/>
        <v/>
      </c>
      <c r="G56" s="12" t="str">
        <f>IF(F56="X",60*0.05,"")</f>
        <v/>
      </c>
      <c r="H56" s="12" t="s">
        <v>63</v>
      </c>
      <c r="I56" s="12">
        <f>IF(H56="X",30*0.05,"")</f>
        <v>1.5</v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12" t="str">
        <f>IF($C58=L,"X","")</f>
        <v/>
      </c>
      <c r="G58" s="12" t="str">
        <f>IF(F58="X",60*0.1,"")</f>
        <v/>
      </c>
      <c r="H58" s="12" t="s">
        <v>63</v>
      </c>
      <c r="I58" s="12">
        <f>IF(H58="X",30*0.1,"")</f>
        <v>3</v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8" t="s">
        <v>12</v>
      </c>
      <c r="C59" s="22">
        <f>E59+G59+I59+K59</f>
        <v>75.5</v>
      </c>
      <c r="D59" s="13"/>
      <c r="E59" s="13">
        <f>SUM(E52:E58)</f>
        <v>50</v>
      </c>
      <c r="F59" s="13"/>
      <c r="G59" s="13">
        <f>SUM(G52:G58)</f>
        <v>21</v>
      </c>
      <c r="H59" s="13"/>
      <c r="I59" s="13">
        <f>SUM(I52:I58)</f>
        <v>4.5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5.2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Miguel Rubio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">
        <v>63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69" si="25">IF($C66=CL,"X","")</f>
        <v>X</v>
      </c>
      <c r="E66" s="12">
        <f>IF(D66="X",100*0.25,"")</f>
        <v>25</v>
      </c>
      <c r="F66" s="12" t="str">
        <f t="shared" ref="F66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12" t="s">
        <v>63</v>
      </c>
      <c r="G67" s="12">
        <f>IF(F67="X",60*0.2,"")</f>
        <v>12</v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tr">
        <f t="shared" si="26"/>
        <v/>
      </c>
      <c r="G69" s="12" t="str">
        <f>IF(F69="X",60*0.05,"")</f>
        <v/>
      </c>
      <c r="H69" s="12" t="s">
        <v>63</v>
      </c>
      <c r="I69" s="12">
        <f>IF(H69="X",30*0.05,"")</f>
        <v>1.5</v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 t="str">
        <f>IF(D71="X",100*0.1,"")</f>
        <v/>
      </c>
      <c r="F71" s="12" t="str">
        <f>IF($C71=L,"X","")</f>
        <v/>
      </c>
      <c r="G71" s="12" t="str">
        <f>IF(F71="X",60*0.1,"")</f>
        <v/>
      </c>
      <c r="H71" s="12" t="s">
        <v>63</v>
      </c>
      <c r="I71" s="12">
        <f>IF(H71="X",30*0.1,"")</f>
        <v>3</v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8" t="s">
        <v>12</v>
      </c>
      <c r="C72" s="22">
        <f>E72+G72+I72+K72</f>
        <v>75.5</v>
      </c>
      <c r="D72" s="13"/>
      <c r="E72" s="13">
        <f>SUM(E65:E71)</f>
        <v>50</v>
      </c>
      <c r="F72" s="13"/>
      <c r="G72" s="13">
        <f>SUM(G65:G71)</f>
        <v>21</v>
      </c>
      <c r="H72" s="13"/>
      <c r="I72" s="13">
        <f>SUM(I65:I71)</f>
        <v>4.5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5.2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2024-12-07T20:52:04Z</dcterms:modified>
  <cp:category/>
  <cp:contentStatus/>
</cp:coreProperties>
</file>