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64cd8e47268d54ef/Documentos/DUOC UC/2024 02/PTY4614/DOCUMENTOS FASE2/005D G4/"/>
    </mc:Choice>
  </mc:AlternateContent>
  <xr:revisionPtr revIDLastSave="8" documentId="8_{C69A3176-1348-4002-B218-C8A1C9723BCA}" xr6:coauthVersionLast="47" xr6:coauthVersionMax="47" xr10:uidLastSave="{D944EAFA-9D28-41E0-A018-0D99460055B1}"/>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E15" i="1"/>
  <c r="D16" i="1"/>
  <c r="E16" i="1" s="1"/>
  <c r="D17" i="1"/>
  <c r="E17" i="1" s="1"/>
  <c r="E18" i="1"/>
  <c r="D19" i="1"/>
  <c r="E19" i="1" s="1"/>
  <c r="G20" i="1"/>
  <c r="F17" i="1" l="1"/>
  <c r="G17" i="1" s="1"/>
  <c r="H17" i="1"/>
  <c r="I17" i="1" s="1"/>
  <c r="J17" i="1"/>
  <c r="K17" i="1" s="1"/>
  <c r="J20" i="1"/>
  <c r="K20" i="1" s="1"/>
  <c r="H20" i="1"/>
  <c r="I20" i="1" s="1"/>
  <c r="E20" i="1"/>
  <c r="J19" i="1"/>
  <c r="K19" i="1" s="1"/>
  <c r="H19" i="1"/>
  <c r="I19" i="1" s="1"/>
  <c r="F19" i="1"/>
  <c r="G19" i="1" s="1"/>
  <c r="J18" i="1"/>
  <c r="K18" i="1" s="1"/>
  <c r="H18" i="1"/>
  <c r="I18" i="1" s="1"/>
  <c r="G18" i="1"/>
  <c r="J16" i="1"/>
  <c r="K16" i="1" s="1"/>
  <c r="H16" i="1"/>
  <c r="I16" i="1" s="1"/>
  <c r="F16" i="1"/>
  <c r="G16" i="1" s="1"/>
  <c r="J15" i="1"/>
  <c r="K15" i="1" s="1"/>
  <c r="I15" i="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<sst xmlns="http://schemas.openxmlformats.org/spreadsheetml/2006/main" count="86" uniqueCount="66">
  <si>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</si>
  <si>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</si>
  <si>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</si>
  <si>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</si>
  <si>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</si>
  <si>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</si>
  <si>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</si>
  <si>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</si>
  <si>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</si>
  <si>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</si>
  <si>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</si>
  <si>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</si>
  <si>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</si>
  <si>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</si>
  <si>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</si>
  <si>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</si>
  <si>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</si>
  <si>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</si>
  <si>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</si>
  <si>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</si>
  <si>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</si>
  <si>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</si>
  <si>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</si>
  <si>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</si>
  <si>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</si>
  <si>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</si>
  <si>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</si>
  <si>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</si>
  <si>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</si>
  <si>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</si>
  <si>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</si>
  <si>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</si>
  <si>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</si>
  <si>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</si>
  <si>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</si>
  <si>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</si>
  <si>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</si>
  <si>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</si>
  <si>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</si>
  <si>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</si>
  <si>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</si>
  <si>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</si>
  <si>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</si>
  <si>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</si>
  <si>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</si>
  <si>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</si>
  <si>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</si>
  <si>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</si>
  <si>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</si>
  <si>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</si>
  <si>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</si>
  <si>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</si>
  <si>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</si>
  <si>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</si>
  <si>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</si>
  <si>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</si>
  <si>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</si>
  <si>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</si>
  <si>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</si>
  <si>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</si>
  <si>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</si>
  <si>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</si>
  <si>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</si>
  <si>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MARTIN DEL RIO</t>
  </si>
  <si>
    <t>MIGUEL RUBIO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</si>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</sst>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F21" sqref="F21"/>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EVALUACION2!$C$22</f>
        <v>4.8</v>
      </c>
      <c r="G4" s="1"/>
    </row>
    <row r="5" spans="1:11" ht="14.4" x14ac:dyDescent="0.3">
      <c r="A5" s="4">
        <v>2</v>
      </c>
      <c r="B5" s="25" t="s">
        <v>64</v>
      </c>
      <c r="C5" s="5">
        <f>EVALUACION2!$C$22</f>
        <v>4.8</v>
      </c>
      <c r="G5" s="1"/>
    </row>
    <row r="6" spans="1:11" ht="14.4" x14ac:dyDescent="0.3">
      <c r="A6" s="4">
        <v>3</v>
      </c>
      <c r="B6" s="25"/>
      <c r="C6" s="5">
        <f>EVALUACION2!$C$22</f>
        <v>4.8</v>
      </c>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tr">
        <f t="shared" si="1"/>
        <v/>
      </c>
      <c r="G15" s="15" t="str">
        <f>IF(F15="X",60*0.25,"")</f>
        <v/>
      </c>
      <c r="H15" s="15" t="s">
        <v>65</v>
      </c>
      <c r="I15" s="15">
        <f>IF(H15="X",30*0.25,"")</f>
        <v>7.5</v>
      </c>
      <c r="J15" s="15" t="str">
        <f t="shared" si="3"/>
        <v/>
      </c>
      <c r="K15" s="15" t="str">
        <f t="shared" si="4"/>
        <v/>
      </c>
    </row>
    <row r="16" spans="1:11" ht="24" outlineLevel="1" x14ac:dyDescent="0.3">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c r="E18" s="15" t="str">
        <f>IF(D18="X",100*0.2,"")</f>
        <v/>
      </c>
      <c r="F18" s="15" t="s">
        <v>65</v>
      </c>
      <c r="G18" s="15">
        <f>IF(F18="X",60*0.2,"")</f>
        <v>12</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c r="E20" s="15" t="str">
        <f>IF(D20="X",100*0.1,"")</f>
        <v/>
      </c>
      <c r="F20" s="15" t="s">
        <v>65</v>
      </c>
      <c r="G20" s="15">
        <f>IF(F20="X",60*0.1,"")</f>
        <v>6</v>
      </c>
      <c r="H20" s="15" t="str">
        <f>IF($C20=ML,"X","")</f>
        <v/>
      </c>
      <c r="I20" s="15" t="str">
        <f>IF(H20="X",30*0.1,"")</f>
        <v/>
      </c>
      <c r="J20" s="15" t="str">
        <f>IF($C20=NL,"X","")</f>
        <v/>
      </c>
      <c r="K20" s="15" t="str">
        <f t="shared" si="5"/>
        <v/>
      </c>
    </row>
    <row r="21" spans="1:11" ht="15.75" customHeight="1" outlineLevel="1" x14ac:dyDescent="0.35">
      <c r="A21" s="41"/>
      <c r="B21" s="27" t="s">
        <v>4</v>
      </c>
      <c r="C21" s="31">
        <f>E21+G21+I21+K21</f>
        <v>70.5</v>
      </c>
      <c r="D21" s="16"/>
      <c r="E21" s="16">
        <f>SUM(E13:E20)</f>
        <v>45</v>
      </c>
      <c r="F21" s="16"/>
      <c r="G21" s="16">
        <f>SUM(G13:G20)</f>
        <v>18</v>
      </c>
      <c r="H21" s="16"/>
      <c r="I21" s="16">
        <f>SUM(I13:I20)</f>
        <v>7.5</v>
      </c>
      <c r="J21" s="16"/>
      <c r="K21" s="16">
        <f>SUM(K13:K20)</f>
        <v>0</v>
      </c>
    </row>
    <row r="22" spans="1:11" ht="15.75" customHeight="1" outlineLevel="1" x14ac:dyDescent="0.35">
      <c r="A22" s="43"/>
      <c r="B22" s="30" t="s">
        <v>13</v>
      </c>
      <c r="C22" s="17">
        <f>VLOOKUP(C21,ESCALA_IEP!A2:B202,2,FALSE)</f>
        <v>4.8</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guillermo pinto</cp:lastModifiedBy>
  <dcterms:created xsi:type="dcterms:W3CDTF">2023-08-07T04:08:01Z</dcterms:created>
  <dcterms:modified xsi:type="dcterms:W3CDTF">2024-10-22T01:04:05Z</dcterms:modified>
</cp:coreProperties>
</file>