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uillenpaniagua/Desktop/Mi web/Excels/"/>
    </mc:Choice>
  </mc:AlternateContent>
  <xr:revisionPtr revIDLastSave="0" documentId="13_ncr:1_{E0E126E3-6311-5F43-A1F1-79C6A2506398}" xr6:coauthVersionLast="47" xr6:coauthVersionMax="47" xr10:uidLastSave="{00000000-0000-0000-0000-000000000000}"/>
  <bookViews>
    <workbookView xWindow="0" yWindow="0" windowWidth="28800" windowHeight="18000" xr2:uid="{098FE15A-9796-BB41-9DEE-D1D657CC1B39}"/>
  </bookViews>
  <sheets>
    <sheet name="Enero 23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4" l="1"/>
  <c r="F21" i="14" s="1"/>
  <c r="M20" i="14"/>
  <c r="M18" i="14"/>
  <c r="H9" i="14"/>
  <c r="F13" i="14" l="1"/>
  <c r="J9" i="14" s="1"/>
  <c r="J14" i="14" s="1"/>
  <c r="F17" i="14"/>
</calcChain>
</file>

<file path=xl/sharedStrings.xml><?xml version="1.0" encoding="utf-8"?>
<sst xmlns="http://schemas.openxmlformats.org/spreadsheetml/2006/main" count="35" uniqueCount="33">
  <si>
    <t>Gastos</t>
  </si>
  <si>
    <t>"Tomar Algo"</t>
  </si>
  <si>
    <t>Comida (supermercados)</t>
  </si>
  <si>
    <t>Comidas/Cenas fuera</t>
  </si>
  <si>
    <t>Desayunos</t>
  </si>
  <si>
    <t>Suscripciones</t>
  </si>
  <si>
    <t>Total</t>
  </si>
  <si>
    <t>Ingresos</t>
  </si>
  <si>
    <t>Sueldo</t>
  </si>
  <si>
    <t>Emprendimientos</t>
  </si>
  <si>
    <t>Ahorros Netos del Mes</t>
  </si>
  <si>
    <t>Regalos</t>
  </si>
  <si>
    <t>Compras personales</t>
  </si>
  <si>
    <t>Variación reservas de efectivo</t>
  </si>
  <si>
    <t>Fiestas</t>
  </si>
  <si>
    <t>Porcentaje de ingresos gastados</t>
  </si>
  <si>
    <t>Chino</t>
  </si>
  <si>
    <t>Venta Inversiones</t>
  </si>
  <si>
    <t>Formación</t>
  </si>
  <si>
    <t>Emprender</t>
  </si>
  <si>
    <t>Comisiones</t>
  </si>
  <si>
    <t>Inversión</t>
  </si>
  <si>
    <t>Porcentaje gastado en E.I.F</t>
  </si>
  <si>
    <t>Gastos (Malos)</t>
  </si>
  <si>
    <t>Gastos E.I.F</t>
  </si>
  <si>
    <t>*EIF = Emprender, invertir y formarme</t>
  </si>
  <si>
    <t>GYM</t>
  </si>
  <si>
    <t>Deporte</t>
  </si>
  <si>
    <t>Viajes</t>
  </si>
  <si>
    <t>Efectivo Disponible (Principios ENERO 2023)</t>
  </si>
  <si>
    <t>Efectivo Total (Finales ENERO 2023)</t>
  </si>
  <si>
    <t>1-31 ENERO 2023</t>
  </si>
  <si>
    <t>·····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</si>
</sst>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3" borderId="0" xfId="2" applyFont="1" applyFill="1" applyBorder="1"/>
    <xf numFmtId="44" fontId="0" fillId="4" borderId="0" xfId="2" applyFont="1" applyFill="1" applyBorder="1"/>
    <xf numFmtId="44" fontId="0" fillId="3" borderId="0" xfId="2" quotePrefix="1" applyFont="1" applyFill="1" applyBorder="1"/>
    <xf numFmtId="44" fontId="0" fillId="3" borderId="0" xfId="2" applyFont="1" applyFill="1" applyBorder="1" applyAlignment="1"/>
    <xf numFmtId="44" fontId="0" fillId="3" borderId="0" xfId="0" applyNumberFormat="1" applyFill="1"/>
    <xf numFmtId="0" fontId="0" fillId="8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44" fontId="0" fillId="4" borderId="0" xfId="2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10" fontId="0" fillId="4" borderId="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6" borderId="0" xfId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quotePrefix="1" applyFill="1" applyAlignment="1">
      <alignment horizontal="left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79-8745-8A07-ED4848D16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79-8745-8A07-ED4848D16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79-8745-8A07-ED4848D16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79-8745-8A07-ED4848D16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79-8745-8A07-ED4848D162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79-8745-8A07-ED4848D162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D79-8745-8A07-ED4848D162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D79-8745-8A07-ED4848D162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D79-8745-8A07-ED4848D162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D79-8745-8A07-ED4848D1620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D79-8745-8A07-ED4848D1620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D79-8745-8A07-ED4848D1620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D79-8745-8A07-ED4848D1620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D79-8745-8A07-ED4848D16206}"/>
              </c:ext>
            </c:extLst>
          </c:dPt>
          <c:dLbls>
            <c:delete val="1"/>
          </c:dLbls>
          <c:cat>
            <c:strRef>
              <c:f>'Enero 23'!$B$5:$B$18</c:f>
              <c:strCache>
                <c:ptCount val="14"/>
                <c:pt idx="0">
                  <c:v>"Tomar Algo"</c:v>
                </c:pt>
                <c:pt idx="1">
                  <c:v>Comida (supermercados)</c:v>
                </c:pt>
                <c:pt idx="2">
                  <c:v>Comidas/Cenas fuera</c:v>
                </c:pt>
                <c:pt idx="3">
                  <c:v>Desayunos</c:v>
                </c:pt>
                <c:pt idx="4">
                  <c:v>Fiestas</c:v>
                </c:pt>
                <c:pt idx="5">
                  <c:v>Suscripciones</c:v>
                </c:pt>
                <c:pt idx="6">
                  <c:v>Regalos</c:v>
                </c:pt>
                <c:pt idx="7">
                  <c:v>Compras personales</c:v>
                </c:pt>
                <c:pt idx="8">
                  <c:v>Chino</c:v>
                </c:pt>
                <c:pt idx="9">
                  <c:v>Formación</c:v>
                </c:pt>
                <c:pt idx="10">
                  <c:v>Emprender</c:v>
                </c:pt>
                <c:pt idx="11">
                  <c:v>Comisiones</c:v>
                </c:pt>
                <c:pt idx="12">
                  <c:v>Inversión</c:v>
                </c:pt>
                <c:pt idx="13">
                  <c:v>Deporte</c:v>
                </c:pt>
              </c:strCache>
            </c:strRef>
          </c:cat>
          <c:val>
            <c:numRef>
              <c:f>'Enero 23'!$D$5:$D$18</c:f>
              <c:numCache>
                <c:formatCode>_("€"* #,##0.00_);_("€"* \(#,##0.00\);_("€"* "-"??_);_(@_)</c:formatCode>
                <c:ptCount val="14"/>
                <c:pt idx="0">
                  <c:v>16</c:v>
                </c:pt>
                <c:pt idx="1">
                  <c:v>100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D79-8745-8A07-ED4848D16206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D79-8745-8A07-ED4848D162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D79-8745-8A07-ED4848D162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23'!$B$5:$B$18</c:f>
              <c:strCache>
                <c:ptCount val="14"/>
                <c:pt idx="0">
                  <c:v>"Tomar Algo"</c:v>
                </c:pt>
                <c:pt idx="1">
                  <c:v>Comida (supermercados)</c:v>
                </c:pt>
                <c:pt idx="2">
                  <c:v>Comidas/Cenas fuera</c:v>
                </c:pt>
                <c:pt idx="3">
                  <c:v>Desayunos</c:v>
                </c:pt>
                <c:pt idx="4">
                  <c:v>Fiestas</c:v>
                </c:pt>
                <c:pt idx="5">
                  <c:v>Suscripciones</c:v>
                </c:pt>
                <c:pt idx="6">
                  <c:v>Regalos</c:v>
                </c:pt>
                <c:pt idx="7">
                  <c:v>Compras personales</c:v>
                </c:pt>
                <c:pt idx="8">
                  <c:v>Chino</c:v>
                </c:pt>
                <c:pt idx="9">
                  <c:v>Formación</c:v>
                </c:pt>
                <c:pt idx="10">
                  <c:v>Emprender</c:v>
                </c:pt>
                <c:pt idx="11">
                  <c:v>Comisiones</c:v>
                </c:pt>
                <c:pt idx="12">
                  <c:v>Inversión</c:v>
                </c:pt>
                <c:pt idx="13">
                  <c:v>Deporte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D79-8745-8A07-ED4848D16206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D79-8745-8A07-ED4848D16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D79-8745-8A07-ED4848D16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D79-8745-8A07-ED4848D16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D79-8745-8A07-ED4848D16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D79-8745-8A07-ED4848D162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D79-8745-8A07-ED4848D162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D79-8745-8A07-ED4848D162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D79-8745-8A07-ED4848D162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D79-8745-8A07-ED4848D162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D79-8745-8A07-ED4848D1620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D79-8745-8A07-ED4848D1620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D79-8745-8A07-ED4848D1620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CD79-8745-8A07-ED4848D1620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CD79-8745-8A07-ED4848D162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CD79-8745-8A07-ED4848D162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CD79-8745-8A07-ED4848D162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CD79-8745-8A07-ED4848D162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CD79-8745-8A07-ED4848D162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CD79-8745-8A07-ED4848D162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CD79-8745-8A07-ED4848D162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CD79-8745-8A07-ED4848D1620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CD79-8745-8A07-ED4848D1620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CD79-8745-8A07-ED4848D1620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CD79-8745-8A07-ED4848D1620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CD79-8745-8A07-ED4848D1620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CD79-8745-8A07-ED4848D1620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CD79-8745-8A07-ED4848D16206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CD79-8745-8A07-ED4848D162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23'!$B$5:$B$18</c:f>
              <c:strCache>
                <c:ptCount val="14"/>
                <c:pt idx="0">
                  <c:v>"Tomar Algo"</c:v>
                </c:pt>
                <c:pt idx="1">
                  <c:v>Comida (supermercados)</c:v>
                </c:pt>
                <c:pt idx="2">
                  <c:v>Comidas/Cenas fuera</c:v>
                </c:pt>
                <c:pt idx="3">
                  <c:v>Desayunos</c:v>
                </c:pt>
                <c:pt idx="4">
                  <c:v>Fiestas</c:v>
                </c:pt>
                <c:pt idx="5">
                  <c:v>Suscripciones</c:v>
                </c:pt>
                <c:pt idx="6">
                  <c:v>Regalos</c:v>
                </c:pt>
                <c:pt idx="7">
                  <c:v>Compras personales</c:v>
                </c:pt>
                <c:pt idx="8">
                  <c:v>Chino</c:v>
                </c:pt>
                <c:pt idx="9">
                  <c:v>Formación</c:v>
                </c:pt>
                <c:pt idx="10">
                  <c:v>Emprender</c:v>
                </c:pt>
                <c:pt idx="11">
                  <c:v>Comisiones</c:v>
                </c:pt>
                <c:pt idx="12">
                  <c:v>Inversión</c:v>
                </c:pt>
                <c:pt idx="13">
                  <c:v>Deporte</c:v>
                </c:pt>
              </c:strCache>
            </c:strRef>
          </c:cat>
          <c:val>
            <c:numRef>
              <c:f>'Enero 23'!$C$5:$C$18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56-CD79-8745-8A07-ED4848D16206}"/>
            </c:ext>
          </c:extLst>
        </c:ser>
        <c:ser>
          <c:idx val="1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CD79-8745-8A07-ED4848D16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CD79-8745-8A07-ED4848D16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CD79-8745-8A07-ED4848D16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CD79-8745-8A07-ED4848D16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CD79-8745-8A07-ED4848D162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CD79-8745-8A07-ED4848D162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CD79-8745-8A07-ED4848D162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CD79-8745-8A07-ED4848D162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CD79-8745-8A07-ED4848D162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CD79-8745-8A07-ED4848D1620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CD79-8745-8A07-ED4848D1620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CD79-8745-8A07-ED4848D1620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CD79-8745-8A07-ED4848D1620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CD79-8745-8A07-ED4848D162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8-CD79-8745-8A07-ED4848D162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A-CD79-8745-8A07-ED4848D162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C-CD79-8745-8A07-ED4848D162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E-CD79-8745-8A07-ED4848D162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0-CD79-8745-8A07-ED4848D162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2-CD79-8745-8A07-ED4848D162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4-CD79-8745-8A07-ED4848D1620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6-CD79-8745-8A07-ED4848D1620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8-CD79-8745-8A07-ED4848D1620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A-CD79-8745-8A07-ED4848D1620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C-CD79-8745-8A07-ED4848D1620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E-CD79-8745-8A07-ED4848D1620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0-CD79-8745-8A07-ED4848D16206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2-CD79-8745-8A07-ED4848D162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23'!$B$5:$B$18</c:f>
              <c:strCache>
                <c:ptCount val="14"/>
                <c:pt idx="0">
                  <c:v>"Tomar Algo"</c:v>
                </c:pt>
                <c:pt idx="1">
                  <c:v>Comida (supermercados)</c:v>
                </c:pt>
                <c:pt idx="2">
                  <c:v>Comidas/Cenas fuera</c:v>
                </c:pt>
                <c:pt idx="3">
                  <c:v>Desayunos</c:v>
                </c:pt>
                <c:pt idx="4">
                  <c:v>Fiestas</c:v>
                </c:pt>
                <c:pt idx="5">
                  <c:v>Suscripciones</c:v>
                </c:pt>
                <c:pt idx="6">
                  <c:v>Regalos</c:v>
                </c:pt>
                <c:pt idx="7">
                  <c:v>Compras personales</c:v>
                </c:pt>
                <c:pt idx="8">
                  <c:v>Chino</c:v>
                </c:pt>
                <c:pt idx="9">
                  <c:v>Formación</c:v>
                </c:pt>
                <c:pt idx="10">
                  <c:v>Emprender</c:v>
                </c:pt>
                <c:pt idx="11">
                  <c:v>Comisiones</c:v>
                </c:pt>
                <c:pt idx="12">
                  <c:v>Inversión</c:v>
                </c:pt>
                <c:pt idx="13">
                  <c:v>Deporte</c:v>
                </c:pt>
              </c:strCache>
            </c:strRef>
          </c:cat>
          <c:val>
            <c:numRef>
              <c:f>'Enero 23'!$D$5:$D$18</c:f>
              <c:numCache>
                <c:formatCode>_("€"* #,##0.00_);_("€"* \(#,##0.00\);_("€"* "-"??_);_(@_)</c:formatCode>
                <c:ptCount val="14"/>
                <c:pt idx="0">
                  <c:v>16</c:v>
                </c:pt>
                <c:pt idx="1">
                  <c:v>100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D79-8745-8A07-ED4848D162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49518810148732"/>
          <c:y val="2.8642825896762904E-2"/>
          <c:w val="0.32983814523184607"/>
          <c:h val="0.9195662000583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22</xdr:row>
      <xdr:rowOff>152400</xdr:rowOff>
    </xdr:from>
    <xdr:to>
      <xdr:col>12</xdr:col>
      <xdr:colOff>787400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A60DB-1C2A-5D4E-8071-6931ECAB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745B-E9C4-7F4C-9A89-4B62902B64FC}">
  <dimension ref="A1:N45"/>
  <sheetViews>
    <sheetView tabSelected="1" zoomScaleNormal="100" workbookViewId="0">
      <selection activeCell="Q19" sqref="Q19"/>
    </sheetView>
  </sheetViews>
  <sheetFormatPr baseColWidth="10" defaultRowHeight="16" x14ac:dyDescent="0.2"/>
  <sheetData>
    <row r="1" spans="1:14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6"/>
      <c r="B2" s="10" t="s">
        <v>31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</row>
    <row r="3" spans="1:14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/>
      <c r="B4" s="11" t="s">
        <v>0</v>
      </c>
      <c r="C4" s="11"/>
      <c r="D4" s="11"/>
      <c r="E4" s="6"/>
      <c r="F4" s="11" t="s">
        <v>7</v>
      </c>
      <c r="G4" s="11"/>
      <c r="H4" s="11"/>
      <c r="I4" s="6"/>
      <c r="J4" s="11" t="s">
        <v>29</v>
      </c>
      <c r="K4" s="11"/>
      <c r="L4" s="11"/>
      <c r="M4" s="11"/>
      <c r="N4" s="6"/>
    </row>
    <row r="5" spans="1:14" x14ac:dyDescent="0.2">
      <c r="A5" s="6"/>
      <c r="B5" s="7" t="s">
        <v>1</v>
      </c>
      <c r="C5" s="7"/>
      <c r="D5" s="1">
        <v>16</v>
      </c>
      <c r="E5" s="6"/>
      <c r="F5" s="7" t="s">
        <v>8</v>
      </c>
      <c r="G5" s="7"/>
      <c r="H5" s="3">
        <v>1500</v>
      </c>
      <c r="I5" s="6"/>
      <c r="J5" s="9">
        <v>12</v>
      </c>
      <c r="K5" s="9"/>
      <c r="L5" s="9"/>
      <c r="M5" s="9"/>
      <c r="N5" s="6"/>
    </row>
    <row r="6" spans="1:14" x14ac:dyDescent="0.2">
      <c r="A6" s="6"/>
      <c r="B6" s="7" t="s">
        <v>2</v>
      </c>
      <c r="C6" s="7"/>
      <c r="D6" s="1">
        <v>100</v>
      </c>
      <c r="E6" s="6"/>
      <c r="F6" s="7" t="s">
        <v>9</v>
      </c>
      <c r="G6" s="7"/>
      <c r="H6" s="1">
        <v>700</v>
      </c>
      <c r="I6" s="6"/>
      <c r="J6" s="9"/>
      <c r="K6" s="9"/>
      <c r="L6" s="9"/>
      <c r="M6" s="9"/>
      <c r="N6" s="6"/>
    </row>
    <row r="7" spans="1:14" x14ac:dyDescent="0.2">
      <c r="A7" s="6"/>
      <c r="B7" s="7" t="s">
        <v>3</v>
      </c>
      <c r="C7" s="7"/>
      <c r="D7" s="1">
        <v>0</v>
      </c>
      <c r="E7" s="6"/>
      <c r="F7" s="7" t="s">
        <v>7</v>
      </c>
      <c r="G7" s="7"/>
      <c r="H7" s="1">
        <v>28</v>
      </c>
      <c r="I7" s="6"/>
      <c r="J7" s="6"/>
      <c r="K7" s="6"/>
      <c r="L7" s="6"/>
      <c r="M7" s="6"/>
      <c r="N7" s="6"/>
    </row>
    <row r="8" spans="1:14" x14ac:dyDescent="0.2">
      <c r="A8" s="6"/>
      <c r="B8" s="7" t="s">
        <v>4</v>
      </c>
      <c r="C8" s="7"/>
      <c r="D8" s="1">
        <v>20</v>
      </c>
      <c r="E8" s="6"/>
      <c r="F8" s="7" t="s">
        <v>17</v>
      </c>
      <c r="G8" s="7"/>
      <c r="H8" s="4">
        <v>350</v>
      </c>
      <c r="I8" s="6"/>
      <c r="J8" s="11" t="s">
        <v>30</v>
      </c>
      <c r="K8" s="11"/>
      <c r="L8" s="11"/>
      <c r="M8" s="11"/>
      <c r="N8" s="6"/>
    </row>
    <row r="9" spans="1:14" x14ac:dyDescent="0.2">
      <c r="A9" s="6"/>
      <c r="B9" s="7" t="s">
        <v>14</v>
      </c>
      <c r="C9" s="7"/>
      <c r="D9" s="1">
        <v>0</v>
      </c>
      <c r="E9" s="6"/>
      <c r="F9" s="8" t="s">
        <v>6</v>
      </c>
      <c r="G9" s="8"/>
      <c r="H9" s="2">
        <f>SUM(H5:H8)</f>
        <v>2578</v>
      </c>
      <c r="I9" s="6"/>
      <c r="J9" s="9">
        <f>F13+J5</f>
        <v>1154</v>
      </c>
      <c r="K9" s="9"/>
      <c r="L9" s="9"/>
      <c r="M9" s="9"/>
      <c r="N9" s="6"/>
    </row>
    <row r="10" spans="1:14" x14ac:dyDescent="0.2">
      <c r="A10" s="6"/>
      <c r="B10" s="7" t="s">
        <v>5</v>
      </c>
      <c r="C10" s="7"/>
      <c r="D10" s="1">
        <v>0</v>
      </c>
      <c r="E10" s="6"/>
      <c r="F10" s="6"/>
      <c r="G10" s="6"/>
      <c r="H10" s="6"/>
      <c r="I10" s="6"/>
      <c r="J10" s="9"/>
      <c r="K10" s="9"/>
      <c r="L10" s="9"/>
      <c r="M10" s="9"/>
      <c r="N10" s="6"/>
    </row>
    <row r="11" spans="1:14" x14ac:dyDescent="0.2">
      <c r="A11" s="6"/>
      <c r="B11" s="7" t="s">
        <v>11</v>
      </c>
      <c r="C11" s="7"/>
      <c r="D11" s="1">
        <v>70</v>
      </c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/>
      <c r="B12" s="7" t="s">
        <v>12</v>
      </c>
      <c r="C12" s="7"/>
      <c r="D12" s="1">
        <v>0</v>
      </c>
      <c r="E12" s="6"/>
      <c r="F12" s="11" t="s">
        <v>10</v>
      </c>
      <c r="G12" s="11"/>
      <c r="H12" s="11"/>
      <c r="I12" s="6"/>
      <c r="J12" s="6"/>
      <c r="K12" s="6"/>
      <c r="L12" s="6"/>
      <c r="M12" s="6"/>
      <c r="N12" s="6"/>
    </row>
    <row r="13" spans="1:14" x14ac:dyDescent="0.2">
      <c r="A13" s="6"/>
      <c r="B13" s="7" t="s">
        <v>16</v>
      </c>
      <c r="C13" s="7"/>
      <c r="D13" s="1">
        <v>0</v>
      </c>
      <c r="E13" s="6"/>
      <c r="F13" s="9">
        <f>H9-D22</f>
        <v>1142</v>
      </c>
      <c r="G13" s="9"/>
      <c r="H13" s="9"/>
      <c r="I13" s="6"/>
      <c r="J13" s="11" t="s">
        <v>13</v>
      </c>
      <c r="K13" s="11"/>
      <c r="L13" s="11"/>
      <c r="M13" s="11"/>
      <c r="N13" s="6"/>
    </row>
    <row r="14" spans="1:14" x14ac:dyDescent="0.2">
      <c r="A14" s="6"/>
      <c r="B14" s="7" t="s">
        <v>18</v>
      </c>
      <c r="C14" s="7"/>
      <c r="D14" s="1">
        <v>30</v>
      </c>
      <c r="E14" s="6"/>
      <c r="F14" s="9"/>
      <c r="G14" s="9"/>
      <c r="H14" s="9"/>
      <c r="I14" s="6"/>
      <c r="J14" s="12">
        <f>((J9-J5)/J5)</f>
        <v>95.166666666666671</v>
      </c>
      <c r="K14" s="12"/>
      <c r="L14" s="12"/>
      <c r="M14" s="12"/>
      <c r="N14" s="6"/>
    </row>
    <row r="15" spans="1:14" x14ac:dyDescent="0.2">
      <c r="A15" s="6"/>
      <c r="B15" s="7" t="s">
        <v>19</v>
      </c>
      <c r="C15" s="7"/>
      <c r="D15" s="1">
        <v>0</v>
      </c>
      <c r="E15" s="6"/>
      <c r="I15" s="6"/>
      <c r="J15" s="12"/>
      <c r="K15" s="12"/>
      <c r="L15" s="12"/>
      <c r="M15" s="12"/>
      <c r="N15" s="6"/>
    </row>
    <row r="16" spans="1:14" x14ac:dyDescent="0.2">
      <c r="A16" s="6"/>
      <c r="B16" s="7" t="s">
        <v>20</v>
      </c>
      <c r="C16" s="7"/>
      <c r="D16" s="1">
        <v>0</v>
      </c>
      <c r="E16" s="6"/>
      <c r="F16" s="11" t="s">
        <v>15</v>
      </c>
      <c r="G16" s="11"/>
      <c r="H16" s="11"/>
      <c r="I16" s="6"/>
      <c r="J16" s="6"/>
      <c r="K16" s="6"/>
      <c r="L16" s="6"/>
      <c r="M16" s="6"/>
      <c r="N16" s="6"/>
    </row>
    <row r="17" spans="1:14" x14ac:dyDescent="0.2">
      <c r="A17" s="6"/>
      <c r="B17" s="7" t="s">
        <v>21</v>
      </c>
      <c r="C17" s="7"/>
      <c r="D17" s="1">
        <v>1000</v>
      </c>
      <c r="E17" s="6"/>
      <c r="F17" s="12">
        <f>(D22/H9)</f>
        <v>0.55702094647013189</v>
      </c>
      <c r="G17" s="12"/>
      <c r="H17" s="12"/>
      <c r="I17" s="6"/>
      <c r="J17" s="6"/>
      <c r="K17" s="6"/>
      <c r="L17" s="6"/>
      <c r="M17" s="6"/>
      <c r="N17" s="6"/>
    </row>
    <row r="18" spans="1:14" x14ac:dyDescent="0.2">
      <c r="A18" s="6"/>
      <c r="B18" s="7" t="s">
        <v>27</v>
      </c>
      <c r="C18" s="7"/>
      <c r="D18" s="1">
        <v>0</v>
      </c>
      <c r="E18" s="6"/>
      <c r="F18" s="12"/>
      <c r="G18" s="12"/>
      <c r="H18" s="12"/>
      <c r="I18" s="6"/>
      <c r="J18" s="11" t="s">
        <v>23</v>
      </c>
      <c r="K18" s="11"/>
      <c r="L18" s="11"/>
      <c r="M18" s="2">
        <f>D5+D6+D7+D8+D10+D9+D11+D12+D13+D16+D18+D20+D21+D19</f>
        <v>406</v>
      </c>
      <c r="N18" s="6"/>
    </row>
    <row r="19" spans="1:14" x14ac:dyDescent="0.2">
      <c r="A19" s="6"/>
      <c r="B19" s="7" t="s">
        <v>26</v>
      </c>
      <c r="C19" s="7"/>
      <c r="D19" s="5">
        <v>0</v>
      </c>
      <c r="E19" s="6"/>
      <c r="I19" s="6"/>
      <c r="J19" s="6"/>
      <c r="K19" s="6"/>
      <c r="L19" s="6"/>
      <c r="M19" s="6"/>
      <c r="N19" s="6"/>
    </row>
    <row r="20" spans="1:14" x14ac:dyDescent="0.2">
      <c r="A20" s="6"/>
      <c r="B20" s="7" t="s">
        <v>28</v>
      </c>
      <c r="C20" s="7"/>
      <c r="D20" s="5">
        <v>200</v>
      </c>
      <c r="E20" s="6"/>
      <c r="F20" s="11" t="s">
        <v>22</v>
      </c>
      <c r="G20" s="11"/>
      <c r="H20" s="11"/>
      <c r="I20" s="6"/>
      <c r="J20" s="13" t="s">
        <v>24</v>
      </c>
      <c r="K20" s="13"/>
      <c r="L20" s="13"/>
      <c r="M20" s="2">
        <f>D15+D14+D17</f>
        <v>1030</v>
      </c>
      <c r="N20" s="6"/>
    </row>
    <row r="21" spans="1:14" x14ac:dyDescent="0.2">
      <c r="A21" s="6"/>
      <c r="B21" s="16" t="s">
        <v>32</v>
      </c>
      <c r="C21" s="7"/>
      <c r="D21" s="5">
        <v>0</v>
      </c>
      <c r="E21" s="6"/>
      <c r="F21" s="14">
        <f>(D14+D15+D17)/D22</f>
        <v>0.71727019498607247</v>
      </c>
      <c r="G21" s="14"/>
      <c r="H21" s="14"/>
      <c r="I21" s="6"/>
      <c r="J21" s="6"/>
      <c r="K21" s="6"/>
      <c r="L21" s="6"/>
      <c r="M21" s="6"/>
      <c r="N21" s="6"/>
    </row>
    <row r="22" spans="1:14" x14ac:dyDescent="0.2">
      <c r="A22" s="6"/>
      <c r="B22" s="8" t="s">
        <v>6</v>
      </c>
      <c r="C22" s="8"/>
      <c r="D22" s="2">
        <f>SUM(D5:D21)</f>
        <v>1436</v>
      </c>
      <c r="E22" s="6"/>
      <c r="F22" s="14"/>
      <c r="G22" s="14"/>
      <c r="H22" s="14"/>
      <c r="I22" s="6"/>
      <c r="J22" s="15" t="s">
        <v>25</v>
      </c>
      <c r="K22" s="15"/>
      <c r="L22" s="15"/>
      <c r="M22" s="15"/>
      <c r="N22" s="6"/>
    </row>
    <row r="23" spans="1:14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1">
    <mergeCell ref="B21:C21"/>
    <mergeCell ref="F21:H22"/>
    <mergeCell ref="B22:C22"/>
    <mergeCell ref="J22:M22"/>
    <mergeCell ref="B18:C18"/>
    <mergeCell ref="B19:C19"/>
    <mergeCell ref="B20:C20"/>
    <mergeCell ref="F20:H20"/>
    <mergeCell ref="J20:L20"/>
    <mergeCell ref="F8:G8"/>
    <mergeCell ref="J8:M8"/>
    <mergeCell ref="J18:L18"/>
    <mergeCell ref="B11:C11"/>
    <mergeCell ref="B12:C12"/>
    <mergeCell ref="F12:H12"/>
    <mergeCell ref="B13:C13"/>
    <mergeCell ref="F13:H14"/>
    <mergeCell ref="J13:M13"/>
    <mergeCell ref="B14:C14"/>
    <mergeCell ref="J14:M15"/>
    <mergeCell ref="B15:C15"/>
    <mergeCell ref="B16:C16"/>
    <mergeCell ref="F16:H16"/>
    <mergeCell ref="B17:C17"/>
    <mergeCell ref="F17:H18"/>
    <mergeCell ref="B9:C9"/>
    <mergeCell ref="F9:G9"/>
    <mergeCell ref="J9:M10"/>
    <mergeCell ref="B10:C10"/>
    <mergeCell ref="B2:M2"/>
    <mergeCell ref="B4:D4"/>
    <mergeCell ref="F4:H4"/>
    <mergeCell ref="J4:M4"/>
    <mergeCell ref="B5:C5"/>
    <mergeCell ref="F5:G5"/>
    <mergeCell ref="J5:M6"/>
    <mergeCell ref="B6:C6"/>
    <mergeCell ref="F6:G6"/>
    <mergeCell ref="B7:C7"/>
    <mergeCell ref="F7:G7"/>
    <mergeCell ref="B8:C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Enero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2022-09-21T08:32:34Z</dcterms:created>
  <dcterms:modified xsi:type="dcterms:W3CDTF">2023-04-27T17:37:48Z</dcterms:modified>
</cp:coreProperties>
</file>